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echimex\COMERCIO\Actualización 2023\MEXICO\bases finales\"/>
    </mc:Choice>
  </mc:AlternateContent>
  <xr:revisionPtr revIDLastSave="0" documentId="13_ncr:1_{9F3BF2DB-E723-4854-B91D-E2367CC4A05A}" xr6:coauthVersionLast="47" xr6:coauthVersionMax="47" xr10:uidLastSave="{00000000-0000-0000-0000-000000000000}"/>
  <bookViews>
    <workbookView xWindow="-108" yWindow="-108" windowWidth="23256" windowHeight="12576" tabRatio="792" xr2:uid="{00000000-000D-0000-FFFF-FFFF00000000}"/>
  </bookViews>
  <sheets>
    <sheet name="ÍNDICE" sheetId="13" r:id="rId1"/>
    <sheet name="NOTAS" sheetId="46" r:id="rId2"/>
    <sheet name="NOTAS 2" sheetId="47" r:id="rId3"/>
    <sheet name="D1" sheetId="48" r:id="rId4"/>
    <sheet name="D2" sheetId="49" r:id="rId5"/>
    <sheet name="D3" sheetId="50" r:id="rId6"/>
    <sheet name="D4" sheetId="51" r:id="rId7"/>
    <sheet name="C1" sheetId="7" r:id="rId8"/>
    <sheet name="C2" sheetId="1" r:id="rId9"/>
    <sheet name="C3" sheetId="27" r:id="rId10"/>
    <sheet name="C4 " sheetId="28" r:id="rId11"/>
    <sheet name="C5 " sheetId="29" r:id="rId12"/>
    <sheet name="C6" sheetId="8" r:id="rId13"/>
    <sheet name="C7" sheetId="2" r:id="rId14"/>
    <sheet name="C8" sheetId="20" r:id="rId15"/>
    <sheet name="C9" sheetId="19" r:id="rId16"/>
    <sheet name="C10 " sheetId="23" r:id="rId17"/>
    <sheet name="C11 " sheetId="24" r:id="rId18"/>
    <sheet name="C12 " sheetId="30" r:id="rId19"/>
    <sheet name="C13 " sheetId="31" r:id="rId20"/>
    <sheet name="C14 " sheetId="34" r:id="rId21"/>
    <sheet name="C15" sheetId="35" r:id="rId22"/>
    <sheet name="C16" sheetId="9" r:id="rId23"/>
    <sheet name="C17" sheetId="3" r:id="rId24"/>
    <sheet name="C18" sheetId="22" r:id="rId25"/>
    <sheet name="C19" sheetId="21" r:id="rId26"/>
    <sheet name="C20" sheetId="25" r:id="rId27"/>
    <sheet name="C21" sheetId="26" r:id="rId28"/>
    <sheet name="C22 " sheetId="36" r:id="rId29"/>
    <sheet name="C23 " sheetId="37" r:id="rId30"/>
    <sheet name="C24" sheetId="10" r:id="rId31"/>
    <sheet name="C25" sheetId="4" r:id="rId32"/>
    <sheet name="C26" sheetId="38" r:id="rId33"/>
    <sheet name="C27" sheetId="11" r:id="rId34"/>
    <sheet name="C28" sheetId="5" r:id="rId35"/>
    <sheet name="C29" sheetId="39" r:id="rId36"/>
    <sheet name="C30" sheetId="12" r:id="rId37"/>
    <sheet name="C31" sheetId="6" r:id="rId38"/>
    <sheet name="C32" sheetId="40" r:id="rId39"/>
  </sheets>
  <externalReferences>
    <externalReference r:id="rId40"/>
    <externalReference r:id="rId41"/>
    <externalReference r:id="rId42"/>
  </externalReferences>
  <definedNames>
    <definedName name="__123Graph_D" localSheetId="7" hidden="1">'[1]1990'!#REF!</definedName>
    <definedName name="__123Graph_D" localSheetId="16" hidden="1">'[1]1990'!#REF!</definedName>
    <definedName name="__123Graph_D" localSheetId="17" hidden="1">'[1]1990'!#REF!</definedName>
    <definedName name="__123Graph_D" localSheetId="18" hidden="1">'[2]1990'!#REF!</definedName>
    <definedName name="__123Graph_D" localSheetId="20" hidden="1">'[1]1990'!#REF!</definedName>
    <definedName name="__123Graph_D" localSheetId="21" hidden="1">'[1]1990'!#REF!</definedName>
    <definedName name="__123Graph_D" localSheetId="22" hidden="1">'[1]1990'!#REF!</definedName>
    <definedName name="__123Graph_D" localSheetId="25" hidden="1">'[1]1990'!#REF!</definedName>
    <definedName name="__123Graph_D" localSheetId="26" hidden="1">'[1]1990'!#REF!</definedName>
    <definedName name="__123Graph_D" localSheetId="27" hidden="1">'[1]1990'!#REF!</definedName>
    <definedName name="__123Graph_D" localSheetId="28" hidden="1">'[1]1990'!#REF!</definedName>
    <definedName name="__123Graph_D" localSheetId="29" hidden="1">'[1]1990'!#REF!</definedName>
    <definedName name="__123Graph_D" localSheetId="30" hidden="1">'[1]1990'!#REF!</definedName>
    <definedName name="__123Graph_D" localSheetId="33" hidden="1">'[1]1990'!#REF!</definedName>
    <definedName name="__123Graph_D" localSheetId="9" hidden="1">'[2]1990'!#REF!</definedName>
    <definedName name="__123Graph_D" localSheetId="36" hidden="1">'[1]1990'!#REF!</definedName>
    <definedName name="__123Graph_D" localSheetId="10" hidden="1">'[2]1990'!#REF!</definedName>
    <definedName name="__123Graph_D" localSheetId="11" hidden="1">'[2]1990'!#REF!</definedName>
    <definedName name="__123Graph_D" localSheetId="12" hidden="1">'[1]1990'!#REF!</definedName>
    <definedName name="__123Graph_D" localSheetId="15" hidden="1">'[1]1990'!#REF!</definedName>
    <definedName name="__123Graph_D" localSheetId="1" hidden="1">'[3]1990'!#REF!</definedName>
    <definedName name="__123Graph_D" hidden="1">'[1]1990'!#REF!</definedName>
    <definedName name="__123Graph_E" localSheetId="7" hidden="1">'[1]1990'!#REF!</definedName>
    <definedName name="__123Graph_E" localSheetId="16" hidden="1">'[1]1990'!#REF!</definedName>
    <definedName name="__123Graph_E" localSheetId="17" hidden="1">'[1]1990'!#REF!</definedName>
    <definedName name="__123Graph_E" localSheetId="18" hidden="1">'[2]1990'!#REF!</definedName>
    <definedName name="__123Graph_E" localSheetId="20" hidden="1">'[1]1990'!#REF!</definedName>
    <definedName name="__123Graph_E" localSheetId="21" hidden="1">'[1]1990'!#REF!</definedName>
    <definedName name="__123Graph_E" localSheetId="22" hidden="1">'[1]1990'!#REF!</definedName>
    <definedName name="__123Graph_E" localSheetId="25" hidden="1">'[1]1990'!#REF!</definedName>
    <definedName name="__123Graph_E" localSheetId="26" hidden="1">'[1]1990'!#REF!</definedName>
    <definedName name="__123Graph_E" localSheetId="27" hidden="1">'[1]1990'!#REF!</definedName>
    <definedName name="__123Graph_E" localSheetId="28" hidden="1">'[1]1990'!#REF!</definedName>
    <definedName name="__123Graph_E" localSheetId="29" hidden="1">'[1]1990'!#REF!</definedName>
    <definedName name="__123Graph_E" localSheetId="30" hidden="1">'[1]1990'!#REF!</definedName>
    <definedName name="__123Graph_E" localSheetId="33" hidden="1">'[1]1990'!#REF!</definedName>
    <definedName name="__123Graph_E" localSheetId="9" hidden="1">'[2]1990'!#REF!</definedName>
    <definedName name="__123Graph_E" localSheetId="36" hidden="1">'[1]1990'!#REF!</definedName>
    <definedName name="__123Graph_E" localSheetId="10" hidden="1">'[2]1990'!#REF!</definedName>
    <definedName name="__123Graph_E" localSheetId="11" hidden="1">'[2]1990'!#REF!</definedName>
    <definedName name="__123Graph_E" localSheetId="12" hidden="1">'[1]1990'!#REF!</definedName>
    <definedName name="__123Graph_E" localSheetId="15" hidden="1">'[1]1990'!#REF!</definedName>
    <definedName name="__123Graph_E" localSheetId="1" hidden="1">'[3]1990'!#REF!</definedName>
    <definedName name="__123Graph_E" hidden="1">'[1]1990'!#REF!</definedName>
    <definedName name="__123Graph_F" localSheetId="7" hidden="1">'[1]1990'!#REF!</definedName>
    <definedName name="__123Graph_F" localSheetId="16" hidden="1">'[1]1990'!#REF!</definedName>
    <definedName name="__123Graph_F" localSheetId="17" hidden="1">'[1]1990'!#REF!</definedName>
    <definedName name="__123Graph_F" localSheetId="18" hidden="1">'[2]1990'!#REF!</definedName>
    <definedName name="__123Graph_F" localSheetId="20" hidden="1">'[1]1990'!#REF!</definedName>
    <definedName name="__123Graph_F" localSheetId="21" hidden="1">'[1]1990'!#REF!</definedName>
    <definedName name="__123Graph_F" localSheetId="22" hidden="1">'[1]1990'!#REF!</definedName>
    <definedName name="__123Graph_F" localSheetId="25" hidden="1">'[1]1990'!#REF!</definedName>
    <definedName name="__123Graph_F" localSheetId="26" hidden="1">'[1]1990'!#REF!</definedName>
    <definedName name="__123Graph_F" localSheetId="27" hidden="1">'[1]1990'!#REF!</definedName>
    <definedName name="__123Graph_F" localSheetId="28" hidden="1">'[1]1990'!#REF!</definedName>
    <definedName name="__123Graph_F" localSheetId="29" hidden="1">'[1]1990'!#REF!</definedName>
    <definedName name="__123Graph_F" localSheetId="30" hidden="1">'[1]1990'!#REF!</definedName>
    <definedName name="__123Graph_F" localSheetId="33" hidden="1">'[1]1990'!#REF!</definedName>
    <definedName name="__123Graph_F" localSheetId="9" hidden="1">'[2]1990'!#REF!</definedName>
    <definedName name="__123Graph_F" localSheetId="36" hidden="1">'[1]1990'!#REF!</definedName>
    <definedName name="__123Graph_F" localSheetId="10" hidden="1">'[2]1990'!#REF!</definedName>
    <definedName name="__123Graph_F" localSheetId="11" hidden="1">'[2]1990'!#REF!</definedName>
    <definedName name="__123Graph_F" localSheetId="12" hidden="1">'[1]1990'!#REF!</definedName>
    <definedName name="__123Graph_F" localSheetId="15" hidden="1">'[1]1990'!#REF!</definedName>
    <definedName name="__123Graph_F" localSheetId="1" hidden="1">'[3]1990'!#REF!</definedName>
    <definedName name="__123Graph_F" hidden="1">'[1]1990'!#REF!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71" i="9" l="1"/>
  <c r="AE16" i="29"/>
  <c r="AF9" i="29"/>
  <c r="AD9" i="27"/>
  <c r="AF19" i="20"/>
  <c r="AF9" i="30" l="1"/>
  <c r="AE28" i="6" l="1"/>
  <c r="AE29" i="6"/>
  <c r="AE30" i="6"/>
  <c r="AE32" i="6"/>
  <c r="AE27" i="6"/>
  <c r="AE28" i="12"/>
  <c r="AE29" i="12"/>
  <c r="AE30" i="12"/>
  <c r="AE32" i="12"/>
  <c r="AE27" i="12"/>
  <c r="AE28" i="5"/>
  <c r="AE29" i="5"/>
  <c r="AE30" i="5"/>
  <c r="AE32" i="5"/>
  <c r="AE27" i="5"/>
  <c r="AE10" i="5"/>
  <c r="AE11" i="5"/>
  <c r="AE12" i="5"/>
  <c r="AE14" i="5"/>
  <c r="AE9" i="5"/>
  <c r="AE28" i="11"/>
  <c r="AE29" i="11"/>
  <c r="AE30" i="11"/>
  <c r="AE32" i="11"/>
  <c r="AE27" i="11"/>
  <c r="AE28" i="4"/>
  <c r="AE29" i="4"/>
  <c r="AE30" i="4"/>
  <c r="AE32" i="4"/>
  <c r="AE27" i="4"/>
  <c r="AE28" i="10"/>
  <c r="AE29" i="10"/>
  <c r="AE30" i="10"/>
  <c r="AE32" i="10"/>
  <c r="AE27" i="10"/>
  <c r="AF72" i="37"/>
  <c r="AF73" i="37"/>
  <c r="AF74" i="37"/>
  <c r="AF75" i="37"/>
  <c r="AF76" i="37"/>
  <c r="AF77" i="37"/>
  <c r="AF78" i="37"/>
  <c r="AF79" i="37"/>
  <c r="AF80" i="37"/>
  <c r="AF81" i="37"/>
  <c r="AF82" i="37"/>
  <c r="AF83" i="37"/>
  <c r="AF84" i="37"/>
  <c r="AF85" i="37"/>
  <c r="AF86" i="37"/>
  <c r="AF87" i="37"/>
  <c r="AF88" i="37"/>
  <c r="AF89" i="37"/>
  <c r="AF90" i="37"/>
  <c r="AF91" i="37"/>
  <c r="AF92" i="37"/>
  <c r="AF93" i="37"/>
  <c r="AF94" i="37"/>
  <c r="AF95" i="37"/>
  <c r="AF98" i="37"/>
  <c r="AF71" i="37"/>
  <c r="AF72" i="36"/>
  <c r="AF73" i="36"/>
  <c r="AF74" i="36"/>
  <c r="AF75" i="36"/>
  <c r="AF76" i="36"/>
  <c r="AF77" i="36"/>
  <c r="AF78" i="36"/>
  <c r="AF79" i="36"/>
  <c r="AF80" i="36"/>
  <c r="AF81" i="36"/>
  <c r="AF82" i="36"/>
  <c r="AF83" i="36"/>
  <c r="AF84" i="36"/>
  <c r="AF85" i="36"/>
  <c r="AF86" i="36"/>
  <c r="AF87" i="36"/>
  <c r="AF88" i="36"/>
  <c r="AF89" i="36"/>
  <c r="AF90" i="36"/>
  <c r="AF91" i="36"/>
  <c r="AF92" i="36"/>
  <c r="AF93" i="36"/>
  <c r="AF94" i="36"/>
  <c r="AF95" i="36"/>
  <c r="AF98" i="36"/>
  <c r="AF71" i="36"/>
  <c r="AF10" i="36"/>
  <c r="AF11" i="36"/>
  <c r="AF12" i="36"/>
  <c r="AF13" i="36"/>
  <c r="AF14" i="36"/>
  <c r="AF15" i="36"/>
  <c r="AF16" i="36"/>
  <c r="AF17" i="36"/>
  <c r="AF18" i="36"/>
  <c r="AF19" i="36"/>
  <c r="AF20" i="36"/>
  <c r="AF21" i="36"/>
  <c r="AF22" i="36"/>
  <c r="AF23" i="36"/>
  <c r="AF24" i="36"/>
  <c r="AF25" i="36"/>
  <c r="AF26" i="36"/>
  <c r="AF27" i="36"/>
  <c r="AF28" i="36"/>
  <c r="AF29" i="36"/>
  <c r="AF30" i="36"/>
  <c r="AF31" i="36"/>
  <c r="AF32" i="36"/>
  <c r="AF33" i="36"/>
  <c r="AF36" i="36"/>
  <c r="AF9" i="36"/>
  <c r="AF72" i="25"/>
  <c r="AF73" i="25"/>
  <c r="AF74" i="25"/>
  <c r="AF75" i="25"/>
  <c r="AF76" i="25"/>
  <c r="AF77" i="25"/>
  <c r="AF78" i="25"/>
  <c r="AF79" i="25"/>
  <c r="AF80" i="25"/>
  <c r="AF81" i="25"/>
  <c r="AF82" i="25"/>
  <c r="AF83" i="25"/>
  <c r="AF84" i="25"/>
  <c r="AF85" i="25"/>
  <c r="AF86" i="25"/>
  <c r="AF87" i="25"/>
  <c r="AF88" i="25"/>
  <c r="AF89" i="25"/>
  <c r="AF90" i="25"/>
  <c r="AF91" i="25"/>
  <c r="AF92" i="25"/>
  <c r="AF93" i="25"/>
  <c r="AF94" i="25"/>
  <c r="AF95" i="25"/>
  <c r="AF96" i="25"/>
  <c r="AF98" i="25"/>
  <c r="AF71" i="25"/>
  <c r="AF71" i="26"/>
  <c r="AF72" i="26"/>
  <c r="AF73" i="26"/>
  <c r="AF74" i="26"/>
  <c r="AF75" i="26"/>
  <c r="AF76" i="26"/>
  <c r="AF77" i="26"/>
  <c r="AF78" i="26"/>
  <c r="AF79" i="26"/>
  <c r="AF80" i="26"/>
  <c r="AF81" i="26"/>
  <c r="AF82" i="26"/>
  <c r="AF83" i="26"/>
  <c r="AF84" i="26"/>
  <c r="AF85" i="26"/>
  <c r="AF86" i="26"/>
  <c r="AF87" i="26"/>
  <c r="AF88" i="26"/>
  <c r="AF89" i="26"/>
  <c r="AF90" i="26"/>
  <c r="AF91" i="26"/>
  <c r="AF92" i="26"/>
  <c r="AF93" i="26"/>
  <c r="AF94" i="26"/>
  <c r="AF95" i="26"/>
  <c r="AF98" i="26"/>
  <c r="AF72" i="21"/>
  <c r="AF73" i="21"/>
  <c r="AF74" i="21"/>
  <c r="AF75" i="21"/>
  <c r="AF76" i="21"/>
  <c r="AF77" i="21"/>
  <c r="AF78" i="21"/>
  <c r="AF79" i="21"/>
  <c r="AF80" i="21"/>
  <c r="AF81" i="21"/>
  <c r="AF82" i="21"/>
  <c r="AF83" i="21"/>
  <c r="AF84" i="21"/>
  <c r="AF85" i="21"/>
  <c r="AF86" i="21"/>
  <c r="AF87" i="21"/>
  <c r="AF88" i="21"/>
  <c r="AF89" i="21"/>
  <c r="AF90" i="21"/>
  <c r="AF91" i="21"/>
  <c r="AF92" i="21"/>
  <c r="AF93" i="21"/>
  <c r="AF94" i="21"/>
  <c r="AF95" i="21"/>
  <c r="AF96" i="21"/>
  <c r="AF98" i="21"/>
  <c r="AF71" i="21"/>
  <c r="AF72" i="22"/>
  <c r="AF73" i="22"/>
  <c r="AF74" i="22"/>
  <c r="AF75" i="22"/>
  <c r="AF76" i="22"/>
  <c r="AF77" i="22"/>
  <c r="AF78" i="22"/>
  <c r="AF79" i="22"/>
  <c r="AF80" i="22"/>
  <c r="AF81" i="22"/>
  <c r="AF82" i="22"/>
  <c r="AF83" i="22"/>
  <c r="AF84" i="22"/>
  <c r="AF85" i="22"/>
  <c r="AF86" i="22"/>
  <c r="AF87" i="22"/>
  <c r="AF88" i="22"/>
  <c r="AF89" i="22"/>
  <c r="AF90" i="22"/>
  <c r="AF91" i="22"/>
  <c r="AF92" i="22"/>
  <c r="AF93" i="22"/>
  <c r="AF94" i="22"/>
  <c r="AF95" i="22"/>
  <c r="AF96" i="22"/>
  <c r="AF97" i="22"/>
  <c r="AF98" i="22"/>
  <c r="AF71" i="22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8" i="3"/>
  <c r="AF71" i="3"/>
  <c r="AF72" i="9"/>
  <c r="AF73" i="9"/>
  <c r="AF74" i="9"/>
  <c r="AF75" i="9"/>
  <c r="AF76" i="9"/>
  <c r="AF77" i="9"/>
  <c r="AF78" i="9"/>
  <c r="AF79" i="9"/>
  <c r="AF80" i="9"/>
  <c r="AF81" i="9"/>
  <c r="AF82" i="9"/>
  <c r="AF83" i="9"/>
  <c r="AF84" i="9"/>
  <c r="AF85" i="9"/>
  <c r="AF86" i="9"/>
  <c r="AF87" i="9"/>
  <c r="AF88" i="9"/>
  <c r="AF89" i="9"/>
  <c r="AF90" i="9"/>
  <c r="AF91" i="9"/>
  <c r="AF92" i="9"/>
  <c r="AF93" i="9"/>
  <c r="AF94" i="9"/>
  <c r="AF95" i="9"/>
  <c r="AF98" i="9"/>
  <c r="AF72" i="35"/>
  <c r="AF73" i="35"/>
  <c r="AF74" i="35"/>
  <c r="AF75" i="35"/>
  <c r="AF76" i="35"/>
  <c r="AF77" i="35"/>
  <c r="AF78" i="35"/>
  <c r="AF79" i="35"/>
  <c r="AF80" i="35"/>
  <c r="AF81" i="35"/>
  <c r="AF82" i="35"/>
  <c r="AF83" i="35"/>
  <c r="AF84" i="35"/>
  <c r="AF85" i="35"/>
  <c r="AF86" i="35"/>
  <c r="AF87" i="35"/>
  <c r="AF88" i="35"/>
  <c r="AF89" i="35"/>
  <c r="AF90" i="35"/>
  <c r="AF91" i="35"/>
  <c r="AF92" i="35"/>
  <c r="AF93" i="35"/>
  <c r="AF94" i="35"/>
  <c r="AF95" i="35"/>
  <c r="AF96" i="35"/>
  <c r="AF98" i="35"/>
  <c r="AF71" i="35"/>
  <c r="AF72" i="34"/>
  <c r="AF73" i="34"/>
  <c r="AF74" i="34"/>
  <c r="AF75" i="34"/>
  <c r="AF76" i="34"/>
  <c r="AF77" i="34"/>
  <c r="AF78" i="34"/>
  <c r="AF79" i="34"/>
  <c r="AF80" i="34"/>
  <c r="AF81" i="34"/>
  <c r="AF82" i="34"/>
  <c r="AF83" i="34"/>
  <c r="AF84" i="34"/>
  <c r="AF85" i="34"/>
  <c r="AF86" i="34"/>
  <c r="AF87" i="34"/>
  <c r="AF88" i="34"/>
  <c r="AF89" i="34"/>
  <c r="AF90" i="34"/>
  <c r="AF91" i="34"/>
  <c r="AF92" i="34"/>
  <c r="AF93" i="34"/>
  <c r="AF94" i="34"/>
  <c r="AF95" i="34"/>
  <c r="AF98" i="34"/>
  <c r="AF71" i="34"/>
  <c r="AF48" i="31"/>
  <c r="AF49" i="31"/>
  <c r="AF50" i="31"/>
  <c r="AF51" i="31"/>
  <c r="AF52" i="31"/>
  <c r="AF54" i="31"/>
  <c r="AF55" i="31"/>
  <c r="AF56" i="31"/>
  <c r="AF57" i="31"/>
  <c r="AF58" i="31"/>
  <c r="AF59" i="31"/>
  <c r="AF62" i="31"/>
  <c r="AF47" i="31"/>
  <c r="AF48" i="30"/>
  <c r="AF49" i="30"/>
  <c r="AF50" i="30"/>
  <c r="AF51" i="30"/>
  <c r="AF52" i="30"/>
  <c r="AF53" i="30"/>
  <c r="AF55" i="30"/>
  <c r="AF56" i="30"/>
  <c r="AF57" i="30"/>
  <c r="AF58" i="30"/>
  <c r="AF59" i="30"/>
  <c r="AF62" i="30"/>
  <c r="AF47" i="30"/>
  <c r="AF48" i="24"/>
  <c r="AF49" i="24"/>
  <c r="AF50" i="24"/>
  <c r="AF51" i="24"/>
  <c r="AF52" i="24"/>
  <c r="AF53" i="24"/>
  <c r="AF54" i="24"/>
  <c r="AF55" i="24"/>
  <c r="AF56" i="24"/>
  <c r="AF57" i="24"/>
  <c r="AF58" i="24"/>
  <c r="AF59" i="24"/>
  <c r="AF62" i="24"/>
  <c r="AF47" i="24"/>
  <c r="AF48" i="23"/>
  <c r="AF49" i="23"/>
  <c r="AF50" i="23"/>
  <c r="AF51" i="23"/>
  <c r="AF52" i="23"/>
  <c r="AF53" i="23"/>
  <c r="AF56" i="23"/>
  <c r="AF57" i="23"/>
  <c r="AF58" i="23"/>
  <c r="AF59" i="23"/>
  <c r="AF62" i="23"/>
  <c r="AF47" i="23"/>
  <c r="AF48" i="19"/>
  <c r="AF49" i="19"/>
  <c r="AF50" i="19"/>
  <c r="AF51" i="19"/>
  <c r="AF52" i="19"/>
  <c r="AF54" i="19"/>
  <c r="AF55" i="19"/>
  <c r="AF56" i="19"/>
  <c r="AF57" i="19"/>
  <c r="AF58" i="19"/>
  <c r="AF59" i="19"/>
  <c r="AF62" i="19"/>
  <c r="AF47" i="19"/>
  <c r="AF48" i="20"/>
  <c r="AF49" i="20"/>
  <c r="AF51" i="20"/>
  <c r="AF52" i="20"/>
  <c r="AF53" i="20"/>
  <c r="AF54" i="20"/>
  <c r="AF55" i="20"/>
  <c r="AF56" i="20"/>
  <c r="AF57" i="20"/>
  <c r="AF58" i="20"/>
  <c r="AF59" i="20"/>
  <c r="AF62" i="20"/>
  <c r="AF47" i="20"/>
  <c r="AF48" i="2"/>
  <c r="AF49" i="2"/>
  <c r="AF50" i="2"/>
  <c r="AF51" i="2"/>
  <c r="AF52" i="2"/>
  <c r="AF54" i="2"/>
  <c r="AF55" i="2"/>
  <c r="AF56" i="2"/>
  <c r="AF57" i="2"/>
  <c r="AF58" i="2"/>
  <c r="AF59" i="2"/>
  <c r="AF62" i="2"/>
  <c r="AF47" i="2"/>
  <c r="AF50" i="8"/>
  <c r="AF51" i="8"/>
  <c r="AF52" i="8"/>
  <c r="AF53" i="8"/>
  <c r="AF54" i="8"/>
  <c r="AF55" i="8"/>
  <c r="AF56" i="8"/>
  <c r="AF57" i="8"/>
  <c r="AF58" i="8"/>
  <c r="AF59" i="8"/>
  <c r="AF60" i="8"/>
  <c r="AF61" i="8"/>
  <c r="AF62" i="8"/>
  <c r="AF65" i="8"/>
  <c r="AF49" i="8"/>
  <c r="AF50" i="29"/>
  <c r="AF51" i="29"/>
  <c r="AF52" i="29"/>
  <c r="AF53" i="29"/>
  <c r="AF54" i="29"/>
  <c r="AF55" i="29"/>
  <c r="AF56" i="29"/>
  <c r="AF57" i="29"/>
  <c r="AF58" i="29"/>
  <c r="AF59" i="29"/>
  <c r="AF60" i="29"/>
  <c r="AF61" i="29"/>
  <c r="AF62" i="29"/>
  <c r="AF65" i="29"/>
  <c r="AF49" i="29"/>
  <c r="AF52" i="28"/>
  <c r="AF53" i="28"/>
  <c r="AF54" i="28"/>
  <c r="AF55" i="28"/>
  <c r="AF56" i="28"/>
  <c r="AF57" i="28"/>
  <c r="AF58" i="28"/>
  <c r="AF59" i="28"/>
  <c r="AF60" i="28"/>
  <c r="AF61" i="28"/>
  <c r="AF62" i="28"/>
  <c r="AF63" i="28"/>
  <c r="AF64" i="28"/>
  <c r="AF65" i="28"/>
  <c r="AF51" i="28"/>
  <c r="AE26" i="1"/>
  <c r="AE27" i="1"/>
  <c r="AE28" i="1"/>
  <c r="AE25" i="1"/>
  <c r="AE26" i="7"/>
  <c r="AE27" i="7"/>
  <c r="AE28" i="7"/>
  <c r="AE25" i="7"/>
  <c r="AD9" i="40"/>
  <c r="AD10" i="40"/>
  <c r="AD11" i="40"/>
  <c r="AD12" i="40"/>
  <c r="AD14" i="40"/>
  <c r="AD27" i="6"/>
  <c r="AD28" i="6"/>
  <c r="AD29" i="6"/>
  <c r="AD30" i="6"/>
  <c r="AD32" i="6"/>
  <c r="AD18" i="6"/>
  <c r="AD19" i="6"/>
  <c r="AD20" i="6"/>
  <c r="AD21" i="6"/>
  <c r="AD23" i="6"/>
  <c r="AD13" i="6"/>
  <c r="AD22" i="6" s="1"/>
  <c r="AE10" i="6"/>
  <c r="AE11" i="6"/>
  <c r="AE12" i="6"/>
  <c r="AE14" i="6"/>
  <c r="AE9" i="6"/>
  <c r="AD27" i="12"/>
  <c r="AD28" i="12"/>
  <c r="AD29" i="12"/>
  <c r="AD30" i="12"/>
  <c r="AD32" i="12"/>
  <c r="AD18" i="12"/>
  <c r="AD19" i="12"/>
  <c r="AD20" i="12"/>
  <c r="AD21" i="12"/>
  <c r="AD23" i="12"/>
  <c r="AD13" i="12"/>
  <c r="AE31" i="12" s="1"/>
  <c r="AE10" i="12"/>
  <c r="AE11" i="12"/>
  <c r="AE12" i="12"/>
  <c r="AE14" i="12"/>
  <c r="AE9" i="12"/>
  <c r="AD9" i="39"/>
  <c r="AD10" i="39"/>
  <c r="AD11" i="39"/>
  <c r="AD12" i="39"/>
  <c r="AD14" i="39"/>
  <c r="AD27" i="5"/>
  <c r="AD28" i="5"/>
  <c r="AD29" i="5"/>
  <c r="AD30" i="5"/>
  <c r="AD32" i="5"/>
  <c r="AD18" i="5"/>
  <c r="AD19" i="5"/>
  <c r="AD20" i="5"/>
  <c r="AD21" i="5"/>
  <c r="AD23" i="5"/>
  <c r="AD13" i="5"/>
  <c r="AE13" i="5" s="1"/>
  <c r="AD27" i="11"/>
  <c r="AD28" i="11"/>
  <c r="AD29" i="11"/>
  <c r="AD30" i="11"/>
  <c r="AD32" i="11"/>
  <c r="AD18" i="11"/>
  <c r="AD19" i="11"/>
  <c r="AD20" i="11"/>
  <c r="AD21" i="11"/>
  <c r="AD23" i="11"/>
  <c r="AD13" i="11"/>
  <c r="AD22" i="11" s="1"/>
  <c r="AE10" i="11"/>
  <c r="AE11" i="11"/>
  <c r="AE12" i="11"/>
  <c r="AE14" i="11"/>
  <c r="AE9" i="11"/>
  <c r="AD9" i="38"/>
  <c r="AD10" i="38"/>
  <c r="AD11" i="38"/>
  <c r="AD12" i="38"/>
  <c r="AD14" i="38"/>
  <c r="AD27" i="4"/>
  <c r="AD28" i="4"/>
  <c r="AD29" i="4"/>
  <c r="AD30" i="4"/>
  <c r="AD32" i="4"/>
  <c r="AD18" i="4"/>
  <c r="AD19" i="4"/>
  <c r="AD20" i="4"/>
  <c r="AD21" i="4"/>
  <c r="AD23" i="4"/>
  <c r="AD13" i="4"/>
  <c r="AE31" i="4" s="1"/>
  <c r="AE10" i="4"/>
  <c r="AE11" i="4"/>
  <c r="AE12" i="4"/>
  <c r="AE13" i="4"/>
  <c r="AE14" i="4"/>
  <c r="AE9" i="4"/>
  <c r="AD27" i="10"/>
  <c r="AD28" i="10"/>
  <c r="AD29" i="10"/>
  <c r="AD30" i="10"/>
  <c r="AD32" i="10"/>
  <c r="AD18" i="10"/>
  <c r="AD19" i="10"/>
  <c r="AD20" i="10"/>
  <c r="AD21" i="10"/>
  <c r="AD23" i="10"/>
  <c r="AD13" i="10"/>
  <c r="AE31" i="10" s="1"/>
  <c r="AE9" i="10"/>
  <c r="AE10" i="10"/>
  <c r="AE11" i="10"/>
  <c r="AE12" i="10"/>
  <c r="AE14" i="10"/>
  <c r="AF10" i="37"/>
  <c r="AF11" i="37"/>
  <c r="AF12" i="37"/>
  <c r="AF13" i="37"/>
  <c r="AF14" i="37"/>
  <c r="AF15" i="37"/>
  <c r="AF16" i="37"/>
  <c r="AF17" i="37"/>
  <c r="AF18" i="37"/>
  <c r="AF19" i="37"/>
  <c r="AF20" i="37"/>
  <c r="AF21" i="37"/>
  <c r="AF22" i="37"/>
  <c r="AF23" i="37"/>
  <c r="AF24" i="37"/>
  <c r="AF25" i="37"/>
  <c r="AF26" i="37"/>
  <c r="AF27" i="37"/>
  <c r="AF28" i="37"/>
  <c r="AF29" i="37"/>
  <c r="AF30" i="37"/>
  <c r="AF31" i="37"/>
  <c r="AF32" i="37"/>
  <c r="AF33" i="37"/>
  <c r="AF36" i="37"/>
  <c r="AF9" i="37"/>
  <c r="AE71" i="37"/>
  <c r="AE72" i="37"/>
  <c r="AE73" i="37"/>
  <c r="AE74" i="37"/>
  <c r="AE75" i="37"/>
  <c r="AE76" i="37"/>
  <c r="AE77" i="37"/>
  <c r="AE78" i="37"/>
  <c r="AE79" i="37"/>
  <c r="AE80" i="37"/>
  <c r="AE81" i="37"/>
  <c r="AE82" i="37"/>
  <c r="AE83" i="37"/>
  <c r="AE84" i="37"/>
  <c r="AE85" i="37"/>
  <c r="AE86" i="37"/>
  <c r="AE87" i="37"/>
  <c r="AE88" i="37"/>
  <c r="AE89" i="37"/>
  <c r="AE90" i="37"/>
  <c r="AE91" i="37"/>
  <c r="AE92" i="37"/>
  <c r="AE93" i="37"/>
  <c r="AE94" i="37"/>
  <c r="AE95" i="37"/>
  <c r="AE96" i="37"/>
  <c r="AE98" i="37"/>
  <c r="AE40" i="37"/>
  <c r="AE41" i="37"/>
  <c r="AE42" i="37"/>
  <c r="AE43" i="37"/>
  <c r="AE44" i="37"/>
  <c r="AE45" i="37"/>
  <c r="AE46" i="37"/>
  <c r="AE47" i="37"/>
  <c r="AE48" i="37"/>
  <c r="AE49" i="37"/>
  <c r="AE50" i="37"/>
  <c r="AE51" i="37"/>
  <c r="AE52" i="37"/>
  <c r="AE53" i="37"/>
  <c r="AE54" i="37"/>
  <c r="AE55" i="37"/>
  <c r="AE56" i="37"/>
  <c r="AE57" i="37"/>
  <c r="AE58" i="37"/>
  <c r="AE59" i="37"/>
  <c r="AE60" i="37"/>
  <c r="AE61" i="37"/>
  <c r="AE62" i="37"/>
  <c r="AE63" i="37"/>
  <c r="AE64" i="37"/>
  <c r="AE67" i="37"/>
  <c r="AE34" i="37"/>
  <c r="AF96" i="37" s="1"/>
  <c r="AE35" i="37"/>
  <c r="AE97" i="37" s="1"/>
  <c r="AE71" i="36"/>
  <c r="AE72" i="36"/>
  <c r="AE73" i="36"/>
  <c r="AE74" i="36"/>
  <c r="AE75" i="36"/>
  <c r="AE76" i="36"/>
  <c r="AE77" i="36"/>
  <c r="AE78" i="36"/>
  <c r="AE79" i="36"/>
  <c r="AE80" i="36"/>
  <c r="AE81" i="36"/>
  <c r="AE82" i="36"/>
  <c r="AE83" i="36"/>
  <c r="AE84" i="36"/>
  <c r="AE85" i="36"/>
  <c r="AE86" i="36"/>
  <c r="AE87" i="36"/>
  <c r="AE88" i="36"/>
  <c r="AE89" i="36"/>
  <c r="AE90" i="36"/>
  <c r="AE91" i="36"/>
  <c r="AE92" i="36"/>
  <c r="AE93" i="36"/>
  <c r="AE94" i="36"/>
  <c r="AE95" i="36"/>
  <c r="AE96" i="36"/>
  <c r="AE98" i="36"/>
  <c r="AE40" i="36"/>
  <c r="AE41" i="36"/>
  <c r="AE42" i="36"/>
  <c r="AE43" i="36"/>
  <c r="AE44" i="36"/>
  <c r="AE45" i="36"/>
  <c r="AE46" i="36"/>
  <c r="AE47" i="36"/>
  <c r="AE48" i="36"/>
  <c r="AE49" i="36"/>
  <c r="AE50" i="36"/>
  <c r="AE51" i="36"/>
  <c r="AE52" i="36"/>
  <c r="AE53" i="36"/>
  <c r="AE54" i="36"/>
  <c r="AE55" i="36"/>
  <c r="AE56" i="36"/>
  <c r="AE57" i="36"/>
  <c r="AE58" i="36"/>
  <c r="AE59" i="36"/>
  <c r="AE60" i="36"/>
  <c r="AE61" i="36"/>
  <c r="AE62" i="36"/>
  <c r="AE63" i="36"/>
  <c r="AE64" i="36"/>
  <c r="AE67" i="36"/>
  <c r="AE34" i="36"/>
  <c r="AF34" i="36" s="1"/>
  <c r="AE35" i="36"/>
  <c r="AE97" i="36" s="1"/>
  <c r="AE71" i="26"/>
  <c r="AE72" i="26"/>
  <c r="AE73" i="26"/>
  <c r="AE74" i="26"/>
  <c r="AE75" i="26"/>
  <c r="AE76" i="26"/>
  <c r="AE77" i="26"/>
  <c r="AE78" i="26"/>
  <c r="AE79" i="26"/>
  <c r="AE80" i="26"/>
  <c r="AE81" i="26"/>
  <c r="AE82" i="26"/>
  <c r="AE83" i="26"/>
  <c r="AE84" i="26"/>
  <c r="AE85" i="26"/>
  <c r="AE86" i="26"/>
  <c r="AE87" i="26"/>
  <c r="AE88" i="26"/>
  <c r="AE89" i="26"/>
  <c r="AE90" i="26"/>
  <c r="AE91" i="26"/>
  <c r="AE92" i="26"/>
  <c r="AE93" i="26"/>
  <c r="AE94" i="26"/>
  <c r="AE95" i="26"/>
  <c r="AE96" i="26"/>
  <c r="AE97" i="26"/>
  <c r="AE98" i="26"/>
  <c r="AE40" i="26"/>
  <c r="AE41" i="26"/>
  <c r="AE42" i="26"/>
  <c r="AE43" i="26"/>
  <c r="AE44" i="26"/>
  <c r="AE45" i="26"/>
  <c r="AE46" i="26"/>
  <c r="AE47" i="26"/>
  <c r="AE48" i="26"/>
  <c r="AE49" i="26"/>
  <c r="AE50" i="26"/>
  <c r="AE51" i="26"/>
  <c r="AE52" i="26"/>
  <c r="AE53" i="26"/>
  <c r="AE54" i="26"/>
  <c r="AE55" i="26"/>
  <c r="AE56" i="26"/>
  <c r="AE57" i="26"/>
  <c r="AE58" i="26"/>
  <c r="AE59" i="26"/>
  <c r="AE60" i="26"/>
  <c r="AE61" i="26"/>
  <c r="AE62" i="26"/>
  <c r="AE63" i="26"/>
  <c r="AE64" i="26"/>
  <c r="AE67" i="26"/>
  <c r="AE34" i="26"/>
  <c r="AF96" i="26" s="1"/>
  <c r="AE35" i="26"/>
  <c r="AF35" i="26" s="1"/>
  <c r="AF10" i="26"/>
  <c r="AF11" i="26"/>
  <c r="AF12" i="26"/>
  <c r="AF13" i="26"/>
  <c r="AF14" i="26"/>
  <c r="AF15" i="26"/>
  <c r="AF16" i="26"/>
  <c r="AF17" i="26"/>
  <c r="AF18" i="26"/>
  <c r="AF19" i="26"/>
  <c r="AF20" i="26"/>
  <c r="AF21" i="26"/>
  <c r="AF22" i="26"/>
  <c r="AF23" i="26"/>
  <c r="AF24" i="26"/>
  <c r="AF25" i="26"/>
  <c r="AF26" i="26"/>
  <c r="AF27" i="26"/>
  <c r="AF28" i="26"/>
  <c r="AF29" i="26"/>
  <c r="AF30" i="26"/>
  <c r="AF31" i="26"/>
  <c r="AF32" i="26"/>
  <c r="AF33" i="26"/>
  <c r="AF34" i="26"/>
  <c r="AF36" i="26"/>
  <c r="AF9" i="26"/>
  <c r="AE71" i="25"/>
  <c r="AE72" i="25"/>
  <c r="AE73" i="25"/>
  <c r="AE74" i="25"/>
  <c r="AE75" i="25"/>
  <c r="AE76" i="25"/>
  <c r="AE77" i="25"/>
  <c r="AE78" i="25"/>
  <c r="AE79" i="25"/>
  <c r="AE80" i="25"/>
  <c r="AE81" i="25"/>
  <c r="AE82" i="25"/>
  <c r="AE83" i="25"/>
  <c r="AE84" i="25"/>
  <c r="AE85" i="25"/>
  <c r="AE86" i="25"/>
  <c r="AE87" i="25"/>
  <c r="AE88" i="25"/>
  <c r="AE89" i="25"/>
  <c r="AE90" i="25"/>
  <c r="AE91" i="25"/>
  <c r="AE92" i="25"/>
  <c r="AE93" i="25"/>
  <c r="AE94" i="25"/>
  <c r="AE95" i="25"/>
  <c r="AE98" i="25"/>
  <c r="AE40" i="25"/>
  <c r="AE41" i="25"/>
  <c r="AE42" i="25"/>
  <c r="AE43" i="25"/>
  <c r="AE44" i="25"/>
  <c r="AE45" i="25"/>
  <c r="AE46" i="25"/>
  <c r="AE47" i="25"/>
  <c r="AE48" i="25"/>
  <c r="AE49" i="25"/>
  <c r="AE50" i="25"/>
  <c r="AE51" i="25"/>
  <c r="AE52" i="25"/>
  <c r="AE53" i="25"/>
  <c r="AE54" i="25"/>
  <c r="AE55" i="25"/>
  <c r="AE56" i="25"/>
  <c r="AE57" i="25"/>
  <c r="AE58" i="25"/>
  <c r="AE59" i="25"/>
  <c r="AE60" i="25"/>
  <c r="AE61" i="25"/>
  <c r="AE62" i="25"/>
  <c r="AE63" i="25"/>
  <c r="AE64" i="25"/>
  <c r="AE67" i="25"/>
  <c r="AE34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AF25" i="25"/>
  <c r="AF26" i="25"/>
  <c r="AF27" i="25"/>
  <c r="AF28" i="25"/>
  <c r="AF29" i="25"/>
  <c r="AF30" i="25"/>
  <c r="AF31" i="25"/>
  <c r="AF32" i="25"/>
  <c r="AF33" i="25"/>
  <c r="AF36" i="25"/>
  <c r="AF9" i="25"/>
  <c r="AE71" i="21"/>
  <c r="AE72" i="21"/>
  <c r="AE73" i="21"/>
  <c r="AE74" i="21"/>
  <c r="AE75" i="21"/>
  <c r="AE76" i="21"/>
  <c r="AE77" i="21"/>
  <c r="AE78" i="21"/>
  <c r="AE79" i="21"/>
  <c r="AE80" i="21"/>
  <c r="AE81" i="21"/>
  <c r="AE82" i="21"/>
  <c r="AE83" i="21"/>
  <c r="AE84" i="21"/>
  <c r="AE85" i="21"/>
  <c r="AE86" i="21"/>
  <c r="AE87" i="21"/>
  <c r="AE88" i="21"/>
  <c r="AE89" i="21"/>
  <c r="AE90" i="21"/>
  <c r="AE91" i="21"/>
  <c r="AE92" i="21"/>
  <c r="AE93" i="21"/>
  <c r="AE94" i="21"/>
  <c r="AE95" i="21"/>
  <c r="AE98" i="21"/>
  <c r="AE40" i="21"/>
  <c r="AE41" i="21"/>
  <c r="AE42" i="21"/>
  <c r="AE43" i="21"/>
  <c r="AE44" i="21"/>
  <c r="AE45" i="21"/>
  <c r="AE46" i="21"/>
  <c r="AE47" i="21"/>
  <c r="AE48" i="21"/>
  <c r="AE49" i="21"/>
  <c r="AE50" i="21"/>
  <c r="AE51" i="21"/>
  <c r="AE52" i="21"/>
  <c r="AE53" i="21"/>
  <c r="AE54" i="21"/>
  <c r="AE55" i="21"/>
  <c r="AE56" i="21"/>
  <c r="AE57" i="21"/>
  <c r="AE58" i="21"/>
  <c r="AE59" i="21"/>
  <c r="AE60" i="21"/>
  <c r="AE61" i="21"/>
  <c r="AE62" i="21"/>
  <c r="AE63" i="21"/>
  <c r="AE64" i="21"/>
  <c r="AE65" i="21"/>
  <c r="AE67" i="21"/>
  <c r="AE34" i="21"/>
  <c r="AE96" i="21" s="1"/>
  <c r="AF10" i="21"/>
  <c r="AF11" i="21"/>
  <c r="AF12" i="21"/>
  <c r="AF13" i="21"/>
  <c r="AF14" i="21"/>
  <c r="AF15" i="21"/>
  <c r="AF16" i="21"/>
  <c r="AF17" i="21"/>
  <c r="AF18" i="21"/>
  <c r="AF19" i="21"/>
  <c r="AF20" i="21"/>
  <c r="AF21" i="21"/>
  <c r="AF22" i="21"/>
  <c r="AF23" i="21"/>
  <c r="AF24" i="21"/>
  <c r="AF25" i="21"/>
  <c r="AF26" i="21"/>
  <c r="AF27" i="21"/>
  <c r="AF28" i="21"/>
  <c r="AF29" i="21"/>
  <c r="AF30" i="21"/>
  <c r="AF31" i="21"/>
  <c r="AF32" i="21"/>
  <c r="AF33" i="21"/>
  <c r="AF34" i="21"/>
  <c r="AF36" i="21"/>
  <c r="AF9" i="21"/>
  <c r="AE71" i="22"/>
  <c r="AE72" i="22"/>
  <c r="AE73" i="22"/>
  <c r="AE74" i="22"/>
  <c r="AE75" i="22"/>
  <c r="AE76" i="22"/>
  <c r="AE77" i="22"/>
  <c r="AE78" i="22"/>
  <c r="AE79" i="22"/>
  <c r="AE80" i="22"/>
  <c r="AE81" i="22"/>
  <c r="AE82" i="22"/>
  <c r="AE83" i="22"/>
  <c r="AE84" i="22"/>
  <c r="AE85" i="22"/>
  <c r="AE86" i="22"/>
  <c r="AE87" i="22"/>
  <c r="AE88" i="22"/>
  <c r="AE89" i="22"/>
  <c r="AE90" i="22"/>
  <c r="AE91" i="22"/>
  <c r="AE92" i="22"/>
  <c r="AE93" i="22"/>
  <c r="AE94" i="22"/>
  <c r="AE95" i="22"/>
  <c r="AE96" i="22"/>
  <c r="AE97" i="22"/>
  <c r="AE98" i="22"/>
  <c r="AE40" i="22"/>
  <c r="AE41" i="22"/>
  <c r="AE42" i="22"/>
  <c r="AE43" i="22"/>
  <c r="AE44" i="22"/>
  <c r="AE45" i="22"/>
  <c r="AE46" i="22"/>
  <c r="AE47" i="22"/>
  <c r="AE48" i="22"/>
  <c r="AE49" i="22"/>
  <c r="AE50" i="22"/>
  <c r="AE51" i="22"/>
  <c r="AE52" i="22"/>
  <c r="AE53" i="22"/>
  <c r="AE54" i="22"/>
  <c r="AE55" i="22"/>
  <c r="AE56" i="22"/>
  <c r="AE57" i="22"/>
  <c r="AE58" i="22"/>
  <c r="AE59" i="22"/>
  <c r="AE60" i="22"/>
  <c r="AE61" i="22"/>
  <c r="AE62" i="22"/>
  <c r="AE63" i="22"/>
  <c r="AE64" i="22"/>
  <c r="AE65" i="22"/>
  <c r="AE66" i="22"/>
  <c r="AE67" i="22"/>
  <c r="AF10" i="22"/>
  <c r="AF11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27" i="22"/>
  <c r="AF28" i="22"/>
  <c r="AF29" i="22"/>
  <c r="AF30" i="22"/>
  <c r="AF31" i="22"/>
  <c r="AF32" i="22"/>
  <c r="AF33" i="22"/>
  <c r="AF34" i="22"/>
  <c r="AF35" i="22"/>
  <c r="AF36" i="22"/>
  <c r="AF9" i="22"/>
  <c r="AE34" i="22"/>
  <c r="AE35" i="22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8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7" i="3"/>
  <c r="AE34" i="3"/>
  <c r="AF96" i="3" s="1"/>
  <c r="AE35" i="3"/>
  <c r="AF35" i="3" s="1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6" i="3"/>
  <c r="AF9" i="3"/>
  <c r="AE71" i="9"/>
  <c r="AE72" i="9"/>
  <c r="AE73" i="9"/>
  <c r="AE74" i="9"/>
  <c r="AE75" i="9"/>
  <c r="AE76" i="9"/>
  <c r="AE77" i="9"/>
  <c r="AE78" i="9"/>
  <c r="AE79" i="9"/>
  <c r="AE80" i="9"/>
  <c r="AE81" i="9"/>
  <c r="AE82" i="9"/>
  <c r="AE83" i="9"/>
  <c r="AE84" i="9"/>
  <c r="AE85" i="9"/>
  <c r="AE86" i="9"/>
  <c r="AE87" i="9"/>
  <c r="AE88" i="9"/>
  <c r="AE89" i="9"/>
  <c r="AE90" i="9"/>
  <c r="AE91" i="9"/>
  <c r="AE92" i="9"/>
  <c r="AE93" i="9"/>
  <c r="AE94" i="9"/>
  <c r="AE95" i="9"/>
  <c r="AE96" i="9"/>
  <c r="AE98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57" i="9"/>
  <c r="AE58" i="9"/>
  <c r="AE59" i="9"/>
  <c r="AE60" i="9"/>
  <c r="AE61" i="9"/>
  <c r="AE62" i="9"/>
  <c r="AE63" i="9"/>
  <c r="AE64" i="9"/>
  <c r="AE67" i="9"/>
  <c r="AE34" i="9"/>
  <c r="AF34" i="9" s="1"/>
  <c r="AE35" i="9"/>
  <c r="AF35" i="9" s="1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6" i="9"/>
  <c r="AF9" i="9"/>
  <c r="AE71" i="35"/>
  <c r="AE72" i="35"/>
  <c r="AE73" i="35"/>
  <c r="AE74" i="35"/>
  <c r="AE75" i="35"/>
  <c r="AE76" i="35"/>
  <c r="AE77" i="35"/>
  <c r="AE78" i="35"/>
  <c r="AE79" i="35"/>
  <c r="AE80" i="35"/>
  <c r="AE81" i="35"/>
  <c r="AE82" i="35"/>
  <c r="AE83" i="35"/>
  <c r="AE84" i="35"/>
  <c r="AE85" i="35"/>
  <c r="AE86" i="35"/>
  <c r="AE87" i="35"/>
  <c r="AE88" i="35"/>
  <c r="AE89" i="35"/>
  <c r="AE90" i="35"/>
  <c r="AE91" i="35"/>
  <c r="AE92" i="35"/>
  <c r="AE93" i="35"/>
  <c r="AE94" i="35"/>
  <c r="AE95" i="35"/>
  <c r="AE98" i="35"/>
  <c r="AE40" i="35"/>
  <c r="AE41" i="35"/>
  <c r="AE42" i="35"/>
  <c r="AE43" i="35"/>
  <c r="AE44" i="35"/>
  <c r="AE45" i="35"/>
  <c r="AE46" i="35"/>
  <c r="AE47" i="35"/>
  <c r="AE48" i="35"/>
  <c r="AE49" i="35"/>
  <c r="AE50" i="35"/>
  <c r="AE51" i="35"/>
  <c r="AE52" i="35"/>
  <c r="AE53" i="35"/>
  <c r="AE54" i="35"/>
  <c r="AE55" i="35"/>
  <c r="AE56" i="35"/>
  <c r="AE57" i="35"/>
  <c r="AE58" i="35"/>
  <c r="AE59" i="35"/>
  <c r="AE60" i="35"/>
  <c r="AE61" i="35"/>
  <c r="AE62" i="35"/>
  <c r="AE63" i="35"/>
  <c r="AE64" i="35"/>
  <c r="AE65" i="35"/>
  <c r="AE67" i="35"/>
  <c r="AE34" i="35"/>
  <c r="AE96" i="35" s="1"/>
  <c r="AF10" i="35"/>
  <c r="AF11" i="35"/>
  <c r="AF12" i="35"/>
  <c r="AF13" i="35"/>
  <c r="AF14" i="35"/>
  <c r="AF15" i="35"/>
  <c r="AF16" i="35"/>
  <c r="AF17" i="35"/>
  <c r="AF18" i="35"/>
  <c r="AF19" i="35"/>
  <c r="AF20" i="35"/>
  <c r="AF21" i="35"/>
  <c r="AF22" i="35"/>
  <c r="AF23" i="35"/>
  <c r="AF24" i="35"/>
  <c r="AF25" i="35"/>
  <c r="AF26" i="35"/>
  <c r="AF27" i="35"/>
  <c r="AF28" i="35"/>
  <c r="AF29" i="35"/>
  <c r="AF30" i="35"/>
  <c r="AF31" i="35"/>
  <c r="AF32" i="35"/>
  <c r="AF33" i="35"/>
  <c r="AF34" i="35"/>
  <c r="AF36" i="35"/>
  <c r="AF9" i="35"/>
  <c r="AE71" i="34"/>
  <c r="AE72" i="34"/>
  <c r="AE73" i="34"/>
  <c r="AE74" i="34"/>
  <c r="AE75" i="34"/>
  <c r="AE76" i="34"/>
  <c r="AE77" i="34"/>
  <c r="AE78" i="34"/>
  <c r="AE79" i="34"/>
  <c r="AE80" i="34"/>
  <c r="AE81" i="34"/>
  <c r="AE82" i="34"/>
  <c r="AE83" i="34"/>
  <c r="AE84" i="34"/>
  <c r="AE85" i="34"/>
  <c r="AE86" i="34"/>
  <c r="AE87" i="34"/>
  <c r="AE88" i="34"/>
  <c r="AE89" i="34"/>
  <c r="AE90" i="34"/>
  <c r="AE91" i="34"/>
  <c r="AE92" i="34"/>
  <c r="AE93" i="34"/>
  <c r="AE94" i="34"/>
  <c r="AE95" i="34"/>
  <c r="AE98" i="34"/>
  <c r="AE40" i="34"/>
  <c r="AE41" i="34"/>
  <c r="AE42" i="34"/>
  <c r="AE43" i="34"/>
  <c r="AE44" i="34"/>
  <c r="AE45" i="34"/>
  <c r="AE46" i="34"/>
  <c r="AE47" i="34"/>
  <c r="AE48" i="34"/>
  <c r="AE49" i="34"/>
  <c r="AE50" i="34"/>
  <c r="AE51" i="34"/>
  <c r="AE52" i="34"/>
  <c r="AE53" i="34"/>
  <c r="AE54" i="34"/>
  <c r="AE55" i="34"/>
  <c r="AE56" i="34"/>
  <c r="AE57" i="34"/>
  <c r="AE58" i="34"/>
  <c r="AE59" i="34"/>
  <c r="AE60" i="34"/>
  <c r="AE61" i="34"/>
  <c r="AE62" i="34"/>
  <c r="AE63" i="34"/>
  <c r="AE64" i="34"/>
  <c r="AE67" i="34"/>
  <c r="AE34" i="34"/>
  <c r="AE96" i="34" s="1"/>
  <c r="AF10" i="34"/>
  <c r="AF11" i="34"/>
  <c r="AF12" i="34"/>
  <c r="AF13" i="34"/>
  <c r="AF14" i="34"/>
  <c r="AF15" i="34"/>
  <c r="AF16" i="34"/>
  <c r="AF17" i="34"/>
  <c r="AF18" i="34"/>
  <c r="AF19" i="34"/>
  <c r="AF20" i="34"/>
  <c r="AF21" i="34"/>
  <c r="AF22" i="34"/>
  <c r="AF23" i="34"/>
  <c r="AF24" i="34"/>
  <c r="AF25" i="34"/>
  <c r="AF26" i="34"/>
  <c r="AF27" i="34"/>
  <c r="AF28" i="34"/>
  <c r="AF29" i="34"/>
  <c r="AF30" i="34"/>
  <c r="AF31" i="34"/>
  <c r="AF32" i="34"/>
  <c r="AF33" i="34"/>
  <c r="AF9" i="34"/>
  <c r="AE47" i="31"/>
  <c r="AE48" i="31"/>
  <c r="AE49" i="31"/>
  <c r="AE50" i="31"/>
  <c r="AE51" i="31"/>
  <c r="AE52" i="31"/>
  <c r="AE54" i="31"/>
  <c r="AE55" i="31"/>
  <c r="AE56" i="31"/>
  <c r="AE57" i="31"/>
  <c r="AE58" i="31"/>
  <c r="AE59" i="31"/>
  <c r="AE62" i="31"/>
  <c r="AE28" i="31"/>
  <c r="AE29" i="31"/>
  <c r="AE30" i="31"/>
  <c r="AE31" i="31"/>
  <c r="AE32" i="31"/>
  <c r="AE33" i="31"/>
  <c r="AE35" i="31"/>
  <c r="AE36" i="31"/>
  <c r="AE37" i="31"/>
  <c r="AE38" i="31"/>
  <c r="AE39" i="31"/>
  <c r="AE40" i="31"/>
  <c r="AE43" i="31"/>
  <c r="AE22" i="31"/>
  <c r="AF60" i="31" s="1"/>
  <c r="AE23" i="31"/>
  <c r="AF23" i="31" s="1"/>
  <c r="AE15" i="31"/>
  <c r="AF15" i="31" s="1"/>
  <c r="AF10" i="31"/>
  <c r="AF11" i="31"/>
  <c r="AF12" i="31"/>
  <c r="AF13" i="31"/>
  <c r="AF14" i="31"/>
  <c r="AF16" i="31"/>
  <c r="AF17" i="31"/>
  <c r="AF18" i="31"/>
  <c r="AF19" i="31"/>
  <c r="AF20" i="31"/>
  <c r="AF21" i="31"/>
  <c r="AF24" i="31"/>
  <c r="AF9" i="31"/>
  <c r="AE47" i="30"/>
  <c r="AE48" i="30"/>
  <c r="AE49" i="30"/>
  <c r="AE50" i="30"/>
  <c r="AE51" i="30"/>
  <c r="AE52" i="30"/>
  <c r="AE53" i="30"/>
  <c r="AE55" i="30"/>
  <c r="AE56" i="30"/>
  <c r="AE57" i="30"/>
  <c r="AE58" i="30"/>
  <c r="AE59" i="30"/>
  <c r="AE62" i="30"/>
  <c r="AE28" i="30"/>
  <c r="AE29" i="30"/>
  <c r="AE30" i="30"/>
  <c r="AE31" i="30"/>
  <c r="AE32" i="30"/>
  <c r="AE33" i="30"/>
  <c r="AE34" i="30"/>
  <c r="AE36" i="30"/>
  <c r="AE37" i="30"/>
  <c r="AE38" i="30"/>
  <c r="AE39" i="30"/>
  <c r="AE40" i="30"/>
  <c r="AE43" i="30"/>
  <c r="AF24" i="30"/>
  <c r="AE22" i="30"/>
  <c r="AF60" i="30" s="1"/>
  <c r="AF10" i="30"/>
  <c r="AF11" i="30"/>
  <c r="AF12" i="30"/>
  <c r="AF13" i="30"/>
  <c r="AF14" i="30"/>
  <c r="AF15" i="30"/>
  <c r="AF17" i="30"/>
  <c r="AF18" i="30"/>
  <c r="AF19" i="30"/>
  <c r="AF20" i="30"/>
  <c r="AF21" i="30"/>
  <c r="AE47" i="24"/>
  <c r="AE48" i="24"/>
  <c r="AE49" i="24"/>
  <c r="AE50" i="24"/>
  <c r="AE51" i="24"/>
  <c r="AE52" i="24"/>
  <c r="AE54" i="24"/>
  <c r="AE55" i="24"/>
  <c r="AE56" i="24"/>
  <c r="AE57" i="24"/>
  <c r="AE58" i="24"/>
  <c r="AE59" i="24"/>
  <c r="AE62" i="24"/>
  <c r="AE28" i="24"/>
  <c r="AE29" i="24"/>
  <c r="AE30" i="24"/>
  <c r="AE31" i="24"/>
  <c r="AE32" i="24"/>
  <c r="AE33" i="24"/>
  <c r="AE35" i="24"/>
  <c r="AE36" i="24"/>
  <c r="AE37" i="24"/>
  <c r="AE38" i="24"/>
  <c r="AE39" i="24"/>
  <c r="AE40" i="24"/>
  <c r="AE43" i="24"/>
  <c r="AE22" i="24"/>
  <c r="AE41" i="24" s="1"/>
  <c r="AE15" i="24"/>
  <c r="AF15" i="24" s="1"/>
  <c r="AF10" i="24"/>
  <c r="AF11" i="24"/>
  <c r="AF12" i="24"/>
  <c r="AF13" i="24"/>
  <c r="AF14" i="24"/>
  <c r="AF16" i="24"/>
  <c r="AF17" i="24"/>
  <c r="AF18" i="24"/>
  <c r="AF19" i="24"/>
  <c r="AF20" i="24"/>
  <c r="AF21" i="24"/>
  <c r="AF24" i="24"/>
  <c r="AF9" i="24"/>
  <c r="AE47" i="23"/>
  <c r="AE48" i="23"/>
  <c r="AE49" i="23"/>
  <c r="AE50" i="23"/>
  <c r="AE51" i="23"/>
  <c r="AE52" i="23"/>
  <c r="AE53" i="23"/>
  <c r="AE56" i="23"/>
  <c r="AE57" i="23"/>
  <c r="AE58" i="23"/>
  <c r="AE59" i="23"/>
  <c r="AE62" i="23"/>
  <c r="AE28" i="23"/>
  <c r="AE29" i="23"/>
  <c r="AE30" i="23"/>
  <c r="AE31" i="23"/>
  <c r="AE32" i="23"/>
  <c r="AE33" i="23"/>
  <c r="AE34" i="23"/>
  <c r="AE37" i="23"/>
  <c r="AE38" i="23"/>
  <c r="AE39" i="23"/>
  <c r="AE40" i="23"/>
  <c r="AE43" i="23"/>
  <c r="AF10" i="23"/>
  <c r="AE22" i="23"/>
  <c r="AF60" i="23" s="1"/>
  <c r="AD15" i="23"/>
  <c r="AD22" i="23"/>
  <c r="AD23" i="23" s="1"/>
  <c r="AF97" i="36" l="1"/>
  <c r="AF96" i="36"/>
  <c r="AE66" i="36"/>
  <c r="AE65" i="36"/>
  <c r="AF35" i="36"/>
  <c r="AE65" i="9"/>
  <c r="AE66" i="9"/>
  <c r="AF96" i="9"/>
  <c r="AF97" i="9"/>
  <c r="AE97" i="9"/>
  <c r="AE66" i="37"/>
  <c r="AF97" i="37"/>
  <c r="AE65" i="37"/>
  <c r="AF35" i="37"/>
  <c r="AF34" i="37"/>
  <c r="AE66" i="26"/>
  <c r="AE65" i="26"/>
  <c r="AF97" i="26"/>
  <c r="AE35" i="21"/>
  <c r="AE65" i="3"/>
  <c r="AE66" i="3"/>
  <c r="AE97" i="3"/>
  <c r="AF97" i="3"/>
  <c r="AE35" i="35"/>
  <c r="AF97" i="35" s="1"/>
  <c r="AF34" i="34"/>
  <c r="AE65" i="34"/>
  <c r="AF96" i="34"/>
  <c r="AE35" i="34"/>
  <c r="AE53" i="24"/>
  <c r="AF53" i="31"/>
  <c r="AE53" i="31"/>
  <c r="AE34" i="31"/>
  <c r="AE34" i="24"/>
  <c r="AE23" i="24"/>
  <c r="AE61" i="24" s="1"/>
  <c r="AE31" i="6"/>
  <c r="AE13" i="6"/>
  <c r="AD31" i="6"/>
  <c r="AD31" i="5"/>
  <c r="AE31" i="5"/>
  <c r="AD22" i="5"/>
  <c r="AD31" i="4"/>
  <c r="AD22" i="4"/>
  <c r="AF22" i="31"/>
  <c r="AE42" i="31"/>
  <c r="AE61" i="31"/>
  <c r="AE41" i="31"/>
  <c r="AE60" i="31"/>
  <c r="AF22" i="24"/>
  <c r="AE60" i="24"/>
  <c r="AF60" i="24"/>
  <c r="AF61" i="31"/>
  <c r="AF23" i="24"/>
  <c r="AE42" i="24"/>
  <c r="AD13" i="39"/>
  <c r="AE13" i="11"/>
  <c r="AE31" i="11"/>
  <c r="AD31" i="11"/>
  <c r="AD22" i="10"/>
  <c r="AD31" i="10"/>
  <c r="AE13" i="10"/>
  <c r="AE13" i="12"/>
  <c r="AD22" i="12"/>
  <c r="AD13" i="40"/>
  <c r="AD31" i="12"/>
  <c r="AF22" i="30"/>
  <c r="AE41" i="30"/>
  <c r="AD13" i="38"/>
  <c r="AE23" i="30"/>
  <c r="AE60" i="30"/>
  <c r="AE41" i="23"/>
  <c r="AE23" i="23"/>
  <c r="AE60" i="23"/>
  <c r="AE35" i="25"/>
  <c r="AF97" i="25" s="1"/>
  <c r="AE65" i="25"/>
  <c r="AF34" i="25"/>
  <c r="AE96" i="25"/>
  <c r="AE47" i="19"/>
  <c r="AE48" i="19"/>
  <c r="AE49" i="19"/>
  <c r="AE50" i="19"/>
  <c r="AE51" i="19"/>
  <c r="AE52" i="19"/>
  <c r="AE54" i="19"/>
  <c r="AE55" i="19"/>
  <c r="AE56" i="19"/>
  <c r="AE57" i="19"/>
  <c r="AE58" i="19"/>
  <c r="AE59" i="19"/>
  <c r="AE62" i="19"/>
  <c r="AE43" i="19"/>
  <c r="AE40" i="19"/>
  <c r="AE39" i="19"/>
  <c r="AE38" i="19"/>
  <c r="AE37" i="19"/>
  <c r="AE36" i="19"/>
  <c r="AE35" i="19"/>
  <c r="AE33" i="19"/>
  <c r="AE32" i="19"/>
  <c r="AE31" i="19"/>
  <c r="AE30" i="19"/>
  <c r="AE29" i="19"/>
  <c r="AE28" i="19"/>
  <c r="AF11" i="23"/>
  <c r="AF12" i="23"/>
  <c r="AF13" i="23"/>
  <c r="AF14" i="23"/>
  <c r="AF9" i="23"/>
  <c r="AE22" i="19"/>
  <c r="AF60" i="19" s="1"/>
  <c r="AF10" i="19"/>
  <c r="AF11" i="19"/>
  <c r="AF12" i="19"/>
  <c r="AF13" i="19"/>
  <c r="AF14" i="19"/>
  <c r="AF16" i="19"/>
  <c r="AF17" i="19"/>
  <c r="AF18" i="19"/>
  <c r="AF19" i="19"/>
  <c r="AF20" i="19"/>
  <c r="AF21" i="19"/>
  <c r="AF24" i="19"/>
  <c r="AF9" i="19"/>
  <c r="AE15" i="19"/>
  <c r="AF53" i="19" s="1"/>
  <c r="AE47" i="20"/>
  <c r="AE48" i="20"/>
  <c r="AE49" i="20"/>
  <c r="AE51" i="20"/>
  <c r="AE52" i="20"/>
  <c r="AE53" i="20"/>
  <c r="AE54" i="20"/>
  <c r="AE55" i="20"/>
  <c r="AE56" i="20"/>
  <c r="AE57" i="20"/>
  <c r="AE58" i="20"/>
  <c r="AE59" i="20"/>
  <c r="AE62" i="20"/>
  <c r="AE28" i="20"/>
  <c r="AE29" i="20"/>
  <c r="AE30" i="20"/>
  <c r="AE32" i="20"/>
  <c r="AE33" i="20"/>
  <c r="AE34" i="20"/>
  <c r="AE35" i="20"/>
  <c r="AE36" i="20"/>
  <c r="AE37" i="20"/>
  <c r="AE38" i="20"/>
  <c r="AE39" i="20"/>
  <c r="AE40" i="20"/>
  <c r="AE43" i="20"/>
  <c r="AF10" i="20"/>
  <c r="AF11" i="20"/>
  <c r="AF13" i="20"/>
  <c r="AF14" i="20"/>
  <c r="AF15" i="20"/>
  <c r="AF16" i="20"/>
  <c r="AF17" i="20"/>
  <c r="AF18" i="20"/>
  <c r="AF20" i="20"/>
  <c r="AF21" i="20"/>
  <c r="AF24" i="20"/>
  <c r="AF9" i="20"/>
  <c r="AE47" i="2"/>
  <c r="AE48" i="2"/>
  <c r="AE49" i="2"/>
  <c r="AE50" i="2"/>
  <c r="AE51" i="2"/>
  <c r="AE52" i="2"/>
  <c r="AE54" i="2"/>
  <c r="AE55" i="2"/>
  <c r="AE56" i="2"/>
  <c r="AE57" i="2"/>
  <c r="AE58" i="2"/>
  <c r="AE59" i="2"/>
  <c r="AE62" i="2"/>
  <c r="AE28" i="2"/>
  <c r="AE29" i="2"/>
  <c r="AE30" i="2"/>
  <c r="AE31" i="2"/>
  <c r="AE32" i="2"/>
  <c r="AE33" i="2"/>
  <c r="AE35" i="2"/>
  <c r="AE36" i="2"/>
  <c r="AE37" i="2"/>
  <c r="AE38" i="2"/>
  <c r="AE39" i="2"/>
  <c r="AE40" i="2"/>
  <c r="AE43" i="2"/>
  <c r="AE22" i="2"/>
  <c r="AF60" i="2" s="1"/>
  <c r="AE15" i="2"/>
  <c r="AF53" i="2" s="1"/>
  <c r="AF10" i="2"/>
  <c r="AF11" i="2"/>
  <c r="AF12" i="2"/>
  <c r="AF13" i="2"/>
  <c r="AF14" i="2"/>
  <c r="AF16" i="2"/>
  <c r="AF17" i="2"/>
  <c r="AF18" i="2"/>
  <c r="AF19" i="2"/>
  <c r="AF20" i="2"/>
  <c r="AF21" i="2"/>
  <c r="AF24" i="2"/>
  <c r="AF9" i="2"/>
  <c r="AE49" i="8"/>
  <c r="AE50" i="8"/>
  <c r="AE51" i="8"/>
  <c r="AE52" i="8"/>
  <c r="AE53" i="8"/>
  <c r="AE54" i="8"/>
  <c r="AE55" i="8"/>
  <c r="AE56" i="8"/>
  <c r="AE57" i="8"/>
  <c r="AE58" i="8"/>
  <c r="AE59" i="8"/>
  <c r="AE60" i="8"/>
  <c r="AE61" i="8"/>
  <c r="AE62" i="8"/>
  <c r="AE65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41" i="8"/>
  <c r="AE42" i="8"/>
  <c r="AE45" i="8"/>
  <c r="AE23" i="8"/>
  <c r="AF63" i="8" s="1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5" i="8"/>
  <c r="AF9" i="8"/>
  <c r="AE49" i="29"/>
  <c r="AE50" i="29"/>
  <c r="AE51" i="29"/>
  <c r="AE52" i="29"/>
  <c r="AE53" i="29"/>
  <c r="AE54" i="29"/>
  <c r="AE55" i="29"/>
  <c r="AE56" i="29"/>
  <c r="AE57" i="29"/>
  <c r="AE58" i="29"/>
  <c r="AE59" i="29"/>
  <c r="AE60" i="29"/>
  <c r="AE61" i="29"/>
  <c r="AE62" i="29"/>
  <c r="AE65" i="29"/>
  <c r="AE29" i="29"/>
  <c r="AE30" i="29"/>
  <c r="AE31" i="29"/>
  <c r="AE32" i="29"/>
  <c r="AE33" i="29"/>
  <c r="AE34" i="29"/>
  <c r="AE35" i="29"/>
  <c r="AE36" i="29"/>
  <c r="AE37" i="29"/>
  <c r="AE38" i="29"/>
  <c r="AE39" i="29"/>
  <c r="AE40" i="29"/>
  <c r="AE41" i="29"/>
  <c r="AE42" i="29"/>
  <c r="AE45" i="29"/>
  <c r="AE23" i="29"/>
  <c r="AF63" i="29" s="1"/>
  <c r="AF10" i="29"/>
  <c r="AF11" i="29"/>
  <c r="AF12" i="29"/>
  <c r="AF13" i="29"/>
  <c r="AF14" i="29"/>
  <c r="AF15" i="29"/>
  <c r="AF16" i="29"/>
  <c r="AF17" i="29"/>
  <c r="AF18" i="29"/>
  <c r="AF19" i="29"/>
  <c r="AF20" i="29"/>
  <c r="AF21" i="29"/>
  <c r="AF22" i="29"/>
  <c r="AF25" i="29"/>
  <c r="AE51" i="28"/>
  <c r="AE52" i="28"/>
  <c r="AE53" i="28"/>
  <c r="AE54" i="28"/>
  <c r="AE55" i="28"/>
  <c r="AE56" i="28"/>
  <c r="AE57" i="28"/>
  <c r="AE58" i="28"/>
  <c r="AE59" i="28"/>
  <c r="AE60" i="28"/>
  <c r="AE61" i="28"/>
  <c r="AE62" i="28"/>
  <c r="AE63" i="28"/>
  <c r="AE64" i="28"/>
  <c r="AE65" i="28"/>
  <c r="AE24" i="28"/>
  <c r="AF66" i="28" s="1"/>
  <c r="AF10" i="28"/>
  <c r="AF11" i="28"/>
  <c r="AF12" i="28"/>
  <c r="AF13" i="28"/>
  <c r="AF14" i="28"/>
  <c r="AF15" i="28"/>
  <c r="AF16" i="28"/>
  <c r="AF17" i="28"/>
  <c r="AF18" i="28"/>
  <c r="AF19" i="28"/>
  <c r="AF20" i="28"/>
  <c r="AF21" i="28"/>
  <c r="AF22" i="28"/>
  <c r="AF23" i="28"/>
  <c r="AF9" i="28"/>
  <c r="AD10" i="27"/>
  <c r="AD11" i="27"/>
  <c r="AD12" i="27"/>
  <c r="AD25" i="1"/>
  <c r="AD26" i="1"/>
  <c r="AD27" i="1"/>
  <c r="AD28" i="1"/>
  <c r="AD20" i="1"/>
  <c r="AD21" i="1"/>
  <c r="AE13" i="1"/>
  <c r="AE10" i="1"/>
  <c r="AE11" i="1"/>
  <c r="AE12" i="1"/>
  <c r="AE9" i="1"/>
  <c r="AD13" i="1"/>
  <c r="AE29" i="1" s="1"/>
  <c r="AD25" i="7"/>
  <c r="AD26" i="7"/>
  <c r="AD27" i="7"/>
  <c r="AD28" i="7"/>
  <c r="AD13" i="7"/>
  <c r="AE29" i="7" s="1"/>
  <c r="AE10" i="7"/>
  <c r="AE11" i="7"/>
  <c r="AE12" i="7"/>
  <c r="AE9" i="7"/>
  <c r="C9" i="40"/>
  <c r="D9" i="40"/>
  <c r="E9" i="40"/>
  <c r="F9" i="40"/>
  <c r="G9" i="40"/>
  <c r="H9" i="40"/>
  <c r="I9" i="40"/>
  <c r="J9" i="40"/>
  <c r="K9" i="40"/>
  <c r="L9" i="40"/>
  <c r="M9" i="40"/>
  <c r="N9" i="40"/>
  <c r="O9" i="40"/>
  <c r="P9" i="40"/>
  <c r="Q9" i="40"/>
  <c r="R9" i="40"/>
  <c r="S9" i="40"/>
  <c r="T9" i="40"/>
  <c r="U9" i="40"/>
  <c r="V9" i="40"/>
  <c r="W9" i="40"/>
  <c r="X9" i="40"/>
  <c r="Y9" i="40"/>
  <c r="Z9" i="40"/>
  <c r="AA9" i="40"/>
  <c r="AB9" i="40"/>
  <c r="AC9" i="40"/>
  <c r="AE9" i="40"/>
  <c r="C10" i="40"/>
  <c r="D10" i="40"/>
  <c r="E10" i="40"/>
  <c r="F10" i="40"/>
  <c r="G10" i="40"/>
  <c r="H10" i="40"/>
  <c r="I10" i="40"/>
  <c r="J10" i="40"/>
  <c r="K10" i="40"/>
  <c r="L10" i="40"/>
  <c r="M10" i="40"/>
  <c r="N10" i="40"/>
  <c r="O10" i="40"/>
  <c r="P10" i="40"/>
  <c r="Q10" i="40"/>
  <c r="R10" i="40"/>
  <c r="S10" i="40"/>
  <c r="T10" i="40"/>
  <c r="U10" i="40"/>
  <c r="V10" i="40"/>
  <c r="W10" i="40"/>
  <c r="X10" i="40"/>
  <c r="Y10" i="40"/>
  <c r="Z10" i="40"/>
  <c r="AA10" i="40"/>
  <c r="AB10" i="40"/>
  <c r="AC10" i="40"/>
  <c r="C11" i="40"/>
  <c r="D11" i="40"/>
  <c r="E11" i="40"/>
  <c r="F11" i="40"/>
  <c r="G11" i="40"/>
  <c r="H11" i="40"/>
  <c r="I11" i="40"/>
  <c r="J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X11" i="40"/>
  <c r="Y11" i="40"/>
  <c r="Z11" i="40"/>
  <c r="AA11" i="40"/>
  <c r="AB11" i="40"/>
  <c r="AC11" i="40"/>
  <c r="C12" i="40"/>
  <c r="D12" i="40"/>
  <c r="E12" i="40"/>
  <c r="F12" i="40"/>
  <c r="G12" i="40"/>
  <c r="H12" i="40"/>
  <c r="I12" i="40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AB12" i="40"/>
  <c r="AC12" i="40"/>
  <c r="AE12" i="40"/>
  <c r="H13" i="40"/>
  <c r="K13" i="40"/>
  <c r="Q13" i="40"/>
  <c r="T13" i="40"/>
  <c r="Z13" i="40"/>
  <c r="AC13" i="40"/>
  <c r="C14" i="40"/>
  <c r="D14" i="40"/>
  <c r="E14" i="40"/>
  <c r="F14" i="40"/>
  <c r="G14" i="40"/>
  <c r="H14" i="40"/>
  <c r="I14" i="40"/>
  <c r="J14" i="40"/>
  <c r="K14" i="40"/>
  <c r="L14" i="40"/>
  <c r="M14" i="40"/>
  <c r="N14" i="40"/>
  <c r="O14" i="40"/>
  <c r="P14" i="40"/>
  <c r="Q14" i="40"/>
  <c r="R14" i="40"/>
  <c r="S14" i="40"/>
  <c r="T14" i="40"/>
  <c r="U14" i="40"/>
  <c r="V14" i="40"/>
  <c r="W14" i="40"/>
  <c r="X14" i="40"/>
  <c r="Y14" i="40"/>
  <c r="Z14" i="40"/>
  <c r="AA14" i="40"/>
  <c r="AB14" i="40"/>
  <c r="AC14" i="40"/>
  <c r="B10" i="40"/>
  <c r="B11" i="40"/>
  <c r="B12" i="40"/>
  <c r="B14" i="40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F31" i="6"/>
  <c r="I31" i="6"/>
  <c r="L31" i="6"/>
  <c r="O31" i="6"/>
  <c r="R31" i="6"/>
  <c r="U31" i="6"/>
  <c r="X31" i="6"/>
  <c r="AA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C28" i="6"/>
  <c r="C29" i="6"/>
  <c r="C30" i="6"/>
  <c r="C32" i="6"/>
  <c r="C2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C22" i="6"/>
  <c r="E22" i="6"/>
  <c r="F22" i="6"/>
  <c r="H22" i="6"/>
  <c r="I22" i="6"/>
  <c r="K22" i="6"/>
  <c r="L22" i="6"/>
  <c r="N22" i="6"/>
  <c r="O22" i="6"/>
  <c r="Q22" i="6"/>
  <c r="R22" i="6"/>
  <c r="T22" i="6"/>
  <c r="U22" i="6"/>
  <c r="W22" i="6"/>
  <c r="X22" i="6"/>
  <c r="Z22" i="6"/>
  <c r="AA22" i="6"/>
  <c r="AC22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B19" i="6"/>
  <c r="B20" i="6"/>
  <c r="B21" i="6"/>
  <c r="B23" i="6"/>
  <c r="B18" i="6"/>
  <c r="AE11" i="40"/>
  <c r="AE23" i="6"/>
  <c r="C13" i="6"/>
  <c r="C31" i="6" s="1"/>
  <c r="D13" i="6"/>
  <c r="D31" i="6" s="1"/>
  <c r="E13" i="6"/>
  <c r="E13" i="40" s="1"/>
  <c r="F13" i="6"/>
  <c r="G13" i="6"/>
  <c r="G31" i="6" s="1"/>
  <c r="H13" i="6"/>
  <c r="I13" i="6"/>
  <c r="J13" i="6"/>
  <c r="J13" i="40" s="1"/>
  <c r="K13" i="6"/>
  <c r="L13" i="6"/>
  <c r="M13" i="6"/>
  <c r="M31" i="6" s="1"/>
  <c r="N13" i="6"/>
  <c r="N13" i="40" s="1"/>
  <c r="O13" i="6"/>
  <c r="P13" i="6"/>
  <c r="P31" i="6" s="1"/>
  <c r="Q13" i="6"/>
  <c r="R13" i="6"/>
  <c r="S13" i="6"/>
  <c r="S13" i="40" s="1"/>
  <c r="T13" i="6"/>
  <c r="U13" i="6"/>
  <c r="V13" i="6"/>
  <c r="V31" i="6" s="1"/>
  <c r="W13" i="6"/>
  <c r="W13" i="40" s="1"/>
  <c r="X13" i="6"/>
  <c r="Y13" i="6"/>
  <c r="Y31" i="6" s="1"/>
  <c r="Z13" i="6"/>
  <c r="AA13" i="6"/>
  <c r="AB13" i="6"/>
  <c r="AB13" i="40" s="1"/>
  <c r="AC13" i="6"/>
  <c r="B13" i="6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E31" i="12"/>
  <c r="H31" i="12"/>
  <c r="K31" i="12"/>
  <c r="N31" i="12"/>
  <c r="Q31" i="12"/>
  <c r="T31" i="12"/>
  <c r="W31" i="12"/>
  <c r="Z31" i="12"/>
  <c r="AC31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C28" i="12"/>
  <c r="C29" i="12"/>
  <c r="C30" i="12"/>
  <c r="C32" i="12"/>
  <c r="C27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E18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E20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E21" i="12"/>
  <c r="D22" i="12"/>
  <c r="E22" i="12"/>
  <c r="G22" i="12"/>
  <c r="H22" i="12"/>
  <c r="J22" i="12"/>
  <c r="K22" i="12"/>
  <c r="M22" i="12"/>
  <c r="N22" i="12"/>
  <c r="P22" i="12"/>
  <c r="Q22" i="12"/>
  <c r="S22" i="12"/>
  <c r="T22" i="12"/>
  <c r="V22" i="12"/>
  <c r="W22" i="12"/>
  <c r="Y22" i="12"/>
  <c r="Z22" i="12"/>
  <c r="AB22" i="12"/>
  <c r="AC22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E23" i="12"/>
  <c r="B19" i="12"/>
  <c r="B20" i="12"/>
  <c r="B21" i="12"/>
  <c r="B23" i="12"/>
  <c r="B18" i="12"/>
  <c r="AE10" i="40"/>
  <c r="C13" i="12"/>
  <c r="C13" i="40" s="1"/>
  <c r="D13" i="12"/>
  <c r="E13" i="12"/>
  <c r="F13" i="12"/>
  <c r="F13" i="40" s="1"/>
  <c r="G13" i="12"/>
  <c r="H13" i="12"/>
  <c r="I13" i="12"/>
  <c r="I13" i="40" s="1"/>
  <c r="J13" i="12"/>
  <c r="K13" i="12"/>
  <c r="L13" i="12"/>
  <c r="L13" i="40" s="1"/>
  <c r="M13" i="12"/>
  <c r="N13" i="12"/>
  <c r="O13" i="12"/>
  <c r="O13" i="40" s="1"/>
  <c r="P13" i="12"/>
  <c r="Q13" i="12"/>
  <c r="R13" i="12"/>
  <c r="R13" i="40" s="1"/>
  <c r="S13" i="12"/>
  <c r="T13" i="12"/>
  <c r="U13" i="12"/>
  <c r="U13" i="40" s="1"/>
  <c r="V13" i="12"/>
  <c r="W13" i="12"/>
  <c r="X13" i="12"/>
  <c r="X13" i="40" s="1"/>
  <c r="Y13" i="12"/>
  <c r="Z13" i="12"/>
  <c r="AA13" i="12"/>
  <c r="AA13" i="40" s="1"/>
  <c r="AB13" i="12"/>
  <c r="AC13" i="12"/>
  <c r="B13" i="12"/>
  <c r="B13" i="40" s="1"/>
  <c r="C9" i="39"/>
  <c r="D9" i="39"/>
  <c r="E9" i="39"/>
  <c r="F9" i="39"/>
  <c r="G9" i="39"/>
  <c r="H9" i="39"/>
  <c r="I9" i="39"/>
  <c r="J9" i="39"/>
  <c r="K9" i="39"/>
  <c r="L9" i="39"/>
  <c r="M9" i="39"/>
  <c r="N9" i="39"/>
  <c r="O9" i="39"/>
  <c r="P9" i="39"/>
  <c r="Q9" i="39"/>
  <c r="R9" i="39"/>
  <c r="S9" i="39"/>
  <c r="T9" i="39"/>
  <c r="U9" i="39"/>
  <c r="V9" i="39"/>
  <c r="W9" i="39"/>
  <c r="X9" i="39"/>
  <c r="Y9" i="39"/>
  <c r="Z9" i="39"/>
  <c r="AA9" i="39"/>
  <c r="AB9" i="39"/>
  <c r="AC9" i="39"/>
  <c r="C10" i="39"/>
  <c r="D10" i="39"/>
  <c r="E10" i="39"/>
  <c r="F10" i="39"/>
  <c r="G10" i="39"/>
  <c r="H10" i="39"/>
  <c r="I10" i="39"/>
  <c r="J10" i="39"/>
  <c r="K10" i="39"/>
  <c r="L10" i="39"/>
  <c r="M10" i="39"/>
  <c r="N10" i="39"/>
  <c r="O10" i="39"/>
  <c r="P10" i="39"/>
  <c r="Q10" i="39"/>
  <c r="R10" i="39"/>
  <c r="S10" i="39"/>
  <c r="T10" i="39"/>
  <c r="U10" i="39"/>
  <c r="V10" i="39"/>
  <c r="W10" i="39"/>
  <c r="X10" i="39"/>
  <c r="Y10" i="39"/>
  <c r="Z10" i="39"/>
  <c r="AA10" i="39"/>
  <c r="AB10" i="39"/>
  <c r="AC10" i="39"/>
  <c r="C11" i="39"/>
  <c r="D11" i="39"/>
  <c r="E11" i="39"/>
  <c r="F11" i="39"/>
  <c r="G11" i="39"/>
  <c r="H11" i="39"/>
  <c r="I11" i="39"/>
  <c r="J11" i="39"/>
  <c r="K11" i="39"/>
  <c r="L11" i="39"/>
  <c r="M11" i="39"/>
  <c r="N11" i="39"/>
  <c r="O11" i="39"/>
  <c r="P11" i="39"/>
  <c r="Q11" i="39"/>
  <c r="R11" i="39"/>
  <c r="S11" i="39"/>
  <c r="T11" i="39"/>
  <c r="U11" i="39"/>
  <c r="V11" i="39"/>
  <c r="W11" i="39"/>
  <c r="X11" i="39"/>
  <c r="Y11" i="39"/>
  <c r="Z11" i="39"/>
  <c r="AA11" i="39"/>
  <c r="AB11" i="39"/>
  <c r="AC11" i="39"/>
  <c r="C12" i="39"/>
  <c r="D12" i="39"/>
  <c r="E12" i="39"/>
  <c r="F12" i="39"/>
  <c r="G12" i="39"/>
  <c r="H12" i="39"/>
  <c r="I12" i="39"/>
  <c r="J12" i="39"/>
  <c r="K12" i="39"/>
  <c r="L12" i="39"/>
  <c r="M12" i="39"/>
  <c r="N12" i="39"/>
  <c r="O12" i="39"/>
  <c r="P12" i="39"/>
  <c r="Q12" i="39"/>
  <c r="R12" i="39"/>
  <c r="S12" i="39"/>
  <c r="T12" i="39"/>
  <c r="U12" i="39"/>
  <c r="V12" i="39"/>
  <c r="W12" i="39"/>
  <c r="X12" i="39"/>
  <c r="Y12" i="39"/>
  <c r="Z12" i="39"/>
  <c r="AA12" i="39"/>
  <c r="AB12" i="39"/>
  <c r="AC12" i="39"/>
  <c r="D13" i="39"/>
  <c r="G13" i="39"/>
  <c r="M13" i="39"/>
  <c r="P13" i="39"/>
  <c r="V13" i="39"/>
  <c r="Y13" i="39"/>
  <c r="C14" i="39"/>
  <c r="D14" i="39"/>
  <c r="E14" i="39"/>
  <c r="F14" i="39"/>
  <c r="G14" i="39"/>
  <c r="H14" i="39"/>
  <c r="I14" i="39"/>
  <c r="J14" i="39"/>
  <c r="K14" i="39"/>
  <c r="L14" i="39"/>
  <c r="M14" i="39"/>
  <c r="N14" i="39"/>
  <c r="O14" i="39"/>
  <c r="P14" i="39"/>
  <c r="Q14" i="39"/>
  <c r="R14" i="39"/>
  <c r="S14" i="39"/>
  <c r="T14" i="39"/>
  <c r="U14" i="39"/>
  <c r="V14" i="39"/>
  <c r="W14" i="39"/>
  <c r="X14" i="39"/>
  <c r="Y14" i="39"/>
  <c r="Z14" i="39"/>
  <c r="AA14" i="39"/>
  <c r="AB14" i="39"/>
  <c r="AC14" i="39"/>
  <c r="AE14" i="39"/>
  <c r="B10" i="39"/>
  <c r="B11" i="39"/>
  <c r="B12" i="39"/>
  <c r="B14" i="39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C28" i="5"/>
  <c r="C29" i="5"/>
  <c r="C30" i="5"/>
  <c r="C32" i="5"/>
  <c r="C2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E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D22" i="5"/>
  <c r="G22" i="5"/>
  <c r="J22" i="5"/>
  <c r="M22" i="5"/>
  <c r="P22" i="5"/>
  <c r="S22" i="5"/>
  <c r="V22" i="5"/>
  <c r="Y22" i="5"/>
  <c r="AB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E23" i="5"/>
  <c r="B19" i="5"/>
  <c r="B20" i="5"/>
  <c r="B21" i="5"/>
  <c r="B23" i="5"/>
  <c r="AE19" i="5"/>
  <c r="AE11" i="39"/>
  <c r="AE21" i="5"/>
  <c r="C13" i="5"/>
  <c r="C31" i="5" s="1"/>
  <c r="D13" i="5"/>
  <c r="E13" i="5"/>
  <c r="E31" i="5" s="1"/>
  <c r="F13" i="5"/>
  <c r="F31" i="5" s="1"/>
  <c r="G13" i="5"/>
  <c r="H13" i="5"/>
  <c r="H31" i="5" s="1"/>
  <c r="I13" i="5"/>
  <c r="I31" i="5" s="1"/>
  <c r="J13" i="5"/>
  <c r="J13" i="39" s="1"/>
  <c r="K13" i="5"/>
  <c r="K31" i="5" s="1"/>
  <c r="L13" i="5"/>
  <c r="L31" i="5" s="1"/>
  <c r="M13" i="5"/>
  <c r="N13" i="5"/>
  <c r="N31" i="5" s="1"/>
  <c r="O13" i="5"/>
  <c r="O31" i="5" s="1"/>
  <c r="P13" i="5"/>
  <c r="Q13" i="5"/>
  <c r="Q31" i="5" s="1"/>
  <c r="R13" i="5"/>
  <c r="R31" i="5" s="1"/>
  <c r="S13" i="5"/>
  <c r="S13" i="39" s="1"/>
  <c r="T13" i="5"/>
  <c r="T31" i="5" s="1"/>
  <c r="U13" i="5"/>
  <c r="U31" i="5" s="1"/>
  <c r="V13" i="5"/>
  <c r="W13" i="5"/>
  <c r="W31" i="5" s="1"/>
  <c r="X13" i="5"/>
  <c r="X31" i="5" s="1"/>
  <c r="Y13" i="5"/>
  <c r="Z13" i="5"/>
  <c r="Z31" i="5" s="1"/>
  <c r="AA13" i="5"/>
  <c r="AA31" i="5" s="1"/>
  <c r="AB13" i="5"/>
  <c r="AB13" i="39" s="1"/>
  <c r="AC13" i="5"/>
  <c r="B13" i="5"/>
  <c r="B22" i="5" s="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E31" i="11"/>
  <c r="H31" i="11"/>
  <c r="K31" i="11"/>
  <c r="N31" i="11"/>
  <c r="Q31" i="11"/>
  <c r="T31" i="11"/>
  <c r="W31" i="11"/>
  <c r="Z31" i="11"/>
  <c r="AC31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C28" i="11"/>
  <c r="C29" i="11"/>
  <c r="C30" i="11"/>
  <c r="C32" i="11"/>
  <c r="C27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E18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E20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E21" i="11"/>
  <c r="D22" i="11"/>
  <c r="E22" i="11"/>
  <c r="G22" i="11"/>
  <c r="H22" i="11"/>
  <c r="J22" i="11"/>
  <c r="K22" i="11"/>
  <c r="M22" i="11"/>
  <c r="N22" i="11"/>
  <c r="P22" i="11"/>
  <c r="Q22" i="11"/>
  <c r="S22" i="11"/>
  <c r="T22" i="11"/>
  <c r="V22" i="11"/>
  <c r="W22" i="11"/>
  <c r="Y22" i="11"/>
  <c r="Z22" i="11"/>
  <c r="AB22" i="11"/>
  <c r="AC22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E23" i="11"/>
  <c r="B19" i="11"/>
  <c r="B20" i="11"/>
  <c r="B21" i="11"/>
  <c r="B23" i="11"/>
  <c r="B18" i="11"/>
  <c r="AE19" i="11"/>
  <c r="C13" i="11"/>
  <c r="C22" i="11" s="1"/>
  <c r="D13" i="11"/>
  <c r="E13" i="11"/>
  <c r="E13" i="39" s="1"/>
  <c r="F13" i="11"/>
  <c r="F31" i="11" s="1"/>
  <c r="G13" i="11"/>
  <c r="H13" i="11"/>
  <c r="H13" i="39" s="1"/>
  <c r="I13" i="11"/>
  <c r="I31" i="11" s="1"/>
  <c r="J13" i="11"/>
  <c r="K13" i="11"/>
  <c r="K13" i="39" s="1"/>
  <c r="L13" i="11"/>
  <c r="L31" i="11" s="1"/>
  <c r="M13" i="11"/>
  <c r="N13" i="11"/>
  <c r="N13" i="39" s="1"/>
  <c r="O13" i="11"/>
  <c r="O31" i="11" s="1"/>
  <c r="P13" i="11"/>
  <c r="Q13" i="11"/>
  <c r="Q13" i="39" s="1"/>
  <c r="R13" i="11"/>
  <c r="R31" i="11" s="1"/>
  <c r="S13" i="11"/>
  <c r="T13" i="11"/>
  <c r="T13" i="39" s="1"/>
  <c r="U13" i="11"/>
  <c r="U31" i="11" s="1"/>
  <c r="V13" i="11"/>
  <c r="W13" i="11"/>
  <c r="W13" i="39" s="1"/>
  <c r="X13" i="11"/>
  <c r="X31" i="11" s="1"/>
  <c r="Y13" i="11"/>
  <c r="Z13" i="11"/>
  <c r="Z13" i="39" s="1"/>
  <c r="AA13" i="11"/>
  <c r="AA31" i="11" s="1"/>
  <c r="AB13" i="11"/>
  <c r="AC13" i="11"/>
  <c r="AC13" i="39" s="1"/>
  <c r="B13" i="11"/>
  <c r="B13" i="39" s="1"/>
  <c r="C9" i="38"/>
  <c r="D9" i="38"/>
  <c r="E9" i="38"/>
  <c r="F9" i="38"/>
  <c r="G9" i="38"/>
  <c r="H9" i="38"/>
  <c r="I9" i="38"/>
  <c r="J9" i="38"/>
  <c r="K9" i="38"/>
  <c r="L9" i="38"/>
  <c r="M9" i="38"/>
  <c r="N9" i="38"/>
  <c r="O9" i="38"/>
  <c r="P9" i="38"/>
  <c r="Q9" i="38"/>
  <c r="R9" i="38"/>
  <c r="S9" i="38"/>
  <c r="T9" i="38"/>
  <c r="U9" i="38"/>
  <c r="V9" i="38"/>
  <c r="W9" i="38"/>
  <c r="X9" i="38"/>
  <c r="Y9" i="38"/>
  <c r="Z9" i="38"/>
  <c r="AA9" i="38"/>
  <c r="AB9" i="38"/>
  <c r="AC9" i="38"/>
  <c r="C10" i="38"/>
  <c r="D10" i="38"/>
  <c r="E10" i="38"/>
  <c r="F10" i="38"/>
  <c r="G10" i="38"/>
  <c r="H10" i="38"/>
  <c r="I10" i="38"/>
  <c r="J10" i="38"/>
  <c r="K10" i="38"/>
  <c r="L10" i="38"/>
  <c r="M10" i="38"/>
  <c r="N10" i="38"/>
  <c r="O10" i="38"/>
  <c r="P10" i="38"/>
  <c r="Q10" i="38"/>
  <c r="R10" i="38"/>
  <c r="S10" i="38"/>
  <c r="T10" i="38"/>
  <c r="U10" i="38"/>
  <c r="V10" i="38"/>
  <c r="W10" i="38"/>
  <c r="X10" i="38"/>
  <c r="Y10" i="38"/>
  <c r="Z10" i="38"/>
  <c r="AA10" i="38"/>
  <c r="AB10" i="38"/>
  <c r="AC10" i="38"/>
  <c r="C11" i="38"/>
  <c r="D11" i="38"/>
  <c r="E11" i="38"/>
  <c r="F11" i="38"/>
  <c r="G11" i="38"/>
  <c r="H11" i="38"/>
  <c r="I11" i="38"/>
  <c r="J11" i="38"/>
  <c r="K11" i="38"/>
  <c r="L11" i="38"/>
  <c r="M11" i="38"/>
  <c r="N11" i="38"/>
  <c r="O11" i="38"/>
  <c r="P11" i="38"/>
  <c r="Q11" i="38"/>
  <c r="R11" i="38"/>
  <c r="S11" i="38"/>
  <c r="T11" i="38"/>
  <c r="U11" i="38"/>
  <c r="V11" i="38"/>
  <c r="W11" i="38"/>
  <c r="X11" i="38"/>
  <c r="Y11" i="38"/>
  <c r="Z11" i="38"/>
  <c r="AA11" i="38"/>
  <c r="AB11" i="38"/>
  <c r="AC11" i="38"/>
  <c r="C12" i="38"/>
  <c r="D12" i="38"/>
  <c r="E12" i="38"/>
  <c r="F12" i="38"/>
  <c r="G12" i="38"/>
  <c r="H12" i="38"/>
  <c r="I12" i="38"/>
  <c r="J12" i="38"/>
  <c r="K12" i="38"/>
  <c r="L12" i="38"/>
  <c r="M12" i="38"/>
  <c r="N12" i="38"/>
  <c r="O12" i="38"/>
  <c r="P12" i="38"/>
  <c r="Q12" i="38"/>
  <c r="R12" i="38"/>
  <c r="S12" i="38"/>
  <c r="T12" i="38"/>
  <c r="U12" i="38"/>
  <c r="V12" i="38"/>
  <c r="W12" i="38"/>
  <c r="X12" i="38"/>
  <c r="Y12" i="38"/>
  <c r="Z12" i="38"/>
  <c r="AA12" i="38"/>
  <c r="AB12" i="38"/>
  <c r="AC12" i="38"/>
  <c r="D13" i="38"/>
  <c r="J13" i="38"/>
  <c r="M13" i="38"/>
  <c r="S13" i="38"/>
  <c r="V13" i="38"/>
  <c r="AB13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T14" i="38"/>
  <c r="U14" i="38"/>
  <c r="V14" i="38"/>
  <c r="W14" i="38"/>
  <c r="X14" i="38"/>
  <c r="Y14" i="38"/>
  <c r="Z14" i="38"/>
  <c r="AA14" i="38"/>
  <c r="AB14" i="38"/>
  <c r="AC14" i="38"/>
  <c r="B10" i="38"/>
  <c r="B11" i="38"/>
  <c r="B12" i="38"/>
  <c r="B14" i="38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E31" i="4"/>
  <c r="H31" i="4"/>
  <c r="K31" i="4"/>
  <c r="N31" i="4"/>
  <c r="Q31" i="4"/>
  <c r="T31" i="4"/>
  <c r="W31" i="4"/>
  <c r="Z31" i="4"/>
  <c r="AC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B28" i="4"/>
  <c r="C28" i="4"/>
  <c r="B29" i="4"/>
  <c r="C29" i="4"/>
  <c r="B30" i="4"/>
  <c r="C30" i="4"/>
  <c r="B32" i="4"/>
  <c r="C32" i="4"/>
  <c r="B27" i="4"/>
  <c r="C2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E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E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E21" i="4"/>
  <c r="D22" i="4"/>
  <c r="E22" i="4"/>
  <c r="G22" i="4"/>
  <c r="H22" i="4"/>
  <c r="J22" i="4"/>
  <c r="K22" i="4"/>
  <c r="M22" i="4"/>
  <c r="N22" i="4"/>
  <c r="P22" i="4"/>
  <c r="Q22" i="4"/>
  <c r="S22" i="4"/>
  <c r="T22" i="4"/>
  <c r="V22" i="4"/>
  <c r="W22" i="4"/>
  <c r="Y22" i="4"/>
  <c r="Z22" i="4"/>
  <c r="AB22" i="4"/>
  <c r="AC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E23" i="4"/>
  <c r="B19" i="4"/>
  <c r="B20" i="4"/>
  <c r="B21" i="4"/>
  <c r="B23" i="4"/>
  <c r="B18" i="4"/>
  <c r="AE19" i="4"/>
  <c r="AE14" i="38"/>
  <c r="C13" i="4"/>
  <c r="C13" i="38" s="1"/>
  <c r="D13" i="4"/>
  <c r="E13" i="4"/>
  <c r="F13" i="4"/>
  <c r="F31" i="4" s="1"/>
  <c r="G13" i="4"/>
  <c r="G13" i="38" s="1"/>
  <c r="H13" i="4"/>
  <c r="I13" i="4"/>
  <c r="I31" i="4" s="1"/>
  <c r="J13" i="4"/>
  <c r="K13" i="4"/>
  <c r="L13" i="4"/>
  <c r="L13" i="38" s="1"/>
  <c r="M13" i="4"/>
  <c r="N13" i="4"/>
  <c r="O13" i="4"/>
  <c r="O31" i="4" s="1"/>
  <c r="P13" i="4"/>
  <c r="P13" i="38" s="1"/>
  <c r="Q13" i="4"/>
  <c r="R13" i="4"/>
  <c r="R31" i="4" s="1"/>
  <c r="S13" i="4"/>
  <c r="T13" i="4"/>
  <c r="U13" i="4"/>
  <c r="U13" i="38" s="1"/>
  <c r="V13" i="4"/>
  <c r="W13" i="4"/>
  <c r="X13" i="4"/>
  <c r="X31" i="4" s="1"/>
  <c r="Y13" i="4"/>
  <c r="Y13" i="38" s="1"/>
  <c r="Z13" i="4"/>
  <c r="AA13" i="4"/>
  <c r="AA31" i="4" s="1"/>
  <c r="AB13" i="4"/>
  <c r="AC13" i="4"/>
  <c r="B13" i="4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C28" i="10"/>
  <c r="C29" i="10"/>
  <c r="C30" i="10"/>
  <c r="C32" i="10"/>
  <c r="C27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G22" i="10"/>
  <c r="I22" i="10"/>
  <c r="J22" i="10"/>
  <c r="X22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B19" i="10"/>
  <c r="B20" i="10"/>
  <c r="B21" i="10"/>
  <c r="B23" i="10"/>
  <c r="B18" i="10"/>
  <c r="AE20" i="10"/>
  <c r="AE12" i="38"/>
  <c r="AE21" i="10"/>
  <c r="AE18" i="10"/>
  <c r="C13" i="10"/>
  <c r="C22" i="10" s="1"/>
  <c r="D13" i="10"/>
  <c r="D22" i="10" s="1"/>
  <c r="E13" i="10"/>
  <c r="E31" i="10" s="1"/>
  <c r="F13" i="10"/>
  <c r="G13" i="10"/>
  <c r="G31" i="10" s="1"/>
  <c r="H13" i="10"/>
  <c r="H13" i="38" s="1"/>
  <c r="I13" i="10"/>
  <c r="J13" i="10"/>
  <c r="K13" i="10"/>
  <c r="K22" i="10" s="1"/>
  <c r="L13" i="10"/>
  <c r="L22" i="10" s="1"/>
  <c r="M13" i="10"/>
  <c r="M31" i="10" s="1"/>
  <c r="N13" i="10"/>
  <c r="N31" i="10" s="1"/>
  <c r="O13" i="10"/>
  <c r="P13" i="10"/>
  <c r="P31" i="10" s="1"/>
  <c r="Q13" i="10"/>
  <c r="Q31" i="10" s="1"/>
  <c r="R13" i="10"/>
  <c r="R22" i="10" s="1"/>
  <c r="S13" i="10"/>
  <c r="S22" i="10" s="1"/>
  <c r="T13" i="10"/>
  <c r="T22" i="10" s="1"/>
  <c r="U13" i="10"/>
  <c r="V13" i="10"/>
  <c r="V31" i="10" s="1"/>
  <c r="W13" i="10"/>
  <c r="W31" i="10" s="1"/>
  <c r="X13" i="10"/>
  <c r="Y13" i="10"/>
  <c r="Y31" i="10" s="1"/>
  <c r="Z13" i="10"/>
  <c r="Z13" i="38" s="1"/>
  <c r="AA13" i="10"/>
  <c r="AA22" i="10" s="1"/>
  <c r="AB13" i="10"/>
  <c r="AB22" i="10" s="1"/>
  <c r="AC13" i="10"/>
  <c r="AC31" i="10" s="1"/>
  <c r="B13" i="10"/>
  <c r="E71" i="37"/>
  <c r="F71" i="37"/>
  <c r="G71" i="37"/>
  <c r="H71" i="37"/>
  <c r="I71" i="37"/>
  <c r="J71" i="37"/>
  <c r="K71" i="37"/>
  <c r="L71" i="37"/>
  <c r="M71" i="37"/>
  <c r="N71" i="37"/>
  <c r="O71" i="37"/>
  <c r="P71" i="37"/>
  <c r="Q71" i="37"/>
  <c r="R71" i="37"/>
  <c r="S71" i="37"/>
  <c r="T71" i="37"/>
  <c r="U71" i="37"/>
  <c r="V71" i="37"/>
  <c r="W71" i="37"/>
  <c r="X71" i="37"/>
  <c r="Y71" i="37"/>
  <c r="Z71" i="37"/>
  <c r="AA71" i="37"/>
  <c r="AB71" i="37"/>
  <c r="AC71" i="37"/>
  <c r="AD71" i="37"/>
  <c r="E72" i="37"/>
  <c r="F72" i="37"/>
  <c r="G72" i="37"/>
  <c r="H72" i="37"/>
  <c r="I72" i="37"/>
  <c r="J72" i="37"/>
  <c r="K72" i="37"/>
  <c r="L72" i="37"/>
  <c r="M72" i="37"/>
  <c r="N72" i="37"/>
  <c r="O72" i="37"/>
  <c r="P72" i="37"/>
  <c r="Q72" i="37"/>
  <c r="R72" i="37"/>
  <c r="S72" i="37"/>
  <c r="T72" i="37"/>
  <c r="U72" i="37"/>
  <c r="V72" i="37"/>
  <c r="W72" i="37"/>
  <c r="X72" i="37"/>
  <c r="Y72" i="37"/>
  <c r="Z72" i="37"/>
  <c r="AA72" i="37"/>
  <c r="AB72" i="37"/>
  <c r="AC72" i="37"/>
  <c r="AD72" i="37"/>
  <c r="E73" i="37"/>
  <c r="F73" i="37"/>
  <c r="G73" i="37"/>
  <c r="H73" i="37"/>
  <c r="I73" i="37"/>
  <c r="J73" i="37"/>
  <c r="K73" i="37"/>
  <c r="L73" i="37"/>
  <c r="M73" i="37"/>
  <c r="N73" i="37"/>
  <c r="O73" i="37"/>
  <c r="P73" i="37"/>
  <c r="Q73" i="37"/>
  <c r="R73" i="37"/>
  <c r="S73" i="37"/>
  <c r="T73" i="37"/>
  <c r="U73" i="37"/>
  <c r="V73" i="37"/>
  <c r="W73" i="37"/>
  <c r="X73" i="37"/>
  <c r="Y73" i="37"/>
  <c r="Z73" i="37"/>
  <c r="AA73" i="37"/>
  <c r="AB73" i="37"/>
  <c r="AC73" i="37"/>
  <c r="AD73" i="37"/>
  <c r="E74" i="37"/>
  <c r="F74" i="37"/>
  <c r="G74" i="37"/>
  <c r="H74" i="37"/>
  <c r="I74" i="37"/>
  <c r="J74" i="37"/>
  <c r="K74" i="37"/>
  <c r="L74" i="37"/>
  <c r="M74" i="37"/>
  <c r="N74" i="37"/>
  <c r="O74" i="37"/>
  <c r="P74" i="37"/>
  <c r="Q74" i="37"/>
  <c r="R74" i="37"/>
  <c r="S74" i="37"/>
  <c r="T74" i="37"/>
  <c r="U74" i="37"/>
  <c r="V74" i="37"/>
  <c r="W74" i="37"/>
  <c r="X74" i="37"/>
  <c r="Y74" i="37"/>
  <c r="Z74" i="37"/>
  <c r="AA74" i="37"/>
  <c r="AB74" i="37"/>
  <c r="AC74" i="37"/>
  <c r="AD74" i="37"/>
  <c r="E75" i="37"/>
  <c r="F75" i="37"/>
  <c r="G75" i="37"/>
  <c r="H75" i="37"/>
  <c r="I75" i="37"/>
  <c r="J75" i="37"/>
  <c r="K75" i="37"/>
  <c r="L75" i="37"/>
  <c r="M75" i="37"/>
  <c r="N75" i="37"/>
  <c r="O75" i="37"/>
  <c r="P75" i="37"/>
  <c r="Q75" i="37"/>
  <c r="R75" i="37"/>
  <c r="S75" i="37"/>
  <c r="T75" i="37"/>
  <c r="U75" i="37"/>
  <c r="V75" i="37"/>
  <c r="W75" i="37"/>
  <c r="X75" i="37"/>
  <c r="Y75" i="37"/>
  <c r="Z75" i="37"/>
  <c r="AA75" i="37"/>
  <c r="AB75" i="37"/>
  <c r="AC75" i="37"/>
  <c r="AD75" i="37"/>
  <c r="E76" i="37"/>
  <c r="F76" i="37"/>
  <c r="G76" i="37"/>
  <c r="H76" i="37"/>
  <c r="I76" i="37"/>
  <c r="J76" i="37"/>
  <c r="K76" i="37"/>
  <c r="L76" i="37"/>
  <c r="M76" i="37"/>
  <c r="N76" i="37"/>
  <c r="O76" i="37"/>
  <c r="P76" i="37"/>
  <c r="Q76" i="37"/>
  <c r="R76" i="37"/>
  <c r="S76" i="37"/>
  <c r="T76" i="37"/>
  <c r="U76" i="37"/>
  <c r="V76" i="37"/>
  <c r="W76" i="37"/>
  <c r="X76" i="37"/>
  <c r="Y76" i="37"/>
  <c r="Z76" i="37"/>
  <c r="AA76" i="37"/>
  <c r="AB76" i="37"/>
  <c r="AC76" i="37"/>
  <c r="AD76" i="37"/>
  <c r="E77" i="37"/>
  <c r="F77" i="37"/>
  <c r="G77" i="37"/>
  <c r="H77" i="37"/>
  <c r="I77" i="37"/>
  <c r="J77" i="37"/>
  <c r="K77" i="37"/>
  <c r="L77" i="37"/>
  <c r="M77" i="37"/>
  <c r="N77" i="37"/>
  <c r="O77" i="37"/>
  <c r="P77" i="37"/>
  <c r="Q77" i="37"/>
  <c r="R77" i="37"/>
  <c r="S77" i="37"/>
  <c r="T77" i="37"/>
  <c r="U77" i="37"/>
  <c r="V77" i="37"/>
  <c r="W77" i="37"/>
  <c r="X77" i="37"/>
  <c r="Y77" i="37"/>
  <c r="Z77" i="37"/>
  <c r="AA77" i="37"/>
  <c r="AB77" i="37"/>
  <c r="AC77" i="37"/>
  <c r="AD77" i="37"/>
  <c r="E78" i="37"/>
  <c r="F78" i="37"/>
  <c r="G78" i="37"/>
  <c r="H78" i="37"/>
  <c r="I78" i="37"/>
  <c r="J78" i="37"/>
  <c r="K78" i="37"/>
  <c r="L78" i="37"/>
  <c r="M78" i="37"/>
  <c r="N78" i="37"/>
  <c r="O78" i="37"/>
  <c r="P78" i="37"/>
  <c r="Q78" i="37"/>
  <c r="R78" i="37"/>
  <c r="S78" i="37"/>
  <c r="T78" i="37"/>
  <c r="U78" i="37"/>
  <c r="V78" i="37"/>
  <c r="W78" i="37"/>
  <c r="X78" i="37"/>
  <c r="Y78" i="37"/>
  <c r="Z78" i="37"/>
  <c r="AA78" i="37"/>
  <c r="AB78" i="37"/>
  <c r="AC78" i="37"/>
  <c r="AD78" i="37"/>
  <c r="E79" i="37"/>
  <c r="F79" i="37"/>
  <c r="G79" i="37"/>
  <c r="H79" i="37"/>
  <c r="I79" i="37"/>
  <c r="J79" i="37"/>
  <c r="K79" i="37"/>
  <c r="L79" i="37"/>
  <c r="M79" i="37"/>
  <c r="N79" i="37"/>
  <c r="O79" i="37"/>
  <c r="P79" i="37"/>
  <c r="Q79" i="37"/>
  <c r="R79" i="37"/>
  <c r="S79" i="37"/>
  <c r="T79" i="37"/>
  <c r="U79" i="37"/>
  <c r="V79" i="37"/>
  <c r="W79" i="37"/>
  <c r="X79" i="37"/>
  <c r="Y79" i="37"/>
  <c r="Z79" i="37"/>
  <c r="AA79" i="37"/>
  <c r="AB79" i="37"/>
  <c r="AC79" i="37"/>
  <c r="AD79" i="37"/>
  <c r="E80" i="37"/>
  <c r="F80" i="37"/>
  <c r="G80" i="37"/>
  <c r="H80" i="37"/>
  <c r="I80" i="37"/>
  <c r="J80" i="37"/>
  <c r="K80" i="37"/>
  <c r="L80" i="37"/>
  <c r="M80" i="37"/>
  <c r="N80" i="37"/>
  <c r="O80" i="37"/>
  <c r="P80" i="37"/>
  <c r="Q80" i="37"/>
  <c r="R80" i="37"/>
  <c r="S80" i="37"/>
  <c r="T80" i="37"/>
  <c r="U80" i="37"/>
  <c r="V80" i="37"/>
  <c r="W80" i="37"/>
  <c r="X80" i="37"/>
  <c r="Y80" i="37"/>
  <c r="Z80" i="37"/>
  <c r="AA80" i="37"/>
  <c r="AB80" i="37"/>
  <c r="AC80" i="37"/>
  <c r="AD80" i="37"/>
  <c r="E81" i="37"/>
  <c r="F81" i="37"/>
  <c r="G81" i="37"/>
  <c r="H81" i="37"/>
  <c r="I81" i="37"/>
  <c r="J81" i="37"/>
  <c r="K81" i="37"/>
  <c r="L81" i="37"/>
  <c r="M81" i="37"/>
  <c r="N81" i="37"/>
  <c r="O81" i="37"/>
  <c r="P81" i="37"/>
  <c r="Q81" i="37"/>
  <c r="R81" i="37"/>
  <c r="S81" i="37"/>
  <c r="T81" i="37"/>
  <c r="U81" i="37"/>
  <c r="V81" i="37"/>
  <c r="W81" i="37"/>
  <c r="X81" i="37"/>
  <c r="Y81" i="37"/>
  <c r="Z81" i="37"/>
  <c r="AA81" i="37"/>
  <c r="AB81" i="37"/>
  <c r="AC81" i="37"/>
  <c r="AD81" i="37"/>
  <c r="E82" i="37"/>
  <c r="F82" i="37"/>
  <c r="G82" i="37"/>
  <c r="H82" i="37"/>
  <c r="I82" i="37"/>
  <c r="J82" i="37"/>
  <c r="K82" i="37"/>
  <c r="L82" i="37"/>
  <c r="M82" i="37"/>
  <c r="N82" i="37"/>
  <c r="O82" i="37"/>
  <c r="P82" i="37"/>
  <c r="Q82" i="37"/>
  <c r="R82" i="37"/>
  <c r="S82" i="37"/>
  <c r="T82" i="37"/>
  <c r="U82" i="37"/>
  <c r="V82" i="37"/>
  <c r="W82" i="37"/>
  <c r="X82" i="37"/>
  <c r="Y82" i="37"/>
  <c r="Z82" i="37"/>
  <c r="AA82" i="37"/>
  <c r="AB82" i="37"/>
  <c r="AC82" i="37"/>
  <c r="AD82" i="37"/>
  <c r="E83" i="37"/>
  <c r="F83" i="37"/>
  <c r="G83" i="37"/>
  <c r="H83" i="37"/>
  <c r="I83" i="37"/>
  <c r="J83" i="37"/>
  <c r="K83" i="37"/>
  <c r="L83" i="37"/>
  <c r="M83" i="37"/>
  <c r="N83" i="37"/>
  <c r="O83" i="37"/>
  <c r="P83" i="37"/>
  <c r="Q83" i="37"/>
  <c r="R83" i="37"/>
  <c r="S83" i="37"/>
  <c r="T83" i="37"/>
  <c r="U83" i="37"/>
  <c r="V83" i="37"/>
  <c r="W83" i="37"/>
  <c r="X83" i="37"/>
  <c r="Y83" i="37"/>
  <c r="Z83" i="37"/>
  <c r="AA83" i="37"/>
  <c r="AB83" i="37"/>
  <c r="AC83" i="37"/>
  <c r="AD83" i="37"/>
  <c r="E84" i="37"/>
  <c r="F84" i="37"/>
  <c r="G84" i="37"/>
  <c r="H84" i="37"/>
  <c r="I84" i="37"/>
  <c r="J84" i="37"/>
  <c r="K84" i="37"/>
  <c r="L84" i="37"/>
  <c r="M84" i="37"/>
  <c r="N84" i="37"/>
  <c r="O84" i="37"/>
  <c r="P84" i="37"/>
  <c r="Q84" i="37"/>
  <c r="R84" i="37"/>
  <c r="S84" i="37"/>
  <c r="T84" i="37"/>
  <c r="U84" i="37"/>
  <c r="V84" i="37"/>
  <c r="W84" i="37"/>
  <c r="X84" i="37"/>
  <c r="Y84" i="37"/>
  <c r="Z84" i="37"/>
  <c r="AA84" i="37"/>
  <c r="AB84" i="37"/>
  <c r="AC84" i="37"/>
  <c r="AD84" i="37"/>
  <c r="E85" i="37"/>
  <c r="F85" i="37"/>
  <c r="G85" i="37"/>
  <c r="H85" i="37"/>
  <c r="I85" i="37"/>
  <c r="J85" i="37"/>
  <c r="K85" i="37"/>
  <c r="L85" i="37"/>
  <c r="M85" i="37"/>
  <c r="N85" i="37"/>
  <c r="O85" i="37"/>
  <c r="P85" i="37"/>
  <c r="Q85" i="37"/>
  <c r="R85" i="37"/>
  <c r="S85" i="37"/>
  <c r="T85" i="37"/>
  <c r="U85" i="37"/>
  <c r="V85" i="37"/>
  <c r="W85" i="37"/>
  <c r="X85" i="37"/>
  <c r="Y85" i="37"/>
  <c r="Z85" i="37"/>
  <c r="AA85" i="37"/>
  <c r="AB85" i="37"/>
  <c r="AC85" i="37"/>
  <c r="AD85" i="37"/>
  <c r="E86" i="37"/>
  <c r="F86" i="37"/>
  <c r="G86" i="37"/>
  <c r="H86" i="37"/>
  <c r="I86" i="37"/>
  <c r="J86" i="37"/>
  <c r="K86" i="37"/>
  <c r="L86" i="37"/>
  <c r="M86" i="37"/>
  <c r="N86" i="37"/>
  <c r="O86" i="37"/>
  <c r="P86" i="37"/>
  <c r="Q86" i="37"/>
  <c r="R86" i="37"/>
  <c r="S86" i="37"/>
  <c r="T86" i="37"/>
  <c r="U86" i="37"/>
  <c r="V86" i="37"/>
  <c r="W86" i="37"/>
  <c r="X86" i="37"/>
  <c r="Y86" i="37"/>
  <c r="Z86" i="37"/>
  <c r="AA86" i="37"/>
  <c r="AB86" i="37"/>
  <c r="AC86" i="37"/>
  <c r="AD86" i="37"/>
  <c r="E87" i="37"/>
  <c r="F87" i="37"/>
  <c r="G87" i="37"/>
  <c r="H87" i="37"/>
  <c r="I87" i="37"/>
  <c r="J87" i="37"/>
  <c r="K87" i="37"/>
  <c r="L87" i="37"/>
  <c r="M87" i="37"/>
  <c r="N87" i="37"/>
  <c r="O87" i="37"/>
  <c r="P87" i="37"/>
  <c r="Q87" i="37"/>
  <c r="R87" i="37"/>
  <c r="S87" i="37"/>
  <c r="T87" i="37"/>
  <c r="U87" i="37"/>
  <c r="V87" i="37"/>
  <c r="W87" i="37"/>
  <c r="X87" i="37"/>
  <c r="Y87" i="37"/>
  <c r="Z87" i="37"/>
  <c r="AA87" i="37"/>
  <c r="AB87" i="37"/>
  <c r="AC87" i="37"/>
  <c r="AD87" i="37"/>
  <c r="E88" i="37"/>
  <c r="F88" i="37"/>
  <c r="G88" i="37"/>
  <c r="H88" i="37"/>
  <c r="I88" i="37"/>
  <c r="J88" i="37"/>
  <c r="K88" i="37"/>
  <c r="L88" i="37"/>
  <c r="M88" i="37"/>
  <c r="N88" i="37"/>
  <c r="O88" i="37"/>
  <c r="P88" i="37"/>
  <c r="Q88" i="37"/>
  <c r="R88" i="37"/>
  <c r="S88" i="37"/>
  <c r="T88" i="37"/>
  <c r="U88" i="37"/>
  <c r="V88" i="37"/>
  <c r="W88" i="37"/>
  <c r="X88" i="37"/>
  <c r="Y88" i="37"/>
  <c r="Z88" i="37"/>
  <c r="AA88" i="37"/>
  <c r="AB88" i="37"/>
  <c r="AC88" i="37"/>
  <c r="AD88" i="37"/>
  <c r="E89" i="37"/>
  <c r="F89" i="37"/>
  <c r="G89" i="37"/>
  <c r="H89" i="37"/>
  <c r="I89" i="37"/>
  <c r="J89" i="37"/>
  <c r="K89" i="37"/>
  <c r="L89" i="37"/>
  <c r="M89" i="37"/>
  <c r="N89" i="37"/>
  <c r="O89" i="37"/>
  <c r="P89" i="37"/>
  <c r="Q89" i="37"/>
  <c r="R89" i="37"/>
  <c r="S89" i="37"/>
  <c r="T89" i="37"/>
  <c r="U89" i="37"/>
  <c r="V89" i="37"/>
  <c r="W89" i="37"/>
  <c r="X89" i="37"/>
  <c r="Y89" i="37"/>
  <c r="Z89" i="37"/>
  <c r="AA89" i="37"/>
  <c r="AB89" i="37"/>
  <c r="AC89" i="37"/>
  <c r="AD89" i="37"/>
  <c r="E90" i="37"/>
  <c r="F90" i="37"/>
  <c r="G90" i="37"/>
  <c r="H90" i="37"/>
  <c r="I90" i="37"/>
  <c r="J90" i="37"/>
  <c r="K90" i="37"/>
  <c r="L90" i="37"/>
  <c r="M90" i="37"/>
  <c r="N90" i="37"/>
  <c r="O90" i="37"/>
  <c r="P90" i="37"/>
  <c r="Q90" i="37"/>
  <c r="R90" i="37"/>
  <c r="S90" i="37"/>
  <c r="T90" i="37"/>
  <c r="U90" i="37"/>
  <c r="V90" i="37"/>
  <c r="W90" i="37"/>
  <c r="X90" i="37"/>
  <c r="Y90" i="37"/>
  <c r="Z90" i="37"/>
  <c r="AA90" i="37"/>
  <c r="AB90" i="37"/>
  <c r="AC90" i="37"/>
  <c r="AD90" i="37"/>
  <c r="E91" i="37"/>
  <c r="F91" i="37"/>
  <c r="G91" i="37"/>
  <c r="H91" i="37"/>
  <c r="I91" i="37"/>
  <c r="J91" i="37"/>
  <c r="K91" i="37"/>
  <c r="L91" i="37"/>
  <c r="M91" i="37"/>
  <c r="N91" i="37"/>
  <c r="O91" i="37"/>
  <c r="P91" i="37"/>
  <c r="Q91" i="37"/>
  <c r="R91" i="37"/>
  <c r="S91" i="37"/>
  <c r="T91" i="37"/>
  <c r="U91" i="37"/>
  <c r="V91" i="37"/>
  <c r="W91" i="37"/>
  <c r="X91" i="37"/>
  <c r="Y91" i="37"/>
  <c r="Z91" i="37"/>
  <c r="AA91" i="37"/>
  <c r="AB91" i="37"/>
  <c r="AC91" i="37"/>
  <c r="AD91" i="37"/>
  <c r="E92" i="37"/>
  <c r="F92" i="37"/>
  <c r="G92" i="37"/>
  <c r="H92" i="37"/>
  <c r="I92" i="37"/>
  <c r="J92" i="37"/>
  <c r="K92" i="37"/>
  <c r="L92" i="37"/>
  <c r="M92" i="37"/>
  <c r="N92" i="37"/>
  <c r="O92" i="37"/>
  <c r="P92" i="37"/>
  <c r="Q92" i="37"/>
  <c r="R92" i="37"/>
  <c r="S92" i="37"/>
  <c r="T92" i="37"/>
  <c r="U92" i="37"/>
  <c r="V92" i="37"/>
  <c r="W92" i="37"/>
  <c r="X92" i="37"/>
  <c r="Y92" i="37"/>
  <c r="Z92" i="37"/>
  <c r="AA92" i="37"/>
  <c r="AB92" i="37"/>
  <c r="AC92" i="37"/>
  <c r="AD92" i="37"/>
  <c r="E93" i="37"/>
  <c r="F93" i="37"/>
  <c r="G93" i="37"/>
  <c r="H93" i="37"/>
  <c r="I93" i="37"/>
  <c r="J93" i="37"/>
  <c r="K93" i="37"/>
  <c r="L93" i="37"/>
  <c r="M93" i="37"/>
  <c r="N93" i="37"/>
  <c r="O93" i="37"/>
  <c r="P93" i="37"/>
  <c r="Q93" i="37"/>
  <c r="R93" i="37"/>
  <c r="S93" i="37"/>
  <c r="T93" i="37"/>
  <c r="U93" i="37"/>
  <c r="V93" i="37"/>
  <c r="W93" i="37"/>
  <c r="X93" i="37"/>
  <c r="Y93" i="37"/>
  <c r="Z93" i="37"/>
  <c r="AA93" i="37"/>
  <c r="AB93" i="37"/>
  <c r="AC93" i="37"/>
  <c r="AD93" i="37"/>
  <c r="E94" i="37"/>
  <c r="F94" i="37"/>
  <c r="G94" i="37"/>
  <c r="H94" i="37"/>
  <c r="I94" i="37"/>
  <c r="J94" i="37"/>
  <c r="K94" i="37"/>
  <c r="L94" i="37"/>
  <c r="M94" i="37"/>
  <c r="N94" i="37"/>
  <c r="O94" i="37"/>
  <c r="P94" i="37"/>
  <c r="Q94" i="37"/>
  <c r="R94" i="37"/>
  <c r="S94" i="37"/>
  <c r="T94" i="37"/>
  <c r="U94" i="37"/>
  <c r="V94" i="37"/>
  <c r="W94" i="37"/>
  <c r="X94" i="37"/>
  <c r="Y94" i="37"/>
  <c r="Z94" i="37"/>
  <c r="AA94" i="37"/>
  <c r="AB94" i="37"/>
  <c r="AC94" i="37"/>
  <c r="AD94" i="37"/>
  <c r="E95" i="37"/>
  <c r="F95" i="37"/>
  <c r="G95" i="37"/>
  <c r="H95" i="37"/>
  <c r="I95" i="37"/>
  <c r="J95" i="37"/>
  <c r="K95" i="37"/>
  <c r="L95" i="37"/>
  <c r="M95" i="37"/>
  <c r="N95" i="37"/>
  <c r="O95" i="37"/>
  <c r="P95" i="37"/>
  <c r="Q95" i="37"/>
  <c r="R95" i="37"/>
  <c r="S95" i="37"/>
  <c r="T95" i="37"/>
  <c r="U95" i="37"/>
  <c r="V95" i="37"/>
  <c r="W95" i="37"/>
  <c r="X95" i="37"/>
  <c r="Y95" i="37"/>
  <c r="Z95" i="37"/>
  <c r="AA95" i="37"/>
  <c r="AB95" i="37"/>
  <c r="AC95" i="37"/>
  <c r="AD95" i="37"/>
  <c r="E96" i="37"/>
  <c r="H96" i="37"/>
  <c r="K96" i="37"/>
  <c r="N96" i="37"/>
  <c r="Q96" i="37"/>
  <c r="T96" i="37"/>
  <c r="W96" i="37"/>
  <c r="Z96" i="37"/>
  <c r="AC96" i="37"/>
  <c r="E98" i="37"/>
  <c r="F98" i="37"/>
  <c r="G98" i="37"/>
  <c r="H98" i="37"/>
  <c r="I98" i="37"/>
  <c r="J98" i="37"/>
  <c r="K98" i="37"/>
  <c r="L98" i="37"/>
  <c r="M98" i="37"/>
  <c r="N98" i="37"/>
  <c r="O98" i="37"/>
  <c r="P98" i="37"/>
  <c r="Q98" i="37"/>
  <c r="R98" i="37"/>
  <c r="S98" i="37"/>
  <c r="T98" i="37"/>
  <c r="U98" i="37"/>
  <c r="V98" i="37"/>
  <c r="W98" i="37"/>
  <c r="X98" i="37"/>
  <c r="Y98" i="37"/>
  <c r="Z98" i="37"/>
  <c r="AA98" i="37"/>
  <c r="AB98" i="37"/>
  <c r="AC98" i="37"/>
  <c r="AD98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8" i="37"/>
  <c r="D71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X40" i="37"/>
  <c r="Y40" i="37"/>
  <c r="Z40" i="37"/>
  <c r="AA40" i="37"/>
  <c r="AB40" i="37"/>
  <c r="AC40" i="37"/>
  <c r="AD40" i="37"/>
  <c r="D41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R41" i="37"/>
  <c r="S41" i="37"/>
  <c r="T41" i="37"/>
  <c r="U41" i="37"/>
  <c r="V41" i="37"/>
  <c r="W41" i="37"/>
  <c r="X41" i="37"/>
  <c r="Y41" i="37"/>
  <c r="Z41" i="37"/>
  <c r="AA41" i="37"/>
  <c r="AB41" i="37"/>
  <c r="AC41" i="37"/>
  <c r="AD41" i="37"/>
  <c r="D42" i="37"/>
  <c r="E42" i="37"/>
  <c r="F42" i="37"/>
  <c r="G42" i="37"/>
  <c r="H42" i="37"/>
  <c r="I42" i="37"/>
  <c r="J42" i="37"/>
  <c r="K42" i="37"/>
  <c r="L42" i="37"/>
  <c r="M42" i="37"/>
  <c r="N42" i="37"/>
  <c r="O42" i="37"/>
  <c r="P42" i="37"/>
  <c r="Q42" i="37"/>
  <c r="R42" i="37"/>
  <c r="S42" i="37"/>
  <c r="T42" i="37"/>
  <c r="U42" i="37"/>
  <c r="V42" i="37"/>
  <c r="W42" i="37"/>
  <c r="X42" i="37"/>
  <c r="Y42" i="37"/>
  <c r="Z42" i="37"/>
  <c r="AA42" i="37"/>
  <c r="AB42" i="37"/>
  <c r="AC42" i="37"/>
  <c r="AD42" i="37"/>
  <c r="AF42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AD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AD44" i="37"/>
  <c r="D45" i="37"/>
  <c r="E45" i="37"/>
  <c r="F45" i="37"/>
  <c r="G45" i="37"/>
  <c r="H45" i="37"/>
  <c r="I45" i="37"/>
  <c r="J45" i="37"/>
  <c r="K45" i="37"/>
  <c r="L45" i="37"/>
  <c r="M45" i="37"/>
  <c r="N45" i="37"/>
  <c r="O45" i="37"/>
  <c r="P45" i="37"/>
  <c r="Q45" i="37"/>
  <c r="R45" i="37"/>
  <c r="S45" i="37"/>
  <c r="T45" i="37"/>
  <c r="U45" i="37"/>
  <c r="V45" i="37"/>
  <c r="W45" i="37"/>
  <c r="X45" i="37"/>
  <c r="Y45" i="37"/>
  <c r="Z45" i="37"/>
  <c r="AA45" i="37"/>
  <c r="AB45" i="37"/>
  <c r="AC45" i="37"/>
  <c r="AD45" i="37"/>
  <c r="AF45" i="37"/>
  <c r="D46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W46" i="37"/>
  <c r="X46" i="37"/>
  <c r="Y46" i="37"/>
  <c r="Z46" i="37"/>
  <c r="AA46" i="37"/>
  <c r="AB46" i="37"/>
  <c r="AC46" i="37"/>
  <c r="AD46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AD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AD48" i="37"/>
  <c r="AF48" i="37"/>
  <c r="D49" i="37"/>
  <c r="E49" i="37"/>
  <c r="F49" i="37"/>
  <c r="G49" i="37"/>
  <c r="H49" i="37"/>
  <c r="I49" i="37"/>
  <c r="J49" i="37"/>
  <c r="K49" i="37"/>
  <c r="L49" i="37"/>
  <c r="M49" i="37"/>
  <c r="N49" i="37"/>
  <c r="O49" i="37"/>
  <c r="P49" i="37"/>
  <c r="Q49" i="37"/>
  <c r="R49" i="37"/>
  <c r="S49" i="37"/>
  <c r="T49" i="37"/>
  <c r="U49" i="37"/>
  <c r="V49" i="37"/>
  <c r="W49" i="37"/>
  <c r="X49" i="37"/>
  <c r="Y49" i="37"/>
  <c r="Z49" i="37"/>
  <c r="AA49" i="37"/>
  <c r="AB49" i="37"/>
  <c r="AC49" i="37"/>
  <c r="AD49" i="37"/>
  <c r="D50" i="37"/>
  <c r="E50" i="37"/>
  <c r="F50" i="37"/>
  <c r="G50" i="37"/>
  <c r="H50" i="37"/>
  <c r="I50" i="37"/>
  <c r="J50" i="37"/>
  <c r="K50" i="37"/>
  <c r="L50" i="37"/>
  <c r="M50" i="37"/>
  <c r="N50" i="37"/>
  <c r="O50" i="37"/>
  <c r="P50" i="37"/>
  <c r="Q50" i="37"/>
  <c r="R50" i="37"/>
  <c r="S50" i="37"/>
  <c r="T50" i="37"/>
  <c r="U50" i="37"/>
  <c r="V50" i="37"/>
  <c r="W50" i="37"/>
  <c r="X50" i="37"/>
  <c r="Y50" i="37"/>
  <c r="Z50" i="37"/>
  <c r="AA50" i="37"/>
  <c r="AB50" i="37"/>
  <c r="AC50" i="37"/>
  <c r="AD50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AD51" i="37"/>
  <c r="AF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AD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AD53" i="37"/>
  <c r="D54" i="37"/>
  <c r="E54" i="37"/>
  <c r="F54" i="37"/>
  <c r="G54" i="37"/>
  <c r="H54" i="37"/>
  <c r="I54" i="37"/>
  <c r="J54" i="37"/>
  <c r="K54" i="37"/>
  <c r="L54" i="37"/>
  <c r="M54" i="37"/>
  <c r="N54" i="37"/>
  <c r="O54" i="37"/>
  <c r="P54" i="37"/>
  <c r="Q54" i="37"/>
  <c r="R54" i="37"/>
  <c r="S54" i="37"/>
  <c r="T54" i="37"/>
  <c r="U54" i="37"/>
  <c r="V54" i="37"/>
  <c r="W54" i="37"/>
  <c r="X54" i="37"/>
  <c r="Y54" i="37"/>
  <c r="Z54" i="37"/>
  <c r="AA54" i="37"/>
  <c r="AB54" i="37"/>
  <c r="AC54" i="37"/>
  <c r="AD54" i="37"/>
  <c r="AF54" i="37"/>
  <c r="D55" i="37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AD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AD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AD57" i="37"/>
  <c r="AF57" i="37"/>
  <c r="D58" i="37"/>
  <c r="E58" i="37"/>
  <c r="F58" i="37"/>
  <c r="G58" i="37"/>
  <c r="H58" i="37"/>
  <c r="I58" i="37"/>
  <c r="J58" i="37"/>
  <c r="K58" i="37"/>
  <c r="L58" i="37"/>
  <c r="M58" i="37"/>
  <c r="N58" i="37"/>
  <c r="O58" i="37"/>
  <c r="P58" i="37"/>
  <c r="Q58" i="37"/>
  <c r="R58" i="37"/>
  <c r="S58" i="37"/>
  <c r="T58" i="37"/>
  <c r="U58" i="37"/>
  <c r="V58" i="37"/>
  <c r="W58" i="37"/>
  <c r="X58" i="37"/>
  <c r="Y58" i="37"/>
  <c r="Z58" i="37"/>
  <c r="AA58" i="37"/>
  <c r="AB58" i="37"/>
  <c r="AC58" i="37"/>
  <c r="AD58" i="37"/>
  <c r="D59" i="37"/>
  <c r="E59" i="37"/>
  <c r="F59" i="37"/>
  <c r="G59" i="37"/>
  <c r="H59" i="37"/>
  <c r="I59" i="37"/>
  <c r="J59" i="37"/>
  <c r="K59" i="37"/>
  <c r="L59" i="37"/>
  <c r="M59" i="37"/>
  <c r="N59" i="37"/>
  <c r="O59" i="37"/>
  <c r="P59" i="37"/>
  <c r="Q59" i="37"/>
  <c r="R59" i="37"/>
  <c r="S59" i="37"/>
  <c r="T59" i="37"/>
  <c r="U59" i="37"/>
  <c r="V59" i="37"/>
  <c r="W59" i="37"/>
  <c r="X59" i="37"/>
  <c r="Y59" i="37"/>
  <c r="Z59" i="37"/>
  <c r="AA59" i="37"/>
  <c r="AB59" i="37"/>
  <c r="AC59" i="37"/>
  <c r="AD59" i="37"/>
  <c r="D60" i="37"/>
  <c r="E60" i="37"/>
  <c r="F60" i="37"/>
  <c r="G60" i="37"/>
  <c r="H60" i="37"/>
  <c r="I60" i="37"/>
  <c r="J60" i="37"/>
  <c r="K60" i="37"/>
  <c r="L60" i="37"/>
  <c r="M60" i="37"/>
  <c r="N60" i="37"/>
  <c r="O60" i="37"/>
  <c r="P60" i="37"/>
  <c r="Q60" i="37"/>
  <c r="R60" i="37"/>
  <c r="S60" i="37"/>
  <c r="T60" i="37"/>
  <c r="U60" i="37"/>
  <c r="V60" i="37"/>
  <c r="W60" i="37"/>
  <c r="X60" i="37"/>
  <c r="Y60" i="37"/>
  <c r="Z60" i="37"/>
  <c r="AA60" i="37"/>
  <c r="AB60" i="37"/>
  <c r="AC60" i="37"/>
  <c r="AD60" i="37"/>
  <c r="AF60" i="37"/>
  <c r="D61" i="37"/>
  <c r="E61" i="37"/>
  <c r="F61" i="37"/>
  <c r="G61" i="37"/>
  <c r="H61" i="37"/>
  <c r="I61" i="37"/>
  <c r="J61" i="37"/>
  <c r="K61" i="37"/>
  <c r="L61" i="37"/>
  <c r="M61" i="37"/>
  <c r="N61" i="37"/>
  <c r="O61" i="37"/>
  <c r="P61" i="37"/>
  <c r="Q61" i="37"/>
  <c r="R61" i="37"/>
  <c r="S61" i="37"/>
  <c r="T61" i="37"/>
  <c r="U61" i="37"/>
  <c r="V61" i="37"/>
  <c r="W61" i="37"/>
  <c r="X61" i="37"/>
  <c r="Y61" i="37"/>
  <c r="Z61" i="37"/>
  <c r="AA61" i="37"/>
  <c r="AB61" i="37"/>
  <c r="AC61" i="37"/>
  <c r="AD61" i="37"/>
  <c r="D62" i="37"/>
  <c r="E62" i="37"/>
  <c r="F62" i="37"/>
  <c r="G62" i="37"/>
  <c r="H62" i="37"/>
  <c r="I62" i="37"/>
  <c r="J62" i="37"/>
  <c r="K62" i="37"/>
  <c r="L62" i="37"/>
  <c r="M62" i="37"/>
  <c r="N62" i="37"/>
  <c r="O62" i="37"/>
  <c r="P62" i="37"/>
  <c r="Q62" i="37"/>
  <c r="R62" i="37"/>
  <c r="S62" i="37"/>
  <c r="T62" i="37"/>
  <c r="U62" i="37"/>
  <c r="V62" i="37"/>
  <c r="W62" i="37"/>
  <c r="X62" i="37"/>
  <c r="Y62" i="37"/>
  <c r="Z62" i="37"/>
  <c r="AA62" i="37"/>
  <c r="AB62" i="37"/>
  <c r="AC62" i="37"/>
  <c r="AD62" i="37"/>
  <c r="D63" i="37"/>
  <c r="E63" i="37"/>
  <c r="F63" i="37"/>
  <c r="G63" i="37"/>
  <c r="H63" i="37"/>
  <c r="I63" i="37"/>
  <c r="J63" i="37"/>
  <c r="K63" i="37"/>
  <c r="L63" i="37"/>
  <c r="M63" i="37"/>
  <c r="N63" i="37"/>
  <c r="O63" i="37"/>
  <c r="P63" i="37"/>
  <c r="Q63" i="37"/>
  <c r="R63" i="37"/>
  <c r="S63" i="37"/>
  <c r="T63" i="37"/>
  <c r="U63" i="37"/>
  <c r="V63" i="37"/>
  <c r="W63" i="37"/>
  <c r="X63" i="37"/>
  <c r="Y63" i="37"/>
  <c r="Z63" i="37"/>
  <c r="AA63" i="37"/>
  <c r="AB63" i="37"/>
  <c r="AC63" i="37"/>
  <c r="AD63" i="37"/>
  <c r="AF63" i="37"/>
  <c r="D64" i="37"/>
  <c r="E64" i="37"/>
  <c r="F64" i="37"/>
  <c r="G64" i="37"/>
  <c r="H64" i="37"/>
  <c r="I64" i="37"/>
  <c r="J64" i="37"/>
  <c r="K64" i="37"/>
  <c r="L64" i="37"/>
  <c r="M64" i="37"/>
  <c r="N64" i="37"/>
  <c r="O64" i="37"/>
  <c r="P64" i="37"/>
  <c r="Q64" i="37"/>
  <c r="R64" i="37"/>
  <c r="S64" i="37"/>
  <c r="T64" i="37"/>
  <c r="U64" i="37"/>
  <c r="V64" i="37"/>
  <c r="W64" i="37"/>
  <c r="X64" i="37"/>
  <c r="Y64" i="37"/>
  <c r="Z64" i="37"/>
  <c r="AA64" i="37"/>
  <c r="AB64" i="37"/>
  <c r="AC64" i="37"/>
  <c r="AD64" i="37"/>
  <c r="D65" i="37"/>
  <c r="E65" i="37"/>
  <c r="G65" i="37"/>
  <c r="H65" i="37"/>
  <c r="J65" i="37"/>
  <c r="K65" i="37"/>
  <c r="M65" i="37"/>
  <c r="N65" i="37"/>
  <c r="P65" i="37"/>
  <c r="Q65" i="37"/>
  <c r="S65" i="37"/>
  <c r="T65" i="37"/>
  <c r="V65" i="37"/>
  <c r="W65" i="37"/>
  <c r="Y65" i="37"/>
  <c r="Z65" i="37"/>
  <c r="AB65" i="37"/>
  <c r="AC65" i="37"/>
  <c r="D66" i="37"/>
  <c r="G66" i="37"/>
  <c r="J66" i="37"/>
  <c r="P66" i="37"/>
  <c r="S66" i="37"/>
  <c r="V66" i="37"/>
  <c r="Y66" i="37"/>
  <c r="AB66" i="37"/>
  <c r="D67" i="37"/>
  <c r="E67" i="37"/>
  <c r="F67" i="37"/>
  <c r="G67" i="37"/>
  <c r="H67" i="37"/>
  <c r="I67" i="37"/>
  <c r="J67" i="37"/>
  <c r="K67" i="37"/>
  <c r="L67" i="37"/>
  <c r="M67" i="37"/>
  <c r="N67" i="37"/>
  <c r="O67" i="37"/>
  <c r="P67" i="37"/>
  <c r="Q67" i="37"/>
  <c r="R67" i="37"/>
  <c r="S67" i="37"/>
  <c r="T67" i="37"/>
  <c r="U67" i="37"/>
  <c r="V67" i="37"/>
  <c r="W67" i="37"/>
  <c r="X67" i="37"/>
  <c r="Y67" i="37"/>
  <c r="Z67" i="37"/>
  <c r="AA67" i="37"/>
  <c r="AB67" i="37"/>
  <c r="AC67" i="37"/>
  <c r="AD67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7" i="37"/>
  <c r="C40" i="37"/>
  <c r="AF41" i="37"/>
  <c r="AF43" i="37"/>
  <c r="AF44" i="37"/>
  <c r="AF46" i="37"/>
  <c r="AF47" i="37"/>
  <c r="AF49" i="37"/>
  <c r="AF50" i="37"/>
  <c r="AF52" i="37"/>
  <c r="AF53" i="37"/>
  <c r="AF55" i="37"/>
  <c r="AF56" i="37"/>
  <c r="AF58" i="37"/>
  <c r="AF59" i="37"/>
  <c r="AF61" i="37"/>
  <c r="AF62" i="37"/>
  <c r="AF64" i="37"/>
  <c r="AF67" i="37"/>
  <c r="AF40" i="37"/>
  <c r="D34" i="37"/>
  <c r="E34" i="37"/>
  <c r="F34" i="37"/>
  <c r="F96" i="37" s="1"/>
  <c r="G34" i="37"/>
  <c r="G96" i="37" s="1"/>
  <c r="H34" i="37"/>
  <c r="H35" i="37" s="1"/>
  <c r="H66" i="37" s="1"/>
  <c r="I34" i="37"/>
  <c r="I35" i="37" s="1"/>
  <c r="I66" i="37" s="1"/>
  <c r="J34" i="37"/>
  <c r="J35" i="37" s="1"/>
  <c r="J97" i="37" s="1"/>
  <c r="K34" i="37"/>
  <c r="K35" i="37" s="1"/>
  <c r="K66" i="37" s="1"/>
  <c r="L34" i="37"/>
  <c r="L96" i="37" s="1"/>
  <c r="M34" i="37"/>
  <c r="M96" i="37" s="1"/>
  <c r="N34" i="37"/>
  <c r="N35" i="37" s="1"/>
  <c r="O34" i="37"/>
  <c r="O96" i="37" s="1"/>
  <c r="P34" i="37"/>
  <c r="P35" i="37" s="1"/>
  <c r="Q34" i="37"/>
  <c r="Q35" i="37" s="1"/>
  <c r="Q66" i="37" s="1"/>
  <c r="R34" i="37"/>
  <c r="R35" i="37" s="1"/>
  <c r="R97" i="37" s="1"/>
  <c r="S34" i="37"/>
  <c r="S35" i="37" s="1"/>
  <c r="S97" i="37" s="1"/>
  <c r="T34" i="37"/>
  <c r="U34" i="37"/>
  <c r="U96" i="37" s="1"/>
  <c r="V34" i="37"/>
  <c r="V96" i="37" s="1"/>
  <c r="W34" i="37"/>
  <c r="X34" i="37"/>
  <c r="X35" i="37" s="1"/>
  <c r="X66" i="37" s="1"/>
  <c r="Y34" i="37"/>
  <c r="Y35" i="37" s="1"/>
  <c r="Y97" i="37" s="1"/>
  <c r="Z34" i="37"/>
  <c r="Z35" i="37" s="1"/>
  <c r="Z66" i="37" s="1"/>
  <c r="AA34" i="37"/>
  <c r="AA35" i="37" s="1"/>
  <c r="AA97" i="37" s="1"/>
  <c r="AB34" i="37"/>
  <c r="AB96" i="37" s="1"/>
  <c r="AC34" i="37"/>
  <c r="AD34" i="37"/>
  <c r="D35" i="37"/>
  <c r="E35" i="37"/>
  <c r="E66" i="37" s="1"/>
  <c r="F35" i="37"/>
  <c r="F97" i="37" s="1"/>
  <c r="G35" i="37"/>
  <c r="G97" i="37" s="1"/>
  <c r="M35" i="37"/>
  <c r="T35" i="37"/>
  <c r="T66" i="37" s="1"/>
  <c r="V35" i="37"/>
  <c r="W35" i="37"/>
  <c r="W66" i="37" s="1"/>
  <c r="AB35" i="37"/>
  <c r="AB97" i="37" s="1"/>
  <c r="AC35" i="37"/>
  <c r="AC66" i="37" s="1"/>
  <c r="AD35" i="37"/>
  <c r="C34" i="37"/>
  <c r="C35" i="37" s="1"/>
  <c r="E71" i="36"/>
  <c r="F71" i="36"/>
  <c r="G71" i="36"/>
  <c r="H71" i="36"/>
  <c r="I71" i="36"/>
  <c r="J71" i="36"/>
  <c r="K71" i="36"/>
  <c r="L71" i="36"/>
  <c r="M71" i="36"/>
  <c r="N71" i="36"/>
  <c r="O71" i="36"/>
  <c r="P71" i="36"/>
  <c r="Q71" i="36"/>
  <c r="R71" i="36"/>
  <c r="S71" i="36"/>
  <c r="T71" i="36"/>
  <c r="U71" i="36"/>
  <c r="V71" i="36"/>
  <c r="W71" i="36"/>
  <c r="X71" i="36"/>
  <c r="Y71" i="36"/>
  <c r="Z71" i="36"/>
  <c r="AA71" i="36"/>
  <c r="AB71" i="36"/>
  <c r="AC71" i="36"/>
  <c r="AD71" i="36"/>
  <c r="E72" i="36"/>
  <c r="F72" i="36"/>
  <c r="G72" i="36"/>
  <c r="H72" i="36"/>
  <c r="I72" i="36"/>
  <c r="J72" i="36"/>
  <c r="K72" i="36"/>
  <c r="L72" i="36"/>
  <c r="M72" i="36"/>
  <c r="N72" i="36"/>
  <c r="O72" i="36"/>
  <c r="P72" i="36"/>
  <c r="Q72" i="36"/>
  <c r="R72" i="36"/>
  <c r="S72" i="36"/>
  <c r="T72" i="36"/>
  <c r="U72" i="36"/>
  <c r="V72" i="36"/>
  <c r="W72" i="36"/>
  <c r="X72" i="36"/>
  <c r="Y72" i="36"/>
  <c r="Z72" i="36"/>
  <c r="AA72" i="36"/>
  <c r="AB72" i="36"/>
  <c r="AC72" i="36"/>
  <c r="AD72" i="36"/>
  <c r="E73" i="36"/>
  <c r="F73" i="36"/>
  <c r="G73" i="36"/>
  <c r="H73" i="36"/>
  <c r="I73" i="36"/>
  <c r="J73" i="36"/>
  <c r="K73" i="36"/>
  <c r="L73" i="36"/>
  <c r="M73" i="36"/>
  <c r="N73" i="36"/>
  <c r="O73" i="36"/>
  <c r="P73" i="36"/>
  <c r="Q73" i="36"/>
  <c r="R73" i="36"/>
  <c r="S73" i="36"/>
  <c r="T73" i="36"/>
  <c r="U73" i="36"/>
  <c r="V73" i="36"/>
  <c r="W73" i="36"/>
  <c r="X73" i="36"/>
  <c r="Y73" i="36"/>
  <c r="Z73" i="36"/>
  <c r="AA73" i="36"/>
  <c r="AB73" i="36"/>
  <c r="AC73" i="36"/>
  <c r="AD73" i="36"/>
  <c r="E74" i="36"/>
  <c r="F74" i="36"/>
  <c r="G74" i="36"/>
  <c r="H74" i="36"/>
  <c r="I74" i="36"/>
  <c r="J74" i="36"/>
  <c r="K74" i="36"/>
  <c r="L74" i="36"/>
  <c r="M74" i="36"/>
  <c r="N74" i="36"/>
  <c r="O74" i="36"/>
  <c r="P74" i="36"/>
  <c r="Q74" i="36"/>
  <c r="R74" i="36"/>
  <c r="S74" i="36"/>
  <c r="T74" i="36"/>
  <c r="U74" i="36"/>
  <c r="V74" i="36"/>
  <c r="W74" i="36"/>
  <c r="X74" i="36"/>
  <c r="Y74" i="36"/>
  <c r="Z74" i="36"/>
  <c r="AA74" i="36"/>
  <c r="AB74" i="36"/>
  <c r="AC74" i="36"/>
  <c r="AD74" i="36"/>
  <c r="E75" i="36"/>
  <c r="F75" i="36"/>
  <c r="G75" i="36"/>
  <c r="H75" i="36"/>
  <c r="I75" i="36"/>
  <c r="J75" i="36"/>
  <c r="K75" i="36"/>
  <c r="L75" i="36"/>
  <c r="M75" i="36"/>
  <c r="N75" i="36"/>
  <c r="O75" i="36"/>
  <c r="P75" i="36"/>
  <c r="Q75" i="36"/>
  <c r="R75" i="36"/>
  <c r="S75" i="36"/>
  <c r="T75" i="36"/>
  <c r="U75" i="36"/>
  <c r="V75" i="36"/>
  <c r="W75" i="36"/>
  <c r="X75" i="36"/>
  <c r="Y75" i="36"/>
  <c r="Z75" i="36"/>
  <c r="AA75" i="36"/>
  <c r="AB75" i="36"/>
  <c r="AC75" i="36"/>
  <c r="AD75" i="36"/>
  <c r="E76" i="36"/>
  <c r="F76" i="36"/>
  <c r="G76" i="36"/>
  <c r="H76" i="36"/>
  <c r="I76" i="36"/>
  <c r="J76" i="36"/>
  <c r="K76" i="36"/>
  <c r="L76" i="36"/>
  <c r="M76" i="36"/>
  <c r="N76" i="36"/>
  <c r="O76" i="36"/>
  <c r="P76" i="36"/>
  <c r="Q76" i="36"/>
  <c r="R76" i="36"/>
  <c r="S76" i="36"/>
  <c r="T76" i="36"/>
  <c r="U76" i="36"/>
  <c r="V76" i="36"/>
  <c r="W76" i="36"/>
  <c r="X76" i="36"/>
  <c r="Y76" i="36"/>
  <c r="Z76" i="36"/>
  <c r="AA76" i="36"/>
  <c r="AB76" i="36"/>
  <c r="AC76" i="36"/>
  <c r="AD76" i="36"/>
  <c r="E77" i="36"/>
  <c r="F77" i="36"/>
  <c r="G77" i="36"/>
  <c r="H77" i="36"/>
  <c r="I77" i="36"/>
  <c r="J77" i="36"/>
  <c r="K77" i="36"/>
  <c r="L77" i="36"/>
  <c r="M77" i="36"/>
  <c r="N77" i="36"/>
  <c r="O77" i="36"/>
  <c r="P77" i="36"/>
  <c r="Q77" i="36"/>
  <c r="R77" i="36"/>
  <c r="S77" i="36"/>
  <c r="T77" i="36"/>
  <c r="U77" i="36"/>
  <c r="V77" i="36"/>
  <c r="W77" i="36"/>
  <c r="X77" i="36"/>
  <c r="Y77" i="36"/>
  <c r="Z77" i="36"/>
  <c r="AA77" i="36"/>
  <c r="AB77" i="36"/>
  <c r="AC77" i="36"/>
  <c r="AD77" i="36"/>
  <c r="E78" i="36"/>
  <c r="F78" i="36"/>
  <c r="G78" i="36"/>
  <c r="H78" i="36"/>
  <c r="I78" i="36"/>
  <c r="J78" i="36"/>
  <c r="K78" i="36"/>
  <c r="L78" i="36"/>
  <c r="M78" i="36"/>
  <c r="N78" i="36"/>
  <c r="O78" i="36"/>
  <c r="P78" i="36"/>
  <c r="Q78" i="36"/>
  <c r="R78" i="36"/>
  <c r="S78" i="36"/>
  <c r="T78" i="36"/>
  <c r="U78" i="36"/>
  <c r="V78" i="36"/>
  <c r="W78" i="36"/>
  <c r="X78" i="36"/>
  <c r="Y78" i="36"/>
  <c r="Z78" i="36"/>
  <c r="AA78" i="36"/>
  <c r="AB78" i="36"/>
  <c r="AC78" i="36"/>
  <c r="AD78" i="36"/>
  <c r="E79" i="36"/>
  <c r="F79" i="36"/>
  <c r="G79" i="36"/>
  <c r="H79" i="36"/>
  <c r="I79" i="36"/>
  <c r="J79" i="36"/>
  <c r="K79" i="36"/>
  <c r="L79" i="36"/>
  <c r="M79" i="36"/>
  <c r="N79" i="36"/>
  <c r="O79" i="36"/>
  <c r="P79" i="36"/>
  <c r="Q79" i="36"/>
  <c r="R79" i="36"/>
  <c r="S79" i="36"/>
  <c r="T79" i="36"/>
  <c r="U79" i="36"/>
  <c r="V79" i="36"/>
  <c r="W79" i="36"/>
  <c r="X79" i="36"/>
  <c r="Y79" i="36"/>
  <c r="Z79" i="36"/>
  <c r="AA79" i="36"/>
  <c r="AB79" i="36"/>
  <c r="AC79" i="36"/>
  <c r="AD79" i="36"/>
  <c r="E80" i="36"/>
  <c r="F80" i="36"/>
  <c r="G80" i="36"/>
  <c r="H80" i="36"/>
  <c r="I80" i="36"/>
  <c r="J80" i="36"/>
  <c r="K80" i="36"/>
  <c r="L80" i="36"/>
  <c r="M80" i="36"/>
  <c r="N80" i="36"/>
  <c r="O80" i="36"/>
  <c r="P80" i="36"/>
  <c r="Q80" i="36"/>
  <c r="R80" i="36"/>
  <c r="S80" i="36"/>
  <c r="T80" i="36"/>
  <c r="U80" i="36"/>
  <c r="V80" i="36"/>
  <c r="W80" i="36"/>
  <c r="X80" i="36"/>
  <c r="Y80" i="36"/>
  <c r="Z80" i="36"/>
  <c r="AA80" i="36"/>
  <c r="AB80" i="36"/>
  <c r="AC80" i="36"/>
  <c r="AD80" i="36"/>
  <c r="E81" i="36"/>
  <c r="F81" i="36"/>
  <c r="G81" i="36"/>
  <c r="H81" i="36"/>
  <c r="I81" i="36"/>
  <c r="J81" i="36"/>
  <c r="K81" i="36"/>
  <c r="L81" i="36"/>
  <c r="M81" i="36"/>
  <c r="N81" i="36"/>
  <c r="O81" i="36"/>
  <c r="P81" i="36"/>
  <c r="Q81" i="36"/>
  <c r="R81" i="36"/>
  <c r="S81" i="36"/>
  <c r="T81" i="36"/>
  <c r="U81" i="36"/>
  <c r="V81" i="36"/>
  <c r="W81" i="36"/>
  <c r="X81" i="36"/>
  <c r="Y81" i="36"/>
  <c r="Z81" i="36"/>
  <c r="AA81" i="36"/>
  <c r="AB81" i="36"/>
  <c r="AC81" i="36"/>
  <c r="AD81" i="36"/>
  <c r="E82" i="36"/>
  <c r="F82" i="36"/>
  <c r="G82" i="36"/>
  <c r="H82" i="36"/>
  <c r="I82" i="36"/>
  <c r="J82" i="36"/>
  <c r="K82" i="36"/>
  <c r="L82" i="36"/>
  <c r="M82" i="36"/>
  <c r="N82" i="36"/>
  <c r="O82" i="36"/>
  <c r="P82" i="36"/>
  <c r="Q82" i="36"/>
  <c r="R82" i="36"/>
  <c r="S82" i="36"/>
  <c r="T82" i="36"/>
  <c r="U82" i="36"/>
  <c r="V82" i="36"/>
  <c r="W82" i="36"/>
  <c r="X82" i="36"/>
  <c r="Y82" i="36"/>
  <c r="Z82" i="36"/>
  <c r="AA82" i="36"/>
  <c r="AB82" i="36"/>
  <c r="AC82" i="36"/>
  <c r="AD82" i="36"/>
  <c r="E83" i="36"/>
  <c r="F83" i="36"/>
  <c r="G83" i="36"/>
  <c r="H83" i="36"/>
  <c r="I83" i="36"/>
  <c r="J83" i="36"/>
  <c r="K83" i="36"/>
  <c r="L83" i="36"/>
  <c r="M83" i="36"/>
  <c r="N83" i="36"/>
  <c r="O83" i="36"/>
  <c r="P83" i="36"/>
  <c r="Q83" i="36"/>
  <c r="R83" i="36"/>
  <c r="S83" i="36"/>
  <c r="T83" i="36"/>
  <c r="U83" i="36"/>
  <c r="V83" i="36"/>
  <c r="W83" i="36"/>
  <c r="X83" i="36"/>
  <c r="Y83" i="36"/>
  <c r="Z83" i="36"/>
  <c r="AA83" i="36"/>
  <c r="AB83" i="36"/>
  <c r="AC83" i="36"/>
  <c r="AD83" i="36"/>
  <c r="E84" i="36"/>
  <c r="F84" i="36"/>
  <c r="G84" i="36"/>
  <c r="H84" i="36"/>
  <c r="I84" i="36"/>
  <c r="J84" i="36"/>
  <c r="K84" i="36"/>
  <c r="L84" i="36"/>
  <c r="M84" i="36"/>
  <c r="N84" i="36"/>
  <c r="O84" i="36"/>
  <c r="P84" i="36"/>
  <c r="Q84" i="36"/>
  <c r="R84" i="36"/>
  <c r="S84" i="36"/>
  <c r="T84" i="36"/>
  <c r="U84" i="36"/>
  <c r="V84" i="36"/>
  <c r="W84" i="36"/>
  <c r="X84" i="36"/>
  <c r="Y84" i="36"/>
  <c r="Z84" i="36"/>
  <c r="AA84" i="36"/>
  <c r="AB84" i="36"/>
  <c r="AC84" i="36"/>
  <c r="AD84" i="36"/>
  <c r="E85" i="36"/>
  <c r="F85" i="36"/>
  <c r="G85" i="36"/>
  <c r="H85" i="36"/>
  <c r="I85" i="36"/>
  <c r="J85" i="36"/>
  <c r="K85" i="36"/>
  <c r="L85" i="36"/>
  <c r="M85" i="36"/>
  <c r="N85" i="36"/>
  <c r="O85" i="36"/>
  <c r="P85" i="36"/>
  <c r="Q85" i="36"/>
  <c r="R85" i="36"/>
  <c r="S85" i="36"/>
  <c r="T85" i="36"/>
  <c r="U85" i="36"/>
  <c r="V85" i="36"/>
  <c r="W85" i="36"/>
  <c r="X85" i="36"/>
  <c r="Y85" i="36"/>
  <c r="Z85" i="36"/>
  <c r="AA85" i="36"/>
  <c r="AB85" i="36"/>
  <c r="AC85" i="36"/>
  <c r="AD85" i="36"/>
  <c r="E86" i="36"/>
  <c r="F86" i="36"/>
  <c r="G86" i="36"/>
  <c r="H86" i="36"/>
  <c r="I86" i="36"/>
  <c r="J86" i="36"/>
  <c r="K86" i="36"/>
  <c r="L86" i="36"/>
  <c r="M86" i="36"/>
  <c r="N86" i="36"/>
  <c r="O86" i="36"/>
  <c r="P86" i="36"/>
  <c r="Q86" i="36"/>
  <c r="R86" i="36"/>
  <c r="S86" i="36"/>
  <c r="T86" i="36"/>
  <c r="U86" i="36"/>
  <c r="V86" i="36"/>
  <c r="W86" i="36"/>
  <c r="X86" i="36"/>
  <c r="Y86" i="36"/>
  <c r="Z86" i="36"/>
  <c r="AA86" i="36"/>
  <c r="AB86" i="36"/>
  <c r="AC86" i="36"/>
  <c r="AD86" i="36"/>
  <c r="E87" i="36"/>
  <c r="F87" i="36"/>
  <c r="G87" i="36"/>
  <c r="H87" i="36"/>
  <c r="I87" i="36"/>
  <c r="J87" i="36"/>
  <c r="K87" i="36"/>
  <c r="L87" i="36"/>
  <c r="M87" i="36"/>
  <c r="N87" i="36"/>
  <c r="O87" i="36"/>
  <c r="P87" i="36"/>
  <c r="Q87" i="36"/>
  <c r="R87" i="36"/>
  <c r="S87" i="36"/>
  <c r="T87" i="36"/>
  <c r="U87" i="36"/>
  <c r="V87" i="36"/>
  <c r="W87" i="36"/>
  <c r="X87" i="36"/>
  <c r="Y87" i="36"/>
  <c r="Z87" i="36"/>
  <c r="AA87" i="36"/>
  <c r="AB87" i="36"/>
  <c r="AC87" i="36"/>
  <c r="AD87" i="36"/>
  <c r="E88" i="36"/>
  <c r="F88" i="36"/>
  <c r="G88" i="36"/>
  <c r="H88" i="36"/>
  <c r="I88" i="36"/>
  <c r="J88" i="36"/>
  <c r="K88" i="36"/>
  <c r="L88" i="36"/>
  <c r="M88" i="36"/>
  <c r="N88" i="36"/>
  <c r="O88" i="36"/>
  <c r="P88" i="36"/>
  <c r="Q88" i="36"/>
  <c r="R88" i="36"/>
  <c r="S88" i="36"/>
  <c r="T88" i="36"/>
  <c r="U88" i="36"/>
  <c r="V88" i="36"/>
  <c r="W88" i="36"/>
  <c r="X88" i="36"/>
  <c r="Y88" i="36"/>
  <c r="Z88" i="36"/>
  <c r="AA88" i="36"/>
  <c r="AB88" i="36"/>
  <c r="AC88" i="36"/>
  <c r="AD88" i="36"/>
  <c r="E89" i="36"/>
  <c r="F89" i="36"/>
  <c r="G89" i="36"/>
  <c r="H89" i="36"/>
  <c r="I89" i="36"/>
  <c r="J89" i="36"/>
  <c r="K89" i="36"/>
  <c r="L89" i="36"/>
  <c r="M89" i="36"/>
  <c r="N89" i="36"/>
  <c r="O89" i="36"/>
  <c r="P89" i="36"/>
  <c r="Q89" i="36"/>
  <c r="R89" i="36"/>
  <c r="S89" i="36"/>
  <c r="T89" i="36"/>
  <c r="U89" i="36"/>
  <c r="V89" i="36"/>
  <c r="W89" i="36"/>
  <c r="X89" i="36"/>
  <c r="Y89" i="36"/>
  <c r="Z89" i="36"/>
  <c r="AA89" i="36"/>
  <c r="AB89" i="36"/>
  <c r="AC89" i="36"/>
  <c r="AD89" i="36"/>
  <c r="E90" i="36"/>
  <c r="F90" i="36"/>
  <c r="G90" i="36"/>
  <c r="H90" i="36"/>
  <c r="I90" i="36"/>
  <c r="J90" i="36"/>
  <c r="K90" i="36"/>
  <c r="L90" i="36"/>
  <c r="M90" i="36"/>
  <c r="N90" i="36"/>
  <c r="O90" i="36"/>
  <c r="P90" i="36"/>
  <c r="Q90" i="36"/>
  <c r="R90" i="36"/>
  <c r="S90" i="36"/>
  <c r="T90" i="36"/>
  <c r="U90" i="36"/>
  <c r="V90" i="36"/>
  <c r="W90" i="36"/>
  <c r="X90" i="36"/>
  <c r="Y90" i="36"/>
  <c r="Z90" i="36"/>
  <c r="AA90" i="36"/>
  <c r="AB90" i="36"/>
  <c r="AC90" i="36"/>
  <c r="AD90" i="36"/>
  <c r="E91" i="36"/>
  <c r="F91" i="36"/>
  <c r="G91" i="36"/>
  <c r="H91" i="36"/>
  <c r="I91" i="36"/>
  <c r="J91" i="36"/>
  <c r="K91" i="36"/>
  <c r="L91" i="36"/>
  <c r="M91" i="36"/>
  <c r="N91" i="36"/>
  <c r="O91" i="36"/>
  <c r="P91" i="36"/>
  <c r="Q91" i="36"/>
  <c r="R91" i="36"/>
  <c r="S91" i="36"/>
  <c r="T91" i="36"/>
  <c r="U91" i="36"/>
  <c r="V91" i="36"/>
  <c r="W91" i="36"/>
  <c r="X91" i="36"/>
  <c r="Y91" i="36"/>
  <c r="Z91" i="36"/>
  <c r="AA91" i="36"/>
  <c r="AB91" i="36"/>
  <c r="AC91" i="36"/>
  <c r="AD91" i="36"/>
  <c r="E92" i="36"/>
  <c r="F92" i="36"/>
  <c r="G92" i="36"/>
  <c r="H92" i="36"/>
  <c r="I92" i="36"/>
  <c r="J92" i="36"/>
  <c r="K92" i="36"/>
  <c r="L92" i="36"/>
  <c r="M92" i="36"/>
  <c r="N92" i="36"/>
  <c r="O92" i="36"/>
  <c r="P92" i="36"/>
  <c r="Q92" i="36"/>
  <c r="R92" i="36"/>
  <c r="S92" i="36"/>
  <c r="T92" i="36"/>
  <c r="U92" i="36"/>
  <c r="V92" i="36"/>
  <c r="W92" i="36"/>
  <c r="X92" i="36"/>
  <c r="Y92" i="36"/>
  <c r="Z92" i="36"/>
  <c r="AA92" i="36"/>
  <c r="AB92" i="36"/>
  <c r="AC92" i="36"/>
  <c r="AD92" i="36"/>
  <c r="E93" i="36"/>
  <c r="F93" i="36"/>
  <c r="G93" i="36"/>
  <c r="H93" i="36"/>
  <c r="I93" i="36"/>
  <c r="J93" i="36"/>
  <c r="K93" i="36"/>
  <c r="L93" i="36"/>
  <c r="M93" i="36"/>
  <c r="N93" i="36"/>
  <c r="O93" i="36"/>
  <c r="P93" i="36"/>
  <c r="Q93" i="36"/>
  <c r="R93" i="36"/>
  <c r="S93" i="36"/>
  <c r="T93" i="36"/>
  <c r="U93" i="36"/>
  <c r="V93" i="36"/>
  <c r="W93" i="36"/>
  <c r="X93" i="36"/>
  <c r="Y93" i="36"/>
  <c r="Z93" i="36"/>
  <c r="AA93" i="36"/>
  <c r="AB93" i="36"/>
  <c r="AC93" i="36"/>
  <c r="AD93" i="36"/>
  <c r="E94" i="36"/>
  <c r="F94" i="36"/>
  <c r="G94" i="36"/>
  <c r="H94" i="36"/>
  <c r="I94" i="36"/>
  <c r="J94" i="36"/>
  <c r="K94" i="36"/>
  <c r="L94" i="36"/>
  <c r="M94" i="36"/>
  <c r="N94" i="36"/>
  <c r="O94" i="36"/>
  <c r="P94" i="36"/>
  <c r="Q94" i="36"/>
  <c r="R94" i="36"/>
  <c r="S94" i="36"/>
  <c r="T94" i="36"/>
  <c r="U94" i="36"/>
  <c r="V94" i="36"/>
  <c r="W94" i="36"/>
  <c r="X94" i="36"/>
  <c r="Y94" i="36"/>
  <c r="Z94" i="36"/>
  <c r="AA94" i="36"/>
  <c r="AB94" i="36"/>
  <c r="AC94" i="36"/>
  <c r="AD94" i="36"/>
  <c r="E95" i="36"/>
  <c r="F95" i="36"/>
  <c r="G95" i="36"/>
  <c r="H95" i="36"/>
  <c r="I95" i="36"/>
  <c r="J95" i="36"/>
  <c r="K95" i="36"/>
  <c r="L95" i="36"/>
  <c r="M95" i="36"/>
  <c r="N95" i="36"/>
  <c r="O95" i="36"/>
  <c r="P95" i="36"/>
  <c r="Q95" i="36"/>
  <c r="R95" i="36"/>
  <c r="S95" i="36"/>
  <c r="T95" i="36"/>
  <c r="U95" i="36"/>
  <c r="V95" i="36"/>
  <c r="W95" i="36"/>
  <c r="X95" i="36"/>
  <c r="Y95" i="36"/>
  <c r="Z95" i="36"/>
  <c r="AA95" i="36"/>
  <c r="AB95" i="36"/>
  <c r="AC95" i="36"/>
  <c r="AD95" i="36"/>
  <c r="H96" i="36"/>
  <c r="Q96" i="36"/>
  <c r="Z96" i="36"/>
  <c r="E98" i="36"/>
  <c r="F98" i="36"/>
  <c r="G98" i="36"/>
  <c r="H98" i="36"/>
  <c r="I98" i="36"/>
  <c r="J98" i="36"/>
  <c r="K98" i="36"/>
  <c r="L98" i="36"/>
  <c r="M98" i="36"/>
  <c r="N98" i="36"/>
  <c r="O98" i="36"/>
  <c r="P98" i="36"/>
  <c r="Q98" i="36"/>
  <c r="R98" i="36"/>
  <c r="S98" i="36"/>
  <c r="T98" i="36"/>
  <c r="U98" i="36"/>
  <c r="V98" i="36"/>
  <c r="W98" i="36"/>
  <c r="X98" i="36"/>
  <c r="Y98" i="36"/>
  <c r="Z98" i="36"/>
  <c r="AA98" i="36"/>
  <c r="AB98" i="36"/>
  <c r="AC98" i="36"/>
  <c r="AD98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8" i="36"/>
  <c r="D71" i="36"/>
  <c r="D40" i="36"/>
  <c r="E40" i="36"/>
  <c r="F40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W40" i="36"/>
  <c r="X40" i="36"/>
  <c r="Y40" i="36"/>
  <c r="Z40" i="36"/>
  <c r="AA40" i="36"/>
  <c r="AB40" i="36"/>
  <c r="AC40" i="36"/>
  <c r="AD40" i="36"/>
  <c r="D41" i="36"/>
  <c r="E41" i="36"/>
  <c r="F41" i="36"/>
  <c r="G41" i="36"/>
  <c r="H41" i="36"/>
  <c r="I41" i="36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Y41" i="36"/>
  <c r="Z41" i="36"/>
  <c r="AA41" i="36"/>
  <c r="AB41" i="36"/>
  <c r="AC41" i="36"/>
  <c r="AD41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Y42" i="36"/>
  <c r="Z42" i="36"/>
  <c r="AA42" i="36"/>
  <c r="AB42" i="36"/>
  <c r="AC42" i="36"/>
  <c r="AD42" i="36"/>
  <c r="D43" i="36"/>
  <c r="E43" i="36"/>
  <c r="F43" i="36"/>
  <c r="G43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Y43" i="36"/>
  <c r="Z43" i="36"/>
  <c r="AA43" i="36"/>
  <c r="AB43" i="36"/>
  <c r="AC43" i="36"/>
  <c r="AD43" i="36"/>
  <c r="D44" i="36"/>
  <c r="E44" i="36"/>
  <c r="F44" i="36"/>
  <c r="G44" i="36"/>
  <c r="H44" i="36"/>
  <c r="I44" i="36"/>
  <c r="J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Y44" i="36"/>
  <c r="Z44" i="36"/>
  <c r="AA44" i="36"/>
  <c r="AB44" i="36"/>
  <c r="AC44" i="36"/>
  <c r="AD44" i="36"/>
  <c r="D45" i="36"/>
  <c r="E45" i="36"/>
  <c r="F45" i="36"/>
  <c r="G45" i="36"/>
  <c r="H45" i="36"/>
  <c r="I45" i="36"/>
  <c r="J45" i="36"/>
  <c r="K45" i="36"/>
  <c r="L45" i="36"/>
  <c r="M45" i="36"/>
  <c r="N45" i="36"/>
  <c r="O45" i="36"/>
  <c r="P45" i="36"/>
  <c r="Q45" i="36"/>
  <c r="R45" i="36"/>
  <c r="S45" i="36"/>
  <c r="T45" i="36"/>
  <c r="U45" i="36"/>
  <c r="V45" i="36"/>
  <c r="W45" i="36"/>
  <c r="X45" i="36"/>
  <c r="Y45" i="36"/>
  <c r="Z45" i="36"/>
  <c r="AA45" i="36"/>
  <c r="AB45" i="36"/>
  <c r="AC45" i="36"/>
  <c r="AD45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D47" i="36"/>
  <c r="E47" i="36"/>
  <c r="F47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Y47" i="36"/>
  <c r="Z47" i="36"/>
  <c r="AA47" i="36"/>
  <c r="AB47" i="36"/>
  <c r="AC47" i="36"/>
  <c r="AD47" i="36"/>
  <c r="D48" i="36"/>
  <c r="E48" i="36"/>
  <c r="F48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F48" i="36"/>
  <c r="D49" i="36"/>
  <c r="E49" i="36"/>
  <c r="F49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X49" i="36"/>
  <c r="Y49" i="36"/>
  <c r="Z49" i="36"/>
  <c r="AA49" i="36"/>
  <c r="AB49" i="36"/>
  <c r="AC49" i="36"/>
  <c r="AD49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AB50" i="36"/>
  <c r="AC50" i="36"/>
  <c r="AD50" i="36"/>
  <c r="D51" i="36"/>
  <c r="E51" i="36"/>
  <c r="F51" i="36"/>
  <c r="G51" i="36"/>
  <c r="H51" i="36"/>
  <c r="I51" i="36"/>
  <c r="J51" i="36"/>
  <c r="K51" i="36"/>
  <c r="L51" i="36"/>
  <c r="M51" i="36"/>
  <c r="N51" i="36"/>
  <c r="O51" i="36"/>
  <c r="P51" i="36"/>
  <c r="Q51" i="36"/>
  <c r="R51" i="36"/>
  <c r="S51" i="36"/>
  <c r="T51" i="36"/>
  <c r="U51" i="36"/>
  <c r="V51" i="36"/>
  <c r="W51" i="36"/>
  <c r="X51" i="36"/>
  <c r="Y51" i="36"/>
  <c r="Z51" i="36"/>
  <c r="AA51" i="36"/>
  <c r="AB51" i="36"/>
  <c r="AC51" i="36"/>
  <c r="AD51" i="36"/>
  <c r="D52" i="36"/>
  <c r="E52" i="36"/>
  <c r="F52" i="36"/>
  <c r="G52" i="36"/>
  <c r="H52" i="36"/>
  <c r="I52" i="36"/>
  <c r="J52" i="36"/>
  <c r="K52" i="36"/>
  <c r="L52" i="36"/>
  <c r="M52" i="36"/>
  <c r="N52" i="36"/>
  <c r="O52" i="36"/>
  <c r="P52" i="36"/>
  <c r="Q52" i="36"/>
  <c r="R52" i="36"/>
  <c r="S52" i="36"/>
  <c r="T52" i="36"/>
  <c r="U52" i="36"/>
  <c r="V52" i="36"/>
  <c r="W52" i="36"/>
  <c r="X52" i="36"/>
  <c r="Y52" i="36"/>
  <c r="Z52" i="36"/>
  <c r="AA52" i="36"/>
  <c r="AB52" i="36"/>
  <c r="AC52" i="36"/>
  <c r="AD52" i="36"/>
  <c r="D53" i="36"/>
  <c r="E53" i="36"/>
  <c r="F53" i="36"/>
  <c r="G53" i="36"/>
  <c r="H53" i="36"/>
  <c r="I53" i="36"/>
  <c r="J53" i="36"/>
  <c r="K53" i="36"/>
  <c r="L53" i="36"/>
  <c r="M53" i="36"/>
  <c r="N53" i="36"/>
  <c r="O53" i="36"/>
  <c r="P53" i="36"/>
  <c r="Q53" i="36"/>
  <c r="R53" i="36"/>
  <c r="S53" i="36"/>
  <c r="T53" i="36"/>
  <c r="U53" i="36"/>
  <c r="V53" i="36"/>
  <c r="W53" i="36"/>
  <c r="X53" i="36"/>
  <c r="Y53" i="36"/>
  <c r="Z53" i="36"/>
  <c r="AA53" i="36"/>
  <c r="AB53" i="36"/>
  <c r="AC53" i="36"/>
  <c r="AD53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AB54" i="36"/>
  <c r="AC54" i="36"/>
  <c r="AD54" i="36"/>
  <c r="D55" i="36"/>
  <c r="E55" i="36"/>
  <c r="F55" i="36"/>
  <c r="G55" i="36"/>
  <c r="H55" i="36"/>
  <c r="I55" i="36"/>
  <c r="J55" i="36"/>
  <c r="K55" i="36"/>
  <c r="L55" i="36"/>
  <c r="M55" i="36"/>
  <c r="N55" i="36"/>
  <c r="O55" i="36"/>
  <c r="P55" i="36"/>
  <c r="Q55" i="36"/>
  <c r="R55" i="36"/>
  <c r="S55" i="36"/>
  <c r="T55" i="36"/>
  <c r="U55" i="36"/>
  <c r="V55" i="36"/>
  <c r="W55" i="36"/>
  <c r="X55" i="36"/>
  <c r="Y55" i="36"/>
  <c r="Z55" i="36"/>
  <c r="AA55" i="36"/>
  <c r="AB55" i="36"/>
  <c r="AC55" i="36"/>
  <c r="AD55" i="36"/>
  <c r="D56" i="36"/>
  <c r="E56" i="36"/>
  <c r="F56" i="36"/>
  <c r="G56" i="36"/>
  <c r="H56" i="36"/>
  <c r="I56" i="36"/>
  <c r="J56" i="36"/>
  <c r="K56" i="36"/>
  <c r="L56" i="36"/>
  <c r="M56" i="36"/>
  <c r="N56" i="36"/>
  <c r="O56" i="36"/>
  <c r="P56" i="36"/>
  <c r="Q56" i="36"/>
  <c r="R56" i="36"/>
  <c r="S56" i="36"/>
  <c r="T56" i="36"/>
  <c r="U56" i="36"/>
  <c r="V56" i="36"/>
  <c r="W56" i="36"/>
  <c r="X56" i="36"/>
  <c r="Y56" i="36"/>
  <c r="Z56" i="36"/>
  <c r="AA56" i="36"/>
  <c r="AB56" i="36"/>
  <c r="AC56" i="36"/>
  <c r="AD56" i="36"/>
  <c r="D57" i="36"/>
  <c r="E57" i="36"/>
  <c r="F57" i="36"/>
  <c r="G57" i="36"/>
  <c r="H57" i="36"/>
  <c r="I57" i="36"/>
  <c r="J57" i="36"/>
  <c r="K57" i="36"/>
  <c r="L57" i="36"/>
  <c r="M57" i="36"/>
  <c r="N57" i="36"/>
  <c r="O57" i="36"/>
  <c r="P57" i="36"/>
  <c r="Q57" i="36"/>
  <c r="R57" i="36"/>
  <c r="S57" i="36"/>
  <c r="T57" i="36"/>
  <c r="U57" i="36"/>
  <c r="V57" i="36"/>
  <c r="W57" i="36"/>
  <c r="X57" i="36"/>
  <c r="Y57" i="36"/>
  <c r="Z57" i="36"/>
  <c r="AA57" i="36"/>
  <c r="AB57" i="36"/>
  <c r="AC57" i="36"/>
  <c r="AD57" i="36"/>
  <c r="AF57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Y58" i="36"/>
  <c r="Z58" i="36"/>
  <c r="AA58" i="36"/>
  <c r="AB58" i="36"/>
  <c r="AC58" i="36"/>
  <c r="AD58" i="36"/>
  <c r="D59" i="36"/>
  <c r="E59" i="36"/>
  <c r="F59" i="36"/>
  <c r="G59" i="36"/>
  <c r="H59" i="36"/>
  <c r="I59" i="36"/>
  <c r="J59" i="36"/>
  <c r="K59" i="36"/>
  <c r="L59" i="36"/>
  <c r="M59" i="36"/>
  <c r="N59" i="36"/>
  <c r="O59" i="36"/>
  <c r="P59" i="36"/>
  <c r="Q59" i="36"/>
  <c r="R59" i="36"/>
  <c r="S59" i="36"/>
  <c r="T59" i="36"/>
  <c r="U59" i="36"/>
  <c r="V59" i="36"/>
  <c r="W59" i="36"/>
  <c r="X59" i="36"/>
  <c r="Y59" i="36"/>
  <c r="Z59" i="36"/>
  <c r="AA59" i="36"/>
  <c r="AB59" i="36"/>
  <c r="AC59" i="36"/>
  <c r="AD59" i="36"/>
  <c r="D60" i="36"/>
  <c r="E60" i="36"/>
  <c r="F60" i="36"/>
  <c r="G60" i="36"/>
  <c r="H60" i="36"/>
  <c r="I60" i="36"/>
  <c r="J60" i="36"/>
  <c r="K60" i="36"/>
  <c r="L60" i="36"/>
  <c r="M60" i="36"/>
  <c r="N60" i="36"/>
  <c r="O60" i="36"/>
  <c r="P60" i="36"/>
  <c r="Q60" i="36"/>
  <c r="R60" i="36"/>
  <c r="S60" i="36"/>
  <c r="T60" i="36"/>
  <c r="U60" i="36"/>
  <c r="V60" i="36"/>
  <c r="W60" i="36"/>
  <c r="X60" i="36"/>
  <c r="Y60" i="36"/>
  <c r="Z60" i="36"/>
  <c r="AA60" i="36"/>
  <c r="AB60" i="36"/>
  <c r="AC60" i="36"/>
  <c r="AD60" i="36"/>
  <c r="D61" i="36"/>
  <c r="E61" i="36"/>
  <c r="F61" i="36"/>
  <c r="G61" i="36"/>
  <c r="H61" i="36"/>
  <c r="I61" i="36"/>
  <c r="J61" i="36"/>
  <c r="K61" i="36"/>
  <c r="L61" i="36"/>
  <c r="M61" i="36"/>
  <c r="N61" i="36"/>
  <c r="O61" i="36"/>
  <c r="P61" i="36"/>
  <c r="Q61" i="36"/>
  <c r="R61" i="36"/>
  <c r="S61" i="36"/>
  <c r="T61" i="36"/>
  <c r="U61" i="36"/>
  <c r="V61" i="36"/>
  <c r="W61" i="36"/>
  <c r="X61" i="36"/>
  <c r="Y61" i="36"/>
  <c r="Z61" i="36"/>
  <c r="AA61" i="36"/>
  <c r="AB61" i="36"/>
  <c r="AC61" i="36"/>
  <c r="AD61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Y62" i="36"/>
  <c r="Z62" i="36"/>
  <c r="AA62" i="36"/>
  <c r="AB62" i="36"/>
  <c r="AC62" i="36"/>
  <c r="AD62" i="36"/>
  <c r="D63" i="36"/>
  <c r="E63" i="36"/>
  <c r="F63" i="36"/>
  <c r="G63" i="36"/>
  <c r="H63" i="36"/>
  <c r="I63" i="36"/>
  <c r="J63" i="36"/>
  <c r="K63" i="36"/>
  <c r="L63" i="36"/>
  <c r="M63" i="36"/>
  <c r="N63" i="36"/>
  <c r="O63" i="36"/>
  <c r="P63" i="36"/>
  <c r="Q63" i="36"/>
  <c r="R63" i="36"/>
  <c r="S63" i="36"/>
  <c r="T63" i="36"/>
  <c r="U63" i="36"/>
  <c r="V63" i="36"/>
  <c r="W63" i="36"/>
  <c r="X63" i="36"/>
  <c r="Y63" i="36"/>
  <c r="Z63" i="36"/>
  <c r="AA63" i="36"/>
  <c r="AB63" i="36"/>
  <c r="AC63" i="36"/>
  <c r="AD63" i="36"/>
  <c r="D64" i="36"/>
  <c r="E64" i="36"/>
  <c r="F64" i="36"/>
  <c r="G64" i="36"/>
  <c r="H64" i="36"/>
  <c r="I64" i="36"/>
  <c r="J64" i="36"/>
  <c r="K64" i="36"/>
  <c r="L64" i="36"/>
  <c r="M64" i="36"/>
  <c r="N64" i="36"/>
  <c r="O64" i="36"/>
  <c r="P64" i="36"/>
  <c r="Q64" i="36"/>
  <c r="R64" i="36"/>
  <c r="S64" i="36"/>
  <c r="T64" i="36"/>
  <c r="U64" i="36"/>
  <c r="V64" i="36"/>
  <c r="W64" i="36"/>
  <c r="X64" i="36"/>
  <c r="Y64" i="36"/>
  <c r="Z64" i="36"/>
  <c r="AA64" i="36"/>
  <c r="AB64" i="36"/>
  <c r="AC64" i="36"/>
  <c r="AD64" i="36"/>
  <c r="D65" i="36"/>
  <c r="G65" i="36"/>
  <c r="H65" i="36"/>
  <c r="J65" i="36"/>
  <c r="M65" i="36"/>
  <c r="P65" i="36"/>
  <c r="Q65" i="36"/>
  <c r="S65" i="36"/>
  <c r="V65" i="36"/>
  <c r="Y65" i="36"/>
  <c r="Z65" i="36"/>
  <c r="AB65" i="36"/>
  <c r="D66" i="36"/>
  <c r="G66" i="36"/>
  <c r="J66" i="36"/>
  <c r="P66" i="36"/>
  <c r="V66" i="36"/>
  <c r="Y66" i="36"/>
  <c r="D67" i="36"/>
  <c r="E67" i="36"/>
  <c r="F67" i="36"/>
  <c r="G67" i="36"/>
  <c r="H67" i="36"/>
  <c r="I67" i="36"/>
  <c r="J67" i="36"/>
  <c r="K67" i="36"/>
  <c r="L67" i="36"/>
  <c r="M67" i="36"/>
  <c r="N67" i="36"/>
  <c r="O67" i="36"/>
  <c r="P67" i="36"/>
  <c r="Q67" i="36"/>
  <c r="R67" i="36"/>
  <c r="S67" i="36"/>
  <c r="T67" i="36"/>
  <c r="U67" i="36"/>
  <c r="V67" i="36"/>
  <c r="W67" i="36"/>
  <c r="X67" i="36"/>
  <c r="Y67" i="36"/>
  <c r="Z67" i="36"/>
  <c r="AA67" i="36"/>
  <c r="AB67" i="36"/>
  <c r="AC67" i="36"/>
  <c r="AD67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7" i="36"/>
  <c r="C40" i="36"/>
  <c r="AF43" i="36"/>
  <c r="AF46" i="36"/>
  <c r="AF49" i="36"/>
  <c r="AF52" i="36"/>
  <c r="AF55" i="36"/>
  <c r="AF58" i="36"/>
  <c r="AF61" i="36"/>
  <c r="AF64" i="36"/>
  <c r="AF67" i="36"/>
  <c r="AF40" i="36"/>
  <c r="D34" i="36"/>
  <c r="E34" i="36"/>
  <c r="E65" i="36" s="1"/>
  <c r="F34" i="36"/>
  <c r="G34" i="36"/>
  <c r="H34" i="36"/>
  <c r="H35" i="36" s="1"/>
  <c r="I34" i="36"/>
  <c r="J34" i="36"/>
  <c r="J35" i="36" s="1"/>
  <c r="K34" i="36"/>
  <c r="K35" i="36" s="1"/>
  <c r="L34" i="36"/>
  <c r="M34" i="36"/>
  <c r="N34" i="36"/>
  <c r="N35" i="36" s="1"/>
  <c r="O34" i="36"/>
  <c r="P34" i="36"/>
  <c r="P35" i="36" s="1"/>
  <c r="Q34" i="36"/>
  <c r="Q35" i="36" s="1"/>
  <c r="R34" i="36"/>
  <c r="S34" i="36"/>
  <c r="T34" i="36"/>
  <c r="T35" i="36" s="1"/>
  <c r="U34" i="36"/>
  <c r="V34" i="36"/>
  <c r="W34" i="36"/>
  <c r="W35" i="36" s="1"/>
  <c r="X34" i="36"/>
  <c r="Y34" i="36"/>
  <c r="Y35" i="36" s="1"/>
  <c r="Z34" i="36"/>
  <c r="Z35" i="36" s="1"/>
  <c r="AA34" i="36"/>
  <c r="AB34" i="36"/>
  <c r="AC34" i="36"/>
  <c r="AC35" i="36" s="1"/>
  <c r="AD34" i="36"/>
  <c r="D35" i="36"/>
  <c r="E35" i="36"/>
  <c r="F35" i="36"/>
  <c r="F66" i="36" s="1"/>
  <c r="G35" i="36"/>
  <c r="M35" i="36"/>
  <c r="S35" i="36"/>
  <c r="U35" i="36"/>
  <c r="U66" i="36" s="1"/>
  <c r="V35" i="36"/>
  <c r="AB35" i="36"/>
  <c r="C35" i="36"/>
  <c r="C34" i="36"/>
  <c r="E71" i="26"/>
  <c r="F71" i="26"/>
  <c r="G71" i="26"/>
  <c r="H71" i="26"/>
  <c r="I71" i="26"/>
  <c r="J71" i="26"/>
  <c r="K71" i="26"/>
  <c r="L71" i="26"/>
  <c r="M71" i="26"/>
  <c r="N71" i="26"/>
  <c r="O71" i="26"/>
  <c r="P71" i="26"/>
  <c r="Q71" i="26"/>
  <c r="R71" i="26"/>
  <c r="S71" i="26"/>
  <c r="T71" i="26"/>
  <c r="U71" i="26"/>
  <c r="V71" i="26"/>
  <c r="W71" i="26"/>
  <c r="X71" i="26"/>
  <c r="Y71" i="26"/>
  <c r="Z71" i="26"/>
  <c r="AA71" i="26"/>
  <c r="AB71" i="26"/>
  <c r="AC71" i="26"/>
  <c r="AD71" i="26"/>
  <c r="E72" i="26"/>
  <c r="F72" i="26"/>
  <c r="G72" i="26"/>
  <c r="H72" i="26"/>
  <c r="I72" i="26"/>
  <c r="J72" i="26"/>
  <c r="K72" i="26"/>
  <c r="L72" i="26"/>
  <c r="M72" i="26"/>
  <c r="N72" i="26"/>
  <c r="O72" i="26"/>
  <c r="P72" i="26"/>
  <c r="Q72" i="26"/>
  <c r="R72" i="26"/>
  <c r="S72" i="26"/>
  <c r="T72" i="26"/>
  <c r="U72" i="26"/>
  <c r="V72" i="26"/>
  <c r="W72" i="26"/>
  <c r="X72" i="26"/>
  <c r="Y72" i="26"/>
  <c r="Z72" i="26"/>
  <c r="AA72" i="26"/>
  <c r="AB72" i="26"/>
  <c r="AC72" i="26"/>
  <c r="AD72" i="26"/>
  <c r="E73" i="26"/>
  <c r="F73" i="26"/>
  <c r="G73" i="26"/>
  <c r="H73" i="26"/>
  <c r="I73" i="26"/>
  <c r="J73" i="26"/>
  <c r="K73" i="26"/>
  <c r="L73" i="26"/>
  <c r="M73" i="26"/>
  <c r="N73" i="26"/>
  <c r="O73" i="26"/>
  <c r="P73" i="26"/>
  <c r="Q73" i="26"/>
  <c r="R73" i="26"/>
  <c r="S73" i="26"/>
  <c r="T73" i="26"/>
  <c r="U73" i="26"/>
  <c r="V73" i="26"/>
  <c r="W73" i="26"/>
  <c r="X73" i="26"/>
  <c r="Y73" i="26"/>
  <c r="Z73" i="26"/>
  <c r="AA73" i="26"/>
  <c r="AB73" i="26"/>
  <c r="AC73" i="26"/>
  <c r="AD73" i="26"/>
  <c r="E74" i="26"/>
  <c r="F74" i="26"/>
  <c r="G74" i="26"/>
  <c r="H74" i="26"/>
  <c r="I74" i="26"/>
  <c r="J74" i="26"/>
  <c r="K74" i="26"/>
  <c r="L74" i="26"/>
  <c r="M74" i="26"/>
  <c r="N74" i="26"/>
  <c r="O74" i="26"/>
  <c r="P74" i="26"/>
  <c r="Q74" i="26"/>
  <c r="R74" i="26"/>
  <c r="S74" i="26"/>
  <c r="T74" i="26"/>
  <c r="U74" i="26"/>
  <c r="V74" i="26"/>
  <c r="W74" i="26"/>
  <c r="X74" i="26"/>
  <c r="Y74" i="26"/>
  <c r="Z74" i="26"/>
  <c r="AA74" i="26"/>
  <c r="AB74" i="26"/>
  <c r="AC74" i="26"/>
  <c r="AD74" i="26"/>
  <c r="E75" i="26"/>
  <c r="F75" i="26"/>
  <c r="G75" i="26"/>
  <c r="H75" i="26"/>
  <c r="I75" i="26"/>
  <c r="J75" i="26"/>
  <c r="K75" i="26"/>
  <c r="L75" i="26"/>
  <c r="M75" i="26"/>
  <c r="N75" i="26"/>
  <c r="O75" i="26"/>
  <c r="P75" i="26"/>
  <c r="Q75" i="26"/>
  <c r="R75" i="26"/>
  <c r="S75" i="26"/>
  <c r="T75" i="26"/>
  <c r="U75" i="26"/>
  <c r="V75" i="26"/>
  <c r="W75" i="26"/>
  <c r="X75" i="26"/>
  <c r="Y75" i="26"/>
  <c r="Z75" i="26"/>
  <c r="AA75" i="26"/>
  <c r="AB75" i="26"/>
  <c r="AC75" i="26"/>
  <c r="AD75" i="26"/>
  <c r="E76" i="26"/>
  <c r="F76" i="26"/>
  <c r="G76" i="26"/>
  <c r="H76" i="26"/>
  <c r="I76" i="26"/>
  <c r="J76" i="26"/>
  <c r="K76" i="26"/>
  <c r="L76" i="26"/>
  <c r="M76" i="26"/>
  <c r="N76" i="26"/>
  <c r="O76" i="26"/>
  <c r="P76" i="26"/>
  <c r="Q76" i="26"/>
  <c r="R76" i="26"/>
  <c r="S76" i="26"/>
  <c r="T76" i="26"/>
  <c r="U76" i="26"/>
  <c r="V76" i="26"/>
  <c r="W76" i="26"/>
  <c r="X76" i="26"/>
  <c r="Y76" i="26"/>
  <c r="Z76" i="26"/>
  <c r="AA76" i="26"/>
  <c r="AB76" i="26"/>
  <c r="AC76" i="26"/>
  <c r="AD76" i="26"/>
  <c r="E77" i="26"/>
  <c r="F77" i="26"/>
  <c r="G77" i="26"/>
  <c r="H77" i="26"/>
  <c r="I77" i="26"/>
  <c r="J77" i="26"/>
  <c r="K77" i="26"/>
  <c r="L77" i="26"/>
  <c r="M77" i="26"/>
  <c r="N77" i="26"/>
  <c r="O77" i="26"/>
  <c r="P77" i="26"/>
  <c r="Q77" i="26"/>
  <c r="R77" i="26"/>
  <c r="S77" i="26"/>
  <c r="T77" i="26"/>
  <c r="U77" i="26"/>
  <c r="V77" i="26"/>
  <c r="W77" i="26"/>
  <c r="X77" i="26"/>
  <c r="Y77" i="26"/>
  <c r="Z77" i="26"/>
  <c r="AA77" i="26"/>
  <c r="AB77" i="26"/>
  <c r="AC77" i="26"/>
  <c r="AD77" i="26"/>
  <c r="E78" i="26"/>
  <c r="F78" i="26"/>
  <c r="G78" i="26"/>
  <c r="H78" i="26"/>
  <c r="I78" i="26"/>
  <c r="J78" i="26"/>
  <c r="K78" i="26"/>
  <c r="L78" i="26"/>
  <c r="M78" i="26"/>
  <c r="N78" i="26"/>
  <c r="O78" i="26"/>
  <c r="P78" i="26"/>
  <c r="Q78" i="26"/>
  <c r="R78" i="26"/>
  <c r="S78" i="26"/>
  <c r="T78" i="26"/>
  <c r="U78" i="26"/>
  <c r="V78" i="26"/>
  <c r="W78" i="26"/>
  <c r="X78" i="26"/>
  <c r="Y78" i="26"/>
  <c r="Z78" i="26"/>
  <c r="AA78" i="26"/>
  <c r="AB78" i="26"/>
  <c r="AC78" i="26"/>
  <c r="AD78" i="26"/>
  <c r="E79" i="26"/>
  <c r="F79" i="26"/>
  <c r="G79" i="26"/>
  <c r="H79" i="26"/>
  <c r="I79" i="26"/>
  <c r="J79" i="26"/>
  <c r="K79" i="26"/>
  <c r="L79" i="26"/>
  <c r="M79" i="26"/>
  <c r="N79" i="26"/>
  <c r="O79" i="26"/>
  <c r="P79" i="26"/>
  <c r="Q79" i="26"/>
  <c r="R79" i="26"/>
  <c r="S79" i="26"/>
  <c r="T79" i="26"/>
  <c r="U79" i="26"/>
  <c r="V79" i="26"/>
  <c r="W79" i="26"/>
  <c r="X79" i="26"/>
  <c r="Y79" i="26"/>
  <c r="Z79" i="26"/>
  <c r="AA79" i="26"/>
  <c r="AB79" i="26"/>
  <c r="AC79" i="26"/>
  <c r="AD79" i="26"/>
  <c r="E80" i="26"/>
  <c r="F80" i="26"/>
  <c r="G80" i="26"/>
  <c r="H80" i="26"/>
  <c r="I80" i="26"/>
  <c r="J80" i="26"/>
  <c r="K80" i="26"/>
  <c r="L80" i="26"/>
  <c r="M80" i="26"/>
  <c r="N80" i="26"/>
  <c r="O80" i="26"/>
  <c r="P80" i="26"/>
  <c r="Q80" i="26"/>
  <c r="R80" i="26"/>
  <c r="S80" i="26"/>
  <c r="T80" i="26"/>
  <c r="U80" i="26"/>
  <c r="V80" i="26"/>
  <c r="W80" i="26"/>
  <c r="X80" i="26"/>
  <c r="Y80" i="26"/>
  <c r="Z80" i="26"/>
  <c r="AA80" i="26"/>
  <c r="AB80" i="26"/>
  <c r="AC80" i="26"/>
  <c r="AD80" i="26"/>
  <c r="E81" i="26"/>
  <c r="F81" i="26"/>
  <c r="G81" i="26"/>
  <c r="H81" i="26"/>
  <c r="I81" i="26"/>
  <c r="J81" i="26"/>
  <c r="K81" i="26"/>
  <c r="L81" i="26"/>
  <c r="M81" i="26"/>
  <c r="N81" i="26"/>
  <c r="O81" i="26"/>
  <c r="P81" i="26"/>
  <c r="Q81" i="26"/>
  <c r="R81" i="26"/>
  <c r="S81" i="26"/>
  <c r="T81" i="26"/>
  <c r="U81" i="26"/>
  <c r="V81" i="26"/>
  <c r="W81" i="26"/>
  <c r="X81" i="26"/>
  <c r="Y81" i="26"/>
  <c r="Z81" i="26"/>
  <c r="AA81" i="26"/>
  <c r="AB81" i="26"/>
  <c r="AC81" i="26"/>
  <c r="AD81" i="26"/>
  <c r="E82" i="26"/>
  <c r="F82" i="26"/>
  <c r="G82" i="26"/>
  <c r="H82" i="26"/>
  <c r="I82" i="26"/>
  <c r="J82" i="26"/>
  <c r="K82" i="26"/>
  <c r="L82" i="26"/>
  <c r="M82" i="26"/>
  <c r="N82" i="26"/>
  <c r="O82" i="26"/>
  <c r="P82" i="26"/>
  <c r="Q82" i="26"/>
  <c r="R82" i="26"/>
  <c r="S82" i="26"/>
  <c r="T82" i="26"/>
  <c r="U82" i="26"/>
  <c r="V82" i="26"/>
  <c r="W82" i="26"/>
  <c r="X82" i="26"/>
  <c r="Y82" i="26"/>
  <c r="Z82" i="26"/>
  <c r="AA82" i="26"/>
  <c r="AB82" i="26"/>
  <c r="AC82" i="26"/>
  <c r="AD82" i="26"/>
  <c r="E83" i="26"/>
  <c r="F83" i="26"/>
  <c r="G83" i="26"/>
  <c r="H83" i="26"/>
  <c r="I83" i="26"/>
  <c r="J83" i="26"/>
  <c r="K83" i="26"/>
  <c r="L83" i="26"/>
  <c r="M83" i="26"/>
  <c r="N83" i="26"/>
  <c r="O83" i="26"/>
  <c r="P83" i="26"/>
  <c r="Q83" i="26"/>
  <c r="R83" i="26"/>
  <c r="S83" i="26"/>
  <c r="T83" i="26"/>
  <c r="U83" i="26"/>
  <c r="V83" i="26"/>
  <c r="W83" i="26"/>
  <c r="X83" i="26"/>
  <c r="Y83" i="26"/>
  <c r="Z83" i="26"/>
  <c r="AA83" i="26"/>
  <c r="AB83" i="26"/>
  <c r="AC83" i="26"/>
  <c r="AD83" i="26"/>
  <c r="E84" i="26"/>
  <c r="F84" i="26"/>
  <c r="G84" i="26"/>
  <c r="H84" i="26"/>
  <c r="I84" i="26"/>
  <c r="J84" i="26"/>
  <c r="K84" i="26"/>
  <c r="L84" i="26"/>
  <c r="M84" i="26"/>
  <c r="N84" i="26"/>
  <c r="O84" i="26"/>
  <c r="P84" i="26"/>
  <c r="Q84" i="26"/>
  <c r="R84" i="26"/>
  <c r="S84" i="26"/>
  <c r="T84" i="26"/>
  <c r="U84" i="26"/>
  <c r="V84" i="26"/>
  <c r="W84" i="26"/>
  <c r="X84" i="26"/>
  <c r="Y84" i="26"/>
  <c r="Z84" i="26"/>
  <c r="AA84" i="26"/>
  <c r="AB84" i="26"/>
  <c r="AC84" i="26"/>
  <c r="AD84" i="26"/>
  <c r="E85" i="26"/>
  <c r="F85" i="26"/>
  <c r="G85" i="26"/>
  <c r="H85" i="26"/>
  <c r="I85" i="26"/>
  <c r="J85" i="26"/>
  <c r="K85" i="26"/>
  <c r="L85" i="26"/>
  <c r="M85" i="26"/>
  <c r="N85" i="26"/>
  <c r="O85" i="26"/>
  <c r="P85" i="26"/>
  <c r="Q85" i="26"/>
  <c r="R85" i="26"/>
  <c r="S85" i="26"/>
  <c r="T85" i="26"/>
  <c r="U85" i="26"/>
  <c r="V85" i="26"/>
  <c r="W85" i="26"/>
  <c r="X85" i="26"/>
  <c r="Y85" i="26"/>
  <c r="Z85" i="26"/>
  <c r="AA85" i="26"/>
  <c r="AB85" i="26"/>
  <c r="AC85" i="26"/>
  <c r="AD85" i="26"/>
  <c r="E86" i="26"/>
  <c r="F86" i="26"/>
  <c r="G86" i="26"/>
  <c r="H86" i="26"/>
  <c r="I86" i="26"/>
  <c r="J86" i="26"/>
  <c r="K86" i="26"/>
  <c r="L86" i="26"/>
  <c r="M86" i="26"/>
  <c r="N86" i="26"/>
  <c r="O86" i="26"/>
  <c r="P86" i="26"/>
  <c r="Q86" i="26"/>
  <c r="R86" i="26"/>
  <c r="S86" i="26"/>
  <c r="T86" i="26"/>
  <c r="U86" i="26"/>
  <c r="V86" i="26"/>
  <c r="W86" i="26"/>
  <c r="X86" i="26"/>
  <c r="Y86" i="26"/>
  <c r="Z86" i="26"/>
  <c r="AA86" i="26"/>
  <c r="AB86" i="26"/>
  <c r="AC86" i="26"/>
  <c r="AD86" i="26"/>
  <c r="E87" i="26"/>
  <c r="F87" i="26"/>
  <c r="G87" i="26"/>
  <c r="H87" i="26"/>
  <c r="I87" i="26"/>
  <c r="J87" i="26"/>
  <c r="K87" i="26"/>
  <c r="L87" i="26"/>
  <c r="M87" i="26"/>
  <c r="N87" i="26"/>
  <c r="O87" i="26"/>
  <c r="P87" i="26"/>
  <c r="Q87" i="26"/>
  <c r="R87" i="26"/>
  <c r="S87" i="26"/>
  <c r="T87" i="26"/>
  <c r="U87" i="26"/>
  <c r="V87" i="26"/>
  <c r="W87" i="26"/>
  <c r="X87" i="26"/>
  <c r="Y87" i="26"/>
  <c r="Z87" i="26"/>
  <c r="AA87" i="26"/>
  <c r="AB87" i="26"/>
  <c r="AC87" i="26"/>
  <c r="AD87" i="26"/>
  <c r="E88" i="26"/>
  <c r="F88" i="26"/>
  <c r="G88" i="26"/>
  <c r="H88" i="26"/>
  <c r="I88" i="26"/>
  <c r="J88" i="26"/>
  <c r="K88" i="26"/>
  <c r="L88" i="26"/>
  <c r="M88" i="26"/>
  <c r="N88" i="26"/>
  <c r="O88" i="26"/>
  <c r="P88" i="26"/>
  <c r="Q88" i="26"/>
  <c r="R88" i="26"/>
  <c r="S88" i="26"/>
  <c r="T88" i="26"/>
  <c r="U88" i="26"/>
  <c r="V88" i="26"/>
  <c r="W88" i="26"/>
  <c r="X88" i="26"/>
  <c r="Y88" i="26"/>
  <c r="Z88" i="26"/>
  <c r="AA88" i="26"/>
  <c r="AB88" i="26"/>
  <c r="AC88" i="26"/>
  <c r="AD88" i="26"/>
  <c r="E89" i="26"/>
  <c r="F89" i="26"/>
  <c r="G89" i="26"/>
  <c r="H89" i="26"/>
  <c r="I89" i="26"/>
  <c r="J89" i="26"/>
  <c r="K89" i="26"/>
  <c r="L89" i="26"/>
  <c r="M89" i="26"/>
  <c r="N89" i="26"/>
  <c r="O89" i="26"/>
  <c r="P89" i="26"/>
  <c r="Q89" i="26"/>
  <c r="R89" i="26"/>
  <c r="S89" i="26"/>
  <c r="T89" i="26"/>
  <c r="U89" i="26"/>
  <c r="V89" i="26"/>
  <c r="W89" i="26"/>
  <c r="X89" i="26"/>
  <c r="Y89" i="26"/>
  <c r="Z89" i="26"/>
  <c r="AA89" i="26"/>
  <c r="AB89" i="26"/>
  <c r="AC89" i="26"/>
  <c r="AD89" i="26"/>
  <c r="E90" i="26"/>
  <c r="F90" i="26"/>
  <c r="G90" i="26"/>
  <c r="H90" i="26"/>
  <c r="I90" i="26"/>
  <c r="J90" i="26"/>
  <c r="K90" i="26"/>
  <c r="L90" i="26"/>
  <c r="M90" i="26"/>
  <c r="N90" i="26"/>
  <c r="O90" i="26"/>
  <c r="P90" i="26"/>
  <c r="Q90" i="26"/>
  <c r="R90" i="26"/>
  <c r="S90" i="26"/>
  <c r="T90" i="26"/>
  <c r="U90" i="26"/>
  <c r="V90" i="26"/>
  <c r="W90" i="26"/>
  <c r="X90" i="26"/>
  <c r="Y90" i="26"/>
  <c r="Z90" i="26"/>
  <c r="AA90" i="26"/>
  <c r="AB90" i="26"/>
  <c r="AC90" i="26"/>
  <c r="AD90" i="26"/>
  <c r="E91" i="26"/>
  <c r="F91" i="26"/>
  <c r="G91" i="26"/>
  <c r="H91" i="26"/>
  <c r="I91" i="26"/>
  <c r="J91" i="26"/>
  <c r="K91" i="26"/>
  <c r="L91" i="26"/>
  <c r="M91" i="26"/>
  <c r="N91" i="26"/>
  <c r="O91" i="26"/>
  <c r="P91" i="26"/>
  <c r="Q91" i="26"/>
  <c r="R91" i="26"/>
  <c r="S91" i="26"/>
  <c r="T91" i="26"/>
  <c r="U91" i="26"/>
  <c r="V91" i="26"/>
  <c r="W91" i="26"/>
  <c r="X91" i="26"/>
  <c r="Y91" i="26"/>
  <c r="Z91" i="26"/>
  <c r="AA91" i="26"/>
  <c r="AB91" i="26"/>
  <c r="AC91" i="26"/>
  <c r="AD91" i="26"/>
  <c r="E92" i="26"/>
  <c r="F92" i="26"/>
  <c r="G92" i="26"/>
  <c r="H92" i="26"/>
  <c r="I92" i="26"/>
  <c r="J92" i="26"/>
  <c r="K92" i="26"/>
  <c r="L92" i="26"/>
  <c r="M92" i="26"/>
  <c r="N92" i="26"/>
  <c r="O92" i="26"/>
  <c r="P92" i="26"/>
  <c r="Q92" i="26"/>
  <c r="R92" i="26"/>
  <c r="S92" i="26"/>
  <c r="T92" i="26"/>
  <c r="U92" i="26"/>
  <c r="V92" i="26"/>
  <c r="W92" i="26"/>
  <c r="X92" i="26"/>
  <c r="Y92" i="26"/>
  <c r="Z92" i="26"/>
  <c r="AA92" i="26"/>
  <c r="AB92" i="26"/>
  <c r="AC92" i="26"/>
  <c r="AD92" i="26"/>
  <c r="E93" i="26"/>
  <c r="F93" i="26"/>
  <c r="G93" i="26"/>
  <c r="H93" i="26"/>
  <c r="I93" i="26"/>
  <c r="J93" i="26"/>
  <c r="K93" i="26"/>
  <c r="L93" i="26"/>
  <c r="M93" i="26"/>
  <c r="N93" i="26"/>
  <c r="O93" i="26"/>
  <c r="P93" i="26"/>
  <c r="Q93" i="26"/>
  <c r="R93" i="26"/>
  <c r="S93" i="26"/>
  <c r="T93" i="26"/>
  <c r="U93" i="26"/>
  <c r="V93" i="26"/>
  <c r="W93" i="26"/>
  <c r="X93" i="26"/>
  <c r="Y93" i="26"/>
  <c r="Z93" i="26"/>
  <c r="AA93" i="26"/>
  <c r="AB93" i="26"/>
  <c r="AC93" i="26"/>
  <c r="AD93" i="26"/>
  <c r="E94" i="26"/>
  <c r="F94" i="26"/>
  <c r="G94" i="26"/>
  <c r="H94" i="26"/>
  <c r="I94" i="26"/>
  <c r="J94" i="26"/>
  <c r="K94" i="26"/>
  <c r="L94" i="26"/>
  <c r="M94" i="26"/>
  <c r="N94" i="26"/>
  <c r="O94" i="26"/>
  <c r="P94" i="26"/>
  <c r="Q94" i="26"/>
  <c r="R94" i="26"/>
  <c r="S94" i="26"/>
  <c r="T94" i="26"/>
  <c r="U94" i="26"/>
  <c r="V94" i="26"/>
  <c r="W94" i="26"/>
  <c r="X94" i="26"/>
  <c r="Y94" i="26"/>
  <c r="Z94" i="26"/>
  <c r="AA94" i="26"/>
  <c r="AB94" i="26"/>
  <c r="AC94" i="26"/>
  <c r="AD94" i="26"/>
  <c r="E95" i="26"/>
  <c r="F95" i="26"/>
  <c r="G95" i="26"/>
  <c r="H95" i="26"/>
  <c r="I95" i="26"/>
  <c r="J95" i="26"/>
  <c r="K95" i="26"/>
  <c r="L95" i="26"/>
  <c r="M95" i="26"/>
  <c r="N95" i="26"/>
  <c r="O95" i="26"/>
  <c r="P95" i="26"/>
  <c r="Q95" i="26"/>
  <c r="R95" i="26"/>
  <c r="S95" i="26"/>
  <c r="T95" i="26"/>
  <c r="U95" i="26"/>
  <c r="V95" i="26"/>
  <c r="W95" i="26"/>
  <c r="X95" i="26"/>
  <c r="Y95" i="26"/>
  <c r="Z95" i="26"/>
  <c r="AA95" i="26"/>
  <c r="AB95" i="26"/>
  <c r="AC95" i="26"/>
  <c r="AD95" i="26"/>
  <c r="E98" i="26"/>
  <c r="F98" i="26"/>
  <c r="G98" i="26"/>
  <c r="H98" i="26"/>
  <c r="I98" i="26"/>
  <c r="J98" i="26"/>
  <c r="K98" i="26"/>
  <c r="L98" i="26"/>
  <c r="M98" i="26"/>
  <c r="N98" i="26"/>
  <c r="O98" i="26"/>
  <c r="P98" i="26"/>
  <c r="Q98" i="26"/>
  <c r="R98" i="26"/>
  <c r="S98" i="26"/>
  <c r="T98" i="26"/>
  <c r="U98" i="26"/>
  <c r="V98" i="26"/>
  <c r="W98" i="26"/>
  <c r="X98" i="26"/>
  <c r="Y98" i="26"/>
  <c r="Z98" i="26"/>
  <c r="AA98" i="26"/>
  <c r="AB98" i="26"/>
  <c r="AC98" i="26"/>
  <c r="AD98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8" i="26"/>
  <c r="D71" i="26"/>
  <c r="D40" i="26"/>
  <c r="E40" i="26"/>
  <c r="F40" i="26"/>
  <c r="G40" i="26"/>
  <c r="H40" i="26"/>
  <c r="I40" i="26"/>
  <c r="J40" i="26"/>
  <c r="K40" i="26"/>
  <c r="L40" i="26"/>
  <c r="M40" i="26"/>
  <c r="N40" i="26"/>
  <c r="O40" i="26"/>
  <c r="P40" i="26"/>
  <c r="Q40" i="26"/>
  <c r="R40" i="26"/>
  <c r="S40" i="26"/>
  <c r="T40" i="26"/>
  <c r="U40" i="26"/>
  <c r="V40" i="26"/>
  <c r="W40" i="26"/>
  <c r="X40" i="26"/>
  <c r="Y40" i="26"/>
  <c r="Z40" i="26"/>
  <c r="AA40" i="26"/>
  <c r="AB40" i="26"/>
  <c r="AC40" i="26"/>
  <c r="AD40" i="26"/>
  <c r="D41" i="26"/>
  <c r="E41" i="26"/>
  <c r="F41" i="26"/>
  <c r="G41" i="26"/>
  <c r="H41" i="26"/>
  <c r="I41" i="26"/>
  <c r="J41" i="26"/>
  <c r="K41" i="26"/>
  <c r="L41" i="26"/>
  <c r="M41" i="26"/>
  <c r="N41" i="26"/>
  <c r="O41" i="26"/>
  <c r="P41" i="26"/>
  <c r="Q41" i="26"/>
  <c r="R41" i="26"/>
  <c r="S41" i="26"/>
  <c r="T41" i="26"/>
  <c r="U41" i="26"/>
  <c r="V41" i="26"/>
  <c r="W41" i="26"/>
  <c r="X41" i="26"/>
  <c r="Y41" i="26"/>
  <c r="Z41" i="26"/>
  <c r="AA41" i="26"/>
  <c r="AB41" i="26"/>
  <c r="AC41" i="26"/>
  <c r="AD41" i="26"/>
  <c r="D42" i="26"/>
  <c r="E42" i="26"/>
  <c r="F42" i="26"/>
  <c r="G42" i="26"/>
  <c r="H42" i="26"/>
  <c r="I42" i="26"/>
  <c r="J42" i="26"/>
  <c r="K42" i="26"/>
  <c r="L42" i="26"/>
  <c r="M42" i="26"/>
  <c r="N42" i="26"/>
  <c r="O42" i="26"/>
  <c r="P42" i="26"/>
  <c r="Q42" i="26"/>
  <c r="R42" i="26"/>
  <c r="S42" i="26"/>
  <c r="T42" i="26"/>
  <c r="U42" i="26"/>
  <c r="V42" i="26"/>
  <c r="W42" i="26"/>
  <c r="X42" i="26"/>
  <c r="Y42" i="26"/>
  <c r="Z42" i="26"/>
  <c r="AA42" i="26"/>
  <c r="AB42" i="26"/>
  <c r="AC42" i="26"/>
  <c r="AD42" i="26"/>
  <c r="D43" i="26"/>
  <c r="E43" i="26"/>
  <c r="F43" i="26"/>
  <c r="G43" i="26"/>
  <c r="H43" i="26"/>
  <c r="I43" i="26"/>
  <c r="J43" i="26"/>
  <c r="K43" i="26"/>
  <c r="L43" i="26"/>
  <c r="M43" i="26"/>
  <c r="N43" i="26"/>
  <c r="O43" i="26"/>
  <c r="P43" i="26"/>
  <c r="Q43" i="26"/>
  <c r="R43" i="26"/>
  <c r="S43" i="26"/>
  <c r="T43" i="26"/>
  <c r="U43" i="26"/>
  <c r="V43" i="26"/>
  <c r="W43" i="26"/>
  <c r="X43" i="26"/>
  <c r="Y43" i="26"/>
  <c r="Z43" i="26"/>
  <c r="AA43" i="26"/>
  <c r="AB43" i="26"/>
  <c r="AC43" i="26"/>
  <c r="AD43" i="26"/>
  <c r="AF43" i="26"/>
  <c r="D44" i="26"/>
  <c r="E44" i="26"/>
  <c r="F44" i="26"/>
  <c r="G44" i="26"/>
  <c r="H44" i="26"/>
  <c r="I44" i="26"/>
  <c r="J44" i="26"/>
  <c r="K44" i="26"/>
  <c r="L44" i="26"/>
  <c r="M44" i="26"/>
  <c r="N44" i="26"/>
  <c r="O44" i="26"/>
  <c r="P44" i="26"/>
  <c r="Q44" i="26"/>
  <c r="R44" i="26"/>
  <c r="S44" i="26"/>
  <c r="T44" i="26"/>
  <c r="U44" i="26"/>
  <c r="V44" i="26"/>
  <c r="W44" i="26"/>
  <c r="X44" i="26"/>
  <c r="Y44" i="26"/>
  <c r="Z44" i="26"/>
  <c r="AA44" i="26"/>
  <c r="AB44" i="26"/>
  <c r="AC44" i="26"/>
  <c r="AD44" i="26"/>
  <c r="D45" i="26"/>
  <c r="E45" i="26"/>
  <c r="F45" i="26"/>
  <c r="G45" i="26"/>
  <c r="H45" i="26"/>
  <c r="I45" i="26"/>
  <c r="J45" i="26"/>
  <c r="K45" i="26"/>
  <c r="L45" i="26"/>
  <c r="M45" i="26"/>
  <c r="N45" i="26"/>
  <c r="O45" i="26"/>
  <c r="P45" i="26"/>
  <c r="Q45" i="26"/>
  <c r="R45" i="26"/>
  <c r="S45" i="26"/>
  <c r="T45" i="26"/>
  <c r="U45" i="26"/>
  <c r="V45" i="26"/>
  <c r="W45" i="26"/>
  <c r="X45" i="26"/>
  <c r="Y45" i="26"/>
  <c r="Z45" i="26"/>
  <c r="AA45" i="26"/>
  <c r="AB45" i="26"/>
  <c r="AC45" i="26"/>
  <c r="AD45" i="26"/>
  <c r="D46" i="26"/>
  <c r="E46" i="26"/>
  <c r="F46" i="26"/>
  <c r="G46" i="26"/>
  <c r="H46" i="26"/>
  <c r="I46" i="26"/>
  <c r="J46" i="26"/>
  <c r="K46" i="26"/>
  <c r="L46" i="26"/>
  <c r="M46" i="26"/>
  <c r="N46" i="26"/>
  <c r="O46" i="26"/>
  <c r="P46" i="26"/>
  <c r="Q46" i="26"/>
  <c r="R46" i="26"/>
  <c r="S46" i="26"/>
  <c r="T46" i="26"/>
  <c r="U46" i="26"/>
  <c r="V46" i="26"/>
  <c r="W46" i="26"/>
  <c r="X46" i="26"/>
  <c r="Y46" i="26"/>
  <c r="Z46" i="26"/>
  <c r="AA46" i="26"/>
  <c r="AB46" i="26"/>
  <c r="AC46" i="26"/>
  <c r="AD46" i="26"/>
  <c r="AF46" i="26"/>
  <c r="D47" i="26"/>
  <c r="E47" i="26"/>
  <c r="F47" i="26"/>
  <c r="G47" i="26"/>
  <c r="H47" i="26"/>
  <c r="I47" i="26"/>
  <c r="J47" i="26"/>
  <c r="K47" i="26"/>
  <c r="L47" i="26"/>
  <c r="M47" i="26"/>
  <c r="N47" i="26"/>
  <c r="O47" i="26"/>
  <c r="P47" i="26"/>
  <c r="Q47" i="26"/>
  <c r="R47" i="26"/>
  <c r="S47" i="26"/>
  <c r="T47" i="26"/>
  <c r="U47" i="26"/>
  <c r="V47" i="26"/>
  <c r="W47" i="26"/>
  <c r="X47" i="26"/>
  <c r="Y47" i="26"/>
  <c r="Z47" i="26"/>
  <c r="AA47" i="26"/>
  <c r="AB47" i="26"/>
  <c r="AC47" i="26"/>
  <c r="AD47" i="26"/>
  <c r="D48" i="26"/>
  <c r="E48" i="26"/>
  <c r="F48" i="26"/>
  <c r="G48" i="26"/>
  <c r="H48" i="26"/>
  <c r="I48" i="26"/>
  <c r="J48" i="26"/>
  <c r="K48" i="26"/>
  <c r="L48" i="26"/>
  <c r="M48" i="26"/>
  <c r="N48" i="26"/>
  <c r="O48" i="26"/>
  <c r="P48" i="26"/>
  <c r="Q48" i="26"/>
  <c r="R48" i="26"/>
  <c r="S48" i="26"/>
  <c r="T48" i="26"/>
  <c r="U48" i="26"/>
  <c r="V48" i="26"/>
  <c r="W48" i="26"/>
  <c r="X48" i="26"/>
  <c r="Y48" i="26"/>
  <c r="Z48" i="26"/>
  <c r="AA48" i="26"/>
  <c r="AB48" i="26"/>
  <c r="AC48" i="26"/>
  <c r="AD48" i="26"/>
  <c r="D49" i="26"/>
  <c r="E49" i="26"/>
  <c r="F49" i="26"/>
  <c r="G49" i="26"/>
  <c r="H49" i="26"/>
  <c r="I49" i="26"/>
  <c r="J49" i="26"/>
  <c r="K49" i="26"/>
  <c r="L49" i="26"/>
  <c r="M49" i="26"/>
  <c r="N49" i="26"/>
  <c r="O49" i="26"/>
  <c r="P49" i="26"/>
  <c r="Q49" i="26"/>
  <c r="R49" i="26"/>
  <c r="S49" i="26"/>
  <c r="T49" i="26"/>
  <c r="U49" i="26"/>
  <c r="V49" i="26"/>
  <c r="W49" i="26"/>
  <c r="X49" i="26"/>
  <c r="Y49" i="26"/>
  <c r="Z49" i="26"/>
  <c r="AA49" i="26"/>
  <c r="AB49" i="26"/>
  <c r="AC49" i="26"/>
  <c r="AD49" i="26"/>
  <c r="AF49" i="26"/>
  <c r="D50" i="26"/>
  <c r="E50" i="26"/>
  <c r="F50" i="26"/>
  <c r="G50" i="26"/>
  <c r="H50" i="26"/>
  <c r="I50" i="26"/>
  <c r="J50" i="26"/>
  <c r="K50" i="26"/>
  <c r="L50" i="26"/>
  <c r="M50" i="26"/>
  <c r="N50" i="26"/>
  <c r="O50" i="26"/>
  <c r="P50" i="26"/>
  <c r="Q50" i="26"/>
  <c r="R50" i="26"/>
  <c r="S50" i="26"/>
  <c r="T50" i="26"/>
  <c r="U50" i="26"/>
  <c r="V50" i="26"/>
  <c r="W50" i="26"/>
  <c r="X50" i="26"/>
  <c r="Y50" i="26"/>
  <c r="Z50" i="26"/>
  <c r="AA50" i="26"/>
  <c r="AB50" i="26"/>
  <c r="AC50" i="26"/>
  <c r="AD50" i="26"/>
  <c r="D51" i="26"/>
  <c r="E51" i="26"/>
  <c r="F51" i="26"/>
  <c r="G51" i="26"/>
  <c r="H51" i="26"/>
  <c r="I51" i="26"/>
  <c r="J51" i="26"/>
  <c r="K51" i="26"/>
  <c r="L51" i="26"/>
  <c r="M51" i="26"/>
  <c r="N51" i="26"/>
  <c r="O51" i="26"/>
  <c r="P51" i="26"/>
  <c r="Q51" i="26"/>
  <c r="R51" i="26"/>
  <c r="S51" i="26"/>
  <c r="T51" i="26"/>
  <c r="U51" i="26"/>
  <c r="V51" i="26"/>
  <c r="W51" i="26"/>
  <c r="X51" i="26"/>
  <c r="Y51" i="26"/>
  <c r="Z51" i="26"/>
  <c r="AA51" i="26"/>
  <c r="AB51" i="26"/>
  <c r="AC51" i="26"/>
  <c r="AD51" i="26"/>
  <c r="D52" i="26"/>
  <c r="E52" i="26"/>
  <c r="F52" i="26"/>
  <c r="G52" i="26"/>
  <c r="H52" i="26"/>
  <c r="I52" i="26"/>
  <c r="J52" i="26"/>
  <c r="K52" i="26"/>
  <c r="L52" i="26"/>
  <c r="M52" i="26"/>
  <c r="N52" i="26"/>
  <c r="O52" i="26"/>
  <c r="P52" i="26"/>
  <c r="Q52" i="26"/>
  <c r="R52" i="26"/>
  <c r="S52" i="26"/>
  <c r="T52" i="26"/>
  <c r="U52" i="26"/>
  <c r="V52" i="26"/>
  <c r="W52" i="26"/>
  <c r="X52" i="26"/>
  <c r="Y52" i="26"/>
  <c r="Z52" i="26"/>
  <c r="AA52" i="26"/>
  <c r="AB52" i="26"/>
  <c r="AC52" i="26"/>
  <c r="AD52" i="26"/>
  <c r="AF52" i="26"/>
  <c r="D53" i="26"/>
  <c r="E53" i="26"/>
  <c r="F53" i="26"/>
  <c r="G53" i="26"/>
  <c r="H53" i="26"/>
  <c r="I53" i="26"/>
  <c r="J53" i="26"/>
  <c r="K53" i="26"/>
  <c r="L53" i="26"/>
  <c r="M53" i="26"/>
  <c r="N53" i="26"/>
  <c r="O53" i="26"/>
  <c r="P53" i="26"/>
  <c r="Q53" i="26"/>
  <c r="R53" i="26"/>
  <c r="S53" i="26"/>
  <c r="T53" i="26"/>
  <c r="U53" i="26"/>
  <c r="V53" i="26"/>
  <c r="W53" i="26"/>
  <c r="X53" i="26"/>
  <c r="Y53" i="26"/>
  <c r="Z53" i="26"/>
  <c r="AA53" i="26"/>
  <c r="AB53" i="26"/>
  <c r="AC53" i="26"/>
  <c r="AD53" i="26"/>
  <c r="D54" i="26"/>
  <c r="E54" i="26"/>
  <c r="F54" i="26"/>
  <c r="G54" i="26"/>
  <c r="H54" i="26"/>
  <c r="I54" i="26"/>
  <c r="J54" i="26"/>
  <c r="K54" i="26"/>
  <c r="L54" i="26"/>
  <c r="M54" i="26"/>
  <c r="N54" i="26"/>
  <c r="O54" i="26"/>
  <c r="P54" i="26"/>
  <c r="Q54" i="26"/>
  <c r="R54" i="26"/>
  <c r="S54" i="26"/>
  <c r="T54" i="26"/>
  <c r="U54" i="26"/>
  <c r="V54" i="26"/>
  <c r="W54" i="26"/>
  <c r="X54" i="26"/>
  <c r="Y54" i="26"/>
  <c r="Z54" i="26"/>
  <c r="AA54" i="26"/>
  <c r="AB54" i="26"/>
  <c r="AC54" i="26"/>
  <c r="AD54" i="26"/>
  <c r="D55" i="26"/>
  <c r="E55" i="26"/>
  <c r="F55" i="26"/>
  <c r="G55" i="26"/>
  <c r="H55" i="26"/>
  <c r="I55" i="26"/>
  <c r="J55" i="26"/>
  <c r="K55" i="26"/>
  <c r="L55" i="26"/>
  <c r="M55" i="26"/>
  <c r="N55" i="26"/>
  <c r="O55" i="26"/>
  <c r="P55" i="26"/>
  <c r="Q55" i="26"/>
  <c r="R55" i="26"/>
  <c r="S55" i="26"/>
  <c r="T55" i="26"/>
  <c r="U55" i="26"/>
  <c r="V55" i="26"/>
  <c r="W55" i="26"/>
  <c r="X55" i="26"/>
  <c r="Y55" i="26"/>
  <c r="Z55" i="26"/>
  <c r="AA55" i="26"/>
  <c r="AB55" i="26"/>
  <c r="AC55" i="26"/>
  <c r="AD55" i="26"/>
  <c r="AF55" i="26"/>
  <c r="D56" i="26"/>
  <c r="E56" i="26"/>
  <c r="F56" i="26"/>
  <c r="G56" i="26"/>
  <c r="H56" i="26"/>
  <c r="I56" i="26"/>
  <c r="J56" i="26"/>
  <c r="K56" i="26"/>
  <c r="L56" i="26"/>
  <c r="M56" i="26"/>
  <c r="N56" i="26"/>
  <c r="O56" i="26"/>
  <c r="P56" i="26"/>
  <c r="Q56" i="26"/>
  <c r="R56" i="26"/>
  <c r="S56" i="26"/>
  <c r="T56" i="26"/>
  <c r="U56" i="26"/>
  <c r="V56" i="26"/>
  <c r="W56" i="26"/>
  <c r="X56" i="26"/>
  <c r="Y56" i="26"/>
  <c r="Z56" i="26"/>
  <c r="AA56" i="26"/>
  <c r="AB56" i="26"/>
  <c r="AC56" i="26"/>
  <c r="AD56" i="26"/>
  <c r="D57" i="26"/>
  <c r="E57" i="26"/>
  <c r="F57" i="26"/>
  <c r="G57" i="26"/>
  <c r="H57" i="26"/>
  <c r="I57" i="26"/>
  <c r="J57" i="26"/>
  <c r="K57" i="26"/>
  <c r="L57" i="26"/>
  <c r="M57" i="26"/>
  <c r="N57" i="26"/>
  <c r="O57" i="26"/>
  <c r="P57" i="26"/>
  <c r="Q57" i="26"/>
  <c r="R57" i="26"/>
  <c r="S57" i="26"/>
  <c r="T57" i="26"/>
  <c r="U57" i="26"/>
  <c r="V57" i="26"/>
  <c r="W57" i="26"/>
  <c r="X57" i="26"/>
  <c r="Y57" i="26"/>
  <c r="Z57" i="26"/>
  <c r="AA57" i="26"/>
  <c r="AB57" i="26"/>
  <c r="AC57" i="26"/>
  <c r="AD57" i="26"/>
  <c r="D58" i="26"/>
  <c r="E58" i="26"/>
  <c r="F58" i="26"/>
  <c r="G58" i="26"/>
  <c r="H58" i="26"/>
  <c r="I58" i="26"/>
  <c r="J58" i="26"/>
  <c r="K58" i="26"/>
  <c r="L58" i="26"/>
  <c r="M58" i="26"/>
  <c r="N58" i="26"/>
  <c r="O58" i="26"/>
  <c r="P58" i="26"/>
  <c r="Q58" i="26"/>
  <c r="R58" i="26"/>
  <c r="S58" i="26"/>
  <c r="T58" i="26"/>
  <c r="U58" i="26"/>
  <c r="V58" i="26"/>
  <c r="W58" i="26"/>
  <c r="X58" i="26"/>
  <c r="Y58" i="26"/>
  <c r="Z58" i="26"/>
  <c r="AA58" i="26"/>
  <c r="AB58" i="26"/>
  <c r="AC58" i="26"/>
  <c r="AD58" i="26"/>
  <c r="AF58" i="26"/>
  <c r="D59" i="26"/>
  <c r="E59" i="26"/>
  <c r="F59" i="26"/>
  <c r="G59" i="26"/>
  <c r="H59" i="26"/>
  <c r="I59" i="26"/>
  <c r="J59" i="26"/>
  <c r="K59" i="26"/>
  <c r="L59" i="26"/>
  <c r="M59" i="26"/>
  <c r="N59" i="26"/>
  <c r="O59" i="26"/>
  <c r="P59" i="26"/>
  <c r="Q59" i="26"/>
  <c r="R59" i="26"/>
  <c r="S59" i="26"/>
  <c r="T59" i="26"/>
  <c r="U59" i="26"/>
  <c r="V59" i="26"/>
  <c r="W59" i="26"/>
  <c r="X59" i="26"/>
  <c r="Y59" i="26"/>
  <c r="Z59" i="26"/>
  <c r="AA59" i="26"/>
  <c r="AB59" i="26"/>
  <c r="AC59" i="26"/>
  <c r="AD59" i="26"/>
  <c r="D60" i="26"/>
  <c r="E60" i="26"/>
  <c r="F60" i="26"/>
  <c r="G60" i="26"/>
  <c r="H60" i="26"/>
  <c r="I60" i="26"/>
  <c r="J60" i="26"/>
  <c r="K60" i="26"/>
  <c r="L60" i="26"/>
  <c r="M60" i="26"/>
  <c r="N60" i="26"/>
  <c r="O60" i="26"/>
  <c r="P60" i="26"/>
  <c r="Q60" i="26"/>
  <c r="R60" i="26"/>
  <c r="S60" i="26"/>
  <c r="T60" i="26"/>
  <c r="U60" i="26"/>
  <c r="V60" i="26"/>
  <c r="W60" i="26"/>
  <c r="X60" i="26"/>
  <c r="Y60" i="26"/>
  <c r="Z60" i="26"/>
  <c r="AA60" i="26"/>
  <c r="AB60" i="26"/>
  <c r="AC60" i="26"/>
  <c r="AD60" i="26"/>
  <c r="D61" i="26"/>
  <c r="E61" i="26"/>
  <c r="F61" i="26"/>
  <c r="G61" i="26"/>
  <c r="H61" i="26"/>
  <c r="I61" i="26"/>
  <c r="J61" i="26"/>
  <c r="K61" i="26"/>
  <c r="L61" i="26"/>
  <c r="M61" i="26"/>
  <c r="N61" i="26"/>
  <c r="O61" i="26"/>
  <c r="P61" i="26"/>
  <c r="Q61" i="26"/>
  <c r="R61" i="26"/>
  <c r="S61" i="26"/>
  <c r="T61" i="26"/>
  <c r="U61" i="26"/>
  <c r="V61" i="26"/>
  <c r="W61" i="26"/>
  <c r="X61" i="26"/>
  <c r="Y61" i="26"/>
  <c r="Z61" i="26"/>
  <c r="AA61" i="26"/>
  <c r="AB61" i="26"/>
  <c r="AC61" i="26"/>
  <c r="AD61" i="26"/>
  <c r="AF61" i="26"/>
  <c r="D62" i="26"/>
  <c r="E62" i="26"/>
  <c r="F62" i="26"/>
  <c r="G62" i="26"/>
  <c r="H62" i="26"/>
  <c r="I62" i="26"/>
  <c r="J62" i="26"/>
  <c r="K62" i="26"/>
  <c r="L62" i="26"/>
  <c r="M62" i="26"/>
  <c r="N62" i="26"/>
  <c r="O62" i="26"/>
  <c r="P62" i="26"/>
  <c r="Q62" i="26"/>
  <c r="R62" i="26"/>
  <c r="S62" i="26"/>
  <c r="T62" i="26"/>
  <c r="U62" i="26"/>
  <c r="V62" i="26"/>
  <c r="W62" i="26"/>
  <c r="X62" i="26"/>
  <c r="Y62" i="26"/>
  <c r="Z62" i="26"/>
  <c r="AA62" i="26"/>
  <c r="AB62" i="26"/>
  <c r="AC62" i="26"/>
  <c r="AD62" i="26"/>
  <c r="D63" i="26"/>
  <c r="E63" i="26"/>
  <c r="F63" i="26"/>
  <c r="G63" i="26"/>
  <c r="H63" i="26"/>
  <c r="I63" i="26"/>
  <c r="J63" i="26"/>
  <c r="K63" i="26"/>
  <c r="L63" i="26"/>
  <c r="M63" i="26"/>
  <c r="N63" i="26"/>
  <c r="O63" i="26"/>
  <c r="P63" i="26"/>
  <c r="Q63" i="26"/>
  <c r="R63" i="26"/>
  <c r="S63" i="26"/>
  <c r="T63" i="26"/>
  <c r="U63" i="26"/>
  <c r="V63" i="26"/>
  <c r="W63" i="26"/>
  <c r="X63" i="26"/>
  <c r="Y63" i="26"/>
  <c r="Z63" i="26"/>
  <c r="AA63" i="26"/>
  <c r="AB63" i="26"/>
  <c r="AC63" i="26"/>
  <c r="AD63" i="26"/>
  <c r="D64" i="26"/>
  <c r="E64" i="26"/>
  <c r="F64" i="26"/>
  <c r="G64" i="26"/>
  <c r="H64" i="26"/>
  <c r="I64" i="26"/>
  <c r="J64" i="26"/>
  <c r="K64" i="26"/>
  <c r="L64" i="26"/>
  <c r="M64" i="26"/>
  <c r="N64" i="26"/>
  <c r="O64" i="26"/>
  <c r="P64" i="26"/>
  <c r="Q64" i="26"/>
  <c r="R64" i="26"/>
  <c r="S64" i="26"/>
  <c r="T64" i="26"/>
  <c r="U64" i="26"/>
  <c r="V64" i="26"/>
  <c r="W64" i="26"/>
  <c r="X64" i="26"/>
  <c r="Y64" i="26"/>
  <c r="Z64" i="26"/>
  <c r="AA64" i="26"/>
  <c r="AB64" i="26"/>
  <c r="AC64" i="26"/>
  <c r="AD64" i="26"/>
  <c r="AF64" i="26"/>
  <c r="E65" i="26"/>
  <c r="H65" i="26"/>
  <c r="K65" i="26"/>
  <c r="N65" i="26"/>
  <c r="Q65" i="26"/>
  <c r="T65" i="26"/>
  <c r="W65" i="26"/>
  <c r="Z65" i="26"/>
  <c r="AC65" i="26"/>
  <c r="E66" i="26"/>
  <c r="H66" i="26"/>
  <c r="K66" i="26"/>
  <c r="Q66" i="26"/>
  <c r="W66" i="26"/>
  <c r="Z66" i="26"/>
  <c r="D67" i="26"/>
  <c r="E67" i="26"/>
  <c r="F67" i="26"/>
  <c r="G67" i="26"/>
  <c r="H67" i="26"/>
  <c r="I67" i="26"/>
  <c r="J67" i="26"/>
  <c r="K67" i="26"/>
  <c r="L67" i="26"/>
  <c r="M67" i="26"/>
  <c r="N67" i="26"/>
  <c r="O67" i="26"/>
  <c r="P67" i="26"/>
  <c r="Q67" i="26"/>
  <c r="R67" i="26"/>
  <c r="S67" i="26"/>
  <c r="T67" i="26"/>
  <c r="U67" i="26"/>
  <c r="V67" i="26"/>
  <c r="W67" i="26"/>
  <c r="X67" i="26"/>
  <c r="Y67" i="26"/>
  <c r="Z67" i="26"/>
  <c r="AA67" i="26"/>
  <c r="AB67" i="26"/>
  <c r="AC67" i="26"/>
  <c r="AD67" i="26"/>
  <c r="AF67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7" i="26"/>
  <c r="C40" i="26"/>
  <c r="AF41" i="26"/>
  <c r="AF42" i="26"/>
  <c r="AF44" i="26"/>
  <c r="AF45" i="26"/>
  <c r="AF47" i="26"/>
  <c r="AF48" i="26"/>
  <c r="AF50" i="26"/>
  <c r="AF51" i="26"/>
  <c r="AF53" i="26"/>
  <c r="AF54" i="26"/>
  <c r="AF56" i="26"/>
  <c r="AF57" i="26"/>
  <c r="AF59" i="26"/>
  <c r="AF60" i="26"/>
  <c r="AF62" i="26"/>
  <c r="AF63" i="26"/>
  <c r="AF40" i="26"/>
  <c r="D34" i="26"/>
  <c r="E34" i="26"/>
  <c r="F34" i="26"/>
  <c r="G96" i="26" s="1"/>
  <c r="G34" i="26"/>
  <c r="H34" i="26"/>
  <c r="H35" i="26" s="1"/>
  <c r="I34" i="26"/>
  <c r="J34" i="26"/>
  <c r="K34" i="26"/>
  <c r="K35" i="26" s="1"/>
  <c r="L34" i="26"/>
  <c r="M34" i="26"/>
  <c r="N34" i="26"/>
  <c r="O34" i="26"/>
  <c r="P34" i="26"/>
  <c r="Q34" i="26"/>
  <c r="Q35" i="26" s="1"/>
  <c r="R34" i="26"/>
  <c r="S34" i="26"/>
  <c r="T34" i="26"/>
  <c r="U34" i="26"/>
  <c r="V34" i="26"/>
  <c r="W34" i="26"/>
  <c r="X34" i="26"/>
  <c r="Y34" i="26"/>
  <c r="Z34" i="26"/>
  <c r="Z35" i="26" s="1"/>
  <c r="AA34" i="26"/>
  <c r="AB34" i="26"/>
  <c r="AC34" i="26"/>
  <c r="AD34" i="26"/>
  <c r="D35" i="26"/>
  <c r="E35" i="26"/>
  <c r="F35" i="26"/>
  <c r="G35" i="26"/>
  <c r="M35" i="26"/>
  <c r="N35" i="26"/>
  <c r="S35" i="26"/>
  <c r="T35" i="26"/>
  <c r="V35" i="26"/>
  <c r="W35" i="26"/>
  <c r="AB35" i="26"/>
  <c r="AC35" i="26"/>
  <c r="C34" i="26"/>
  <c r="E71" i="25"/>
  <c r="F71" i="25"/>
  <c r="G71" i="25"/>
  <c r="H71" i="25"/>
  <c r="I71" i="25"/>
  <c r="J71" i="25"/>
  <c r="K71" i="25"/>
  <c r="L71" i="25"/>
  <c r="M71" i="25"/>
  <c r="N71" i="25"/>
  <c r="O71" i="25"/>
  <c r="P71" i="25"/>
  <c r="Q71" i="25"/>
  <c r="R71" i="25"/>
  <c r="S71" i="25"/>
  <c r="T71" i="25"/>
  <c r="U71" i="25"/>
  <c r="V71" i="25"/>
  <c r="W71" i="25"/>
  <c r="X71" i="25"/>
  <c r="Y71" i="25"/>
  <c r="Z71" i="25"/>
  <c r="AA71" i="25"/>
  <c r="AB71" i="25"/>
  <c r="AC71" i="25"/>
  <c r="AD71" i="25"/>
  <c r="E72" i="25"/>
  <c r="F72" i="25"/>
  <c r="G72" i="25"/>
  <c r="H72" i="25"/>
  <c r="I72" i="25"/>
  <c r="J72" i="25"/>
  <c r="K72" i="25"/>
  <c r="L72" i="25"/>
  <c r="M72" i="25"/>
  <c r="N72" i="25"/>
  <c r="O72" i="25"/>
  <c r="P72" i="25"/>
  <c r="Q72" i="25"/>
  <c r="R72" i="25"/>
  <c r="S72" i="25"/>
  <c r="T72" i="25"/>
  <c r="U72" i="25"/>
  <c r="V72" i="25"/>
  <c r="W72" i="25"/>
  <c r="X72" i="25"/>
  <c r="Y72" i="25"/>
  <c r="Z72" i="25"/>
  <c r="AA72" i="25"/>
  <c r="AB72" i="25"/>
  <c r="AC72" i="25"/>
  <c r="AD72" i="25"/>
  <c r="E73" i="25"/>
  <c r="F73" i="25"/>
  <c r="G73" i="25"/>
  <c r="H73" i="25"/>
  <c r="I73" i="25"/>
  <c r="J73" i="25"/>
  <c r="K73" i="25"/>
  <c r="L73" i="25"/>
  <c r="M73" i="25"/>
  <c r="N73" i="25"/>
  <c r="O73" i="25"/>
  <c r="P73" i="25"/>
  <c r="Q73" i="25"/>
  <c r="R73" i="25"/>
  <c r="S73" i="25"/>
  <c r="T73" i="25"/>
  <c r="U73" i="25"/>
  <c r="V73" i="25"/>
  <c r="W73" i="25"/>
  <c r="X73" i="25"/>
  <c r="Y73" i="25"/>
  <c r="Z73" i="25"/>
  <c r="AA73" i="25"/>
  <c r="AB73" i="25"/>
  <c r="AC73" i="25"/>
  <c r="AD73" i="25"/>
  <c r="E74" i="25"/>
  <c r="F74" i="25"/>
  <c r="G74" i="25"/>
  <c r="H74" i="25"/>
  <c r="I74" i="25"/>
  <c r="J74" i="25"/>
  <c r="K74" i="25"/>
  <c r="L74" i="25"/>
  <c r="M74" i="25"/>
  <c r="N74" i="25"/>
  <c r="O74" i="25"/>
  <c r="P74" i="25"/>
  <c r="Q74" i="25"/>
  <c r="R74" i="25"/>
  <c r="S74" i="25"/>
  <c r="T74" i="25"/>
  <c r="U74" i="25"/>
  <c r="V74" i="25"/>
  <c r="W74" i="25"/>
  <c r="X74" i="25"/>
  <c r="Y74" i="25"/>
  <c r="Z74" i="25"/>
  <c r="AA74" i="25"/>
  <c r="AB74" i="25"/>
  <c r="AC74" i="25"/>
  <c r="AD74" i="25"/>
  <c r="E75" i="25"/>
  <c r="F75" i="25"/>
  <c r="G75" i="25"/>
  <c r="H75" i="25"/>
  <c r="I75" i="25"/>
  <c r="J75" i="25"/>
  <c r="K75" i="25"/>
  <c r="L75" i="25"/>
  <c r="M75" i="25"/>
  <c r="N75" i="25"/>
  <c r="O75" i="25"/>
  <c r="P75" i="25"/>
  <c r="Q75" i="25"/>
  <c r="R75" i="25"/>
  <c r="S75" i="25"/>
  <c r="T75" i="25"/>
  <c r="U75" i="25"/>
  <c r="V75" i="25"/>
  <c r="W75" i="25"/>
  <c r="X75" i="25"/>
  <c r="Y75" i="25"/>
  <c r="Z75" i="25"/>
  <c r="AA75" i="25"/>
  <c r="AB75" i="25"/>
  <c r="AC75" i="25"/>
  <c r="AD75" i="25"/>
  <c r="E76" i="25"/>
  <c r="F76" i="25"/>
  <c r="G76" i="25"/>
  <c r="H76" i="25"/>
  <c r="I76" i="25"/>
  <c r="J76" i="25"/>
  <c r="K76" i="25"/>
  <c r="L76" i="25"/>
  <c r="M76" i="25"/>
  <c r="N76" i="25"/>
  <c r="O76" i="25"/>
  <c r="P76" i="25"/>
  <c r="Q76" i="25"/>
  <c r="R76" i="25"/>
  <c r="S76" i="25"/>
  <c r="T76" i="25"/>
  <c r="U76" i="25"/>
  <c r="V76" i="25"/>
  <c r="W76" i="25"/>
  <c r="X76" i="25"/>
  <c r="Y76" i="25"/>
  <c r="Z76" i="25"/>
  <c r="AA76" i="25"/>
  <c r="AB76" i="25"/>
  <c r="AC76" i="25"/>
  <c r="AD76" i="25"/>
  <c r="E77" i="25"/>
  <c r="F77" i="25"/>
  <c r="G77" i="25"/>
  <c r="H77" i="25"/>
  <c r="I77" i="25"/>
  <c r="J77" i="25"/>
  <c r="K77" i="25"/>
  <c r="L77" i="25"/>
  <c r="M77" i="25"/>
  <c r="N77" i="25"/>
  <c r="O77" i="25"/>
  <c r="P77" i="25"/>
  <c r="Q77" i="25"/>
  <c r="R77" i="25"/>
  <c r="S77" i="25"/>
  <c r="T77" i="25"/>
  <c r="U77" i="25"/>
  <c r="V77" i="25"/>
  <c r="W77" i="25"/>
  <c r="X77" i="25"/>
  <c r="Y77" i="25"/>
  <c r="Z77" i="25"/>
  <c r="AA77" i="25"/>
  <c r="AB77" i="25"/>
  <c r="AC77" i="25"/>
  <c r="AD77" i="25"/>
  <c r="E78" i="25"/>
  <c r="F78" i="25"/>
  <c r="G78" i="25"/>
  <c r="H78" i="25"/>
  <c r="I78" i="25"/>
  <c r="J78" i="25"/>
  <c r="K78" i="25"/>
  <c r="L78" i="25"/>
  <c r="M78" i="25"/>
  <c r="N78" i="25"/>
  <c r="O78" i="25"/>
  <c r="P78" i="25"/>
  <c r="Q78" i="25"/>
  <c r="R78" i="25"/>
  <c r="S78" i="25"/>
  <c r="T78" i="25"/>
  <c r="U78" i="25"/>
  <c r="V78" i="25"/>
  <c r="W78" i="25"/>
  <c r="X78" i="25"/>
  <c r="Y78" i="25"/>
  <c r="Z78" i="25"/>
  <c r="AA78" i="25"/>
  <c r="AB78" i="25"/>
  <c r="AC78" i="25"/>
  <c r="AD78" i="25"/>
  <c r="E79" i="25"/>
  <c r="F79" i="25"/>
  <c r="G79" i="25"/>
  <c r="H79" i="25"/>
  <c r="I79" i="25"/>
  <c r="J79" i="25"/>
  <c r="K79" i="25"/>
  <c r="L79" i="25"/>
  <c r="M79" i="25"/>
  <c r="N79" i="25"/>
  <c r="O79" i="25"/>
  <c r="P79" i="25"/>
  <c r="Q79" i="25"/>
  <c r="R79" i="25"/>
  <c r="S79" i="25"/>
  <c r="T79" i="25"/>
  <c r="U79" i="25"/>
  <c r="V79" i="25"/>
  <c r="W79" i="25"/>
  <c r="X79" i="25"/>
  <c r="Y79" i="25"/>
  <c r="Z79" i="25"/>
  <c r="AA79" i="25"/>
  <c r="AB79" i="25"/>
  <c r="AC79" i="25"/>
  <c r="AD79" i="25"/>
  <c r="E80" i="25"/>
  <c r="F80" i="25"/>
  <c r="G80" i="25"/>
  <c r="H80" i="25"/>
  <c r="I80" i="25"/>
  <c r="J80" i="25"/>
  <c r="K80" i="25"/>
  <c r="L80" i="25"/>
  <c r="M80" i="25"/>
  <c r="N80" i="25"/>
  <c r="O80" i="25"/>
  <c r="P80" i="25"/>
  <c r="Q80" i="25"/>
  <c r="R80" i="25"/>
  <c r="S80" i="25"/>
  <c r="T80" i="25"/>
  <c r="U80" i="25"/>
  <c r="V80" i="25"/>
  <c r="W80" i="25"/>
  <c r="X80" i="25"/>
  <c r="Y80" i="25"/>
  <c r="Z80" i="25"/>
  <c r="AA80" i="25"/>
  <c r="AB80" i="25"/>
  <c r="AC80" i="25"/>
  <c r="AD80" i="25"/>
  <c r="E81" i="25"/>
  <c r="F81" i="25"/>
  <c r="G81" i="25"/>
  <c r="H81" i="25"/>
  <c r="I81" i="25"/>
  <c r="J81" i="25"/>
  <c r="K81" i="25"/>
  <c r="L81" i="25"/>
  <c r="M81" i="25"/>
  <c r="N81" i="25"/>
  <c r="O81" i="25"/>
  <c r="P81" i="25"/>
  <c r="Q81" i="25"/>
  <c r="R81" i="25"/>
  <c r="S81" i="25"/>
  <c r="T81" i="25"/>
  <c r="U81" i="25"/>
  <c r="V81" i="25"/>
  <c r="W81" i="25"/>
  <c r="X81" i="25"/>
  <c r="Y81" i="25"/>
  <c r="Z81" i="25"/>
  <c r="AA81" i="25"/>
  <c r="AB81" i="25"/>
  <c r="AC81" i="25"/>
  <c r="AD81" i="25"/>
  <c r="E82" i="25"/>
  <c r="F82" i="25"/>
  <c r="G82" i="25"/>
  <c r="H82" i="25"/>
  <c r="I82" i="25"/>
  <c r="J82" i="25"/>
  <c r="K82" i="25"/>
  <c r="L82" i="25"/>
  <c r="M82" i="25"/>
  <c r="N82" i="25"/>
  <c r="O82" i="25"/>
  <c r="P82" i="25"/>
  <c r="Q82" i="25"/>
  <c r="R82" i="25"/>
  <c r="S82" i="25"/>
  <c r="T82" i="25"/>
  <c r="U82" i="25"/>
  <c r="V82" i="25"/>
  <c r="W82" i="25"/>
  <c r="X82" i="25"/>
  <c r="Y82" i="25"/>
  <c r="Z82" i="25"/>
  <c r="AA82" i="25"/>
  <c r="AB82" i="25"/>
  <c r="AC82" i="25"/>
  <c r="AD82" i="25"/>
  <c r="E83" i="25"/>
  <c r="F83" i="25"/>
  <c r="G83" i="25"/>
  <c r="H83" i="25"/>
  <c r="I83" i="25"/>
  <c r="J83" i="25"/>
  <c r="K83" i="25"/>
  <c r="L83" i="25"/>
  <c r="M83" i="25"/>
  <c r="N83" i="25"/>
  <c r="O83" i="25"/>
  <c r="P83" i="25"/>
  <c r="Q83" i="25"/>
  <c r="R83" i="25"/>
  <c r="S83" i="25"/>
  <c r="T83" i="25"/>
  <c r="U83" i="25"/>
  <c r="V83" i="25"/>
  <c r="W83" i="25"/>
  <c r="X83" i="25"/>
  <c r="Y83" i="25"/>
  <c r="Z83" i="25"/>
  <c r="AA83" i="25"/>
  <c r="AB83" i="25"/>
  <c r="AC83" i="25"/>
  <c r="AD83" i="25"/>
  <c r="E84" i="25"/>
  <c r="F84" i="25"/>
  <c r="G84" i="25"/>
  <c r="H84" i="25"/>
  <c r="I84" i="25"/>
  <c r="J84" i="25"/>
  <c r="K84" i="25"/>
  <c r="L84" i="25"/>
  <c r="M84" i="25"/>
  <c r="N84" i="25"/>
  <c r="O84" i="25"/>
  <c r="P84" i="25"/>
  <c r="Q84" i="25"/>
  <c r="R84" i="25"/>
  <c r="S84" i="25"/>
  <c r="T84" i="25"/>
  <c r="U84" i="25"/>
  <c r="V84" i="25"/>
  <c r="W84" i="25"/>
  <c r="X84" i="25"/>
  <c r="Y84" i="25"/>
  <c r="Z84" i="25"/>
  <c r="AA84" i="25"/>
  <c r="AB84" i="25"/>
  <c r="AC84" i="25"/>
  <c r="AD84" i="25"/>
  <c r="E85" i="25"/>
  <c r="F85" i="25"/>
  <c r="G85" i="25"/>
  <c r="H85" i="25"/>
  <c r="I85" i="25"/>
  <c r="J85" i="25"/>
  <c r="K85" i="25"/>
  <c r="L85" i="25"/>
  <c r="M85" i="25"/>
  <c r="N85" i="25"/>
  <c r="O85" i="25"/>
  <c r="P85" i="25"/>
  <c r="Q85" i="25"/>
  <c r="R85" i="25"/>
  <c r="S85" i="25"/>
  <c r="T85" i="25"/>
  <c r="U85" i="25"/>
  <c r="V85" i="25"/>
  <c r="W85" i="25"/>
  <c r="X85" i="25"/>
  <c r="Y85" i="25"/>
  <c r="Z85" i="25"/>
  <c r="AA85" i="25"/>
  <c r="AB85" i="25"/>
  <c r="AC85" i="25"/>
  <c r="AD85" i="25"/>
  <c r="E86" i="25"/>
  <c r="F86" i="25"/>
  <c r="G86" i="25"/>
  <c r="H86" i="25"/>
  <c r="I86" i="25"/>
  <c r="J86" i="25"/>
  <c r="K86" i="25"/>
  <c r="L86" i="25"/>
  <c r="M86" i="25"/>
  <c r="N86" i="25"/>
  <c r="O86" i="25"/>
  <c r="P86" i="25"/>
  <c r="Q86" i="25"/>
  <c r="R86" i="25"/>
  <c r="S86" i="25"/>
  <c r="T86" i="25"/>
  <c r="U86" i="25"/>
  <c r="V86" i="25"/>
  <c r="W86" i="25"/>
  <c r="X86" i="25"/>
  <c r="Y86" i="25"/>
  <c r="Z86" i="25"/>
  <c r="AA86" i="25"/>
  <c r="AB86" i="25"/>
  <c r="AC86" i="25"/>
  <c r="AD86" i="25"/>
  <c r="E87" i="25"/>
  <c r="F87" i="25"/>
  <c r="G87" i="25"/>
  <c r="H87" i="25"/>
  <c r="I87" i="25"/>
  <c r="J87" i="25"/>
  <c r="K87" i="25"/>
  <c r="L87" i="25"/>
  <c r="M87" i="25"/>
  <c r="N87" i="25"/>
  <c r="O87" i="25"/>
  <c r="P87" i="25"/>
  <c r="Q87" i="25"/>
  <c r="R87" i="25"/>
  <c r="S87" i="25"/>
  <c r="T87" i="25"/>
  <c r="U87" i="25"/>
  <c r="V87" i="25"/>
  <c r="W87" i="25"/>
  <c r="X87" i="25"/>
  <c r="Y87" i="25"/>
  <c r="Z87" i="25"/>
  <c r="AA87" i="25"/>
  <c r="AB87" i="25"/>
  <c r="AC87" i="25"/>
  <c r="AD87" i="25"/>
  <c r="E88" i="25"/>
  <c r="F88" i="25"/>
  <c r="G88" i="25"/>
  <c r="H88" i="25"/>
  <c r="I88" i="25"/>
  <c r="J88" i="25"/>
  <c r="K88" i="25"/>
  <c r="L88" i="25"/>
  <c r="M88" i="25"/>
  <c r="N88" i="25"/>
  <c r="O88" i="25"/>
  <c r="P88" i="25"/>
  <c r="Q88" i="25"/>
  <c r="R88" i="25"/>
  <c r="S88" i="25"/>
  <c r="T88" i="25"/>
  <c r="U88" i="25"/>
  <c r="V88" i="25"/>
  <c r="W88" i="25"/>
  <c r="X88" i="25"/>
  <c r="Y88" i="25"/>
  <c r="Z88" i="25"/>
  <c r="AA88" i="25"/>
  <c r="AB88" i="25"/>
  <c r="AC88" i="25"/>
  <c r="AD88" i="25"/>
  <c r="E89" i="25"/>
  <c r="F89" i="25"/>
  <c r="G89" i="25"/>
  <c r="H89" i="25"/>
  <c r="I89" i="25"/>
  <c r="J89" i="25"/>
  <c r="K89" i="25"/>
  <c r="L89" i="25"/>
  <c r="M89" i="25"/>
  <c r="N89" i="25"/>
  <c r="O89" i="25"/>
  <c r="P89" i="25"/>
  <c r="Q89" i="25"/>
  <c r="R89" i="25"/>
  <c r="S89" i="25"/>
  <c r="T89" i="25"/>
  <c r="U89" i="25"/>
  <c r="V89" i="25"/>
  <c r="W89" i="25"/>
  <c r="X89" i="25"/>
  <c r="Y89" i="25"/>
  <c r="Z89" i="25"/>
  <c r="AA89" i="25"/>
  <c r="AB89" i="25"/>
  <c r="AC89" i="25"/>
  <c r="AD89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E91" i="25"/>
  <c r="F91" i="25"/>
  <c r="G91" i="25"/>
  <c r="H91" i="25"/>
  <c r="I91" i="25"/>
  <c r="J91" i="25"/>
  <c r="K91" i="25"/>
  <c r="L91" i="25"/>
  <c r="M91" i="25"/>
  <c r="N91" i="25"/>
  <c r="O91" i="25"/>
  <c r="P91" i="25"/>
  <c r="Q91" i="25"/>
  <c r="R91" i="25"/>
  <c r="S91" i="25"/>
  <c r="T91" i="25"/>
  <c r="U91" i="25"/>
  <c r="V91" i="25"/>
  <c r="W91" i="25"/>
  <c r="X91" i="25"/>
  <c r="Y91" i="25"/>
  <c r="Z91" i="25"/>
  <c r="AA91" i="25"/>
  <c r="AB91" i="25"/>
  <c r="AC91" i="25"/>
  <c r="AD91" i="25"/>
  <c r="E92" i="25"/>
  <c r="F92" i="25"/>
  <c r="G92" i="25"/>
  <c r="H92" i="25"/>
  <c r="I92" i="25"/>
  <c r="J92" i="25"/>
  <c r="K92" i="25"/>
  <c r="L92" i="25"/>
  <c r="M92" i="25"/>
  <c r="N92" i="25"/>
  <c r="O92" i="25"/>
  <c r="P92" i="25"/>
  <c r="Q92" i="25"/>
  <c r="R92" i="25"/>
  <c r="S92" i="25"/>
  <c r="T92" i="25"/>
  <c r="U92" i="25"/>
  <c r="V92" i="25"/>
  <c r="W92" i="25"/>
  <c r="X92" i="25"/>
  <c r="Y92" i="25"/>
  <c r="Z92" i="25"/>
  <c r="AA92" i="25"/>
  <c r="AB92" i="25"/>
  <c r="AC92" i="25"/>
  <c r="AD92" i="25"/>
  <c r="E93" i="25"/>
  <c r="F93" i="25"/>
  <c r="G93" i="25"/>
  <c r="H93" i="25"/>
  <c r="I93" i="25"/>
  <c r="J93" i="25"/>
  <c r="K93" i="25"/>
  <c r="L93" i="25"/>
  <c r="M93" i="25"/>
  <c r="N93" i="25"/>
  <c r="O93" i="25"/>
  <c r="P93" i="25"/>
  <c r="Q93" i="25"/>
  <c r="R93" i="25"/>
  <c r="S93" i="25"/>
  <c r="T93" i="25"/>
  <c r="U93" i="25"/>
  <c r="V93" i="25"/>
  <c r="W93" i="25"/>
  <c r="X93" i="25"/>
  <c r="Y93" i="25"/>
  <c r="Z93" i="25"/>
  <c r="AA93" i="25"/>
  <c r="AB93" i="25"/>
  <c r="AC93" i="25"/>
  <c r="AD93" i="25"/>
  <c r="E94" i="25"/>
  <c r="F94" i="25"/>
  <c r="G94" i="25"/>
  <c r="H94" i="25"/>
  <c r="I94" i="25"/>
  <c r="J94" i="25"/>
  <c r="K94" i="25"/>
  <c r="L94" i="25"/>
  <c r="M94" i="25"/>
  <c r="N94" i="25"/>
  <c r="O94" i="25"/>
  <c r="P94" i="25"/>
  <c r="Q94" i="25"/>
  <c r="R94" i="25"/>
  <c r="S94" i="25"/>
  <c r="T94" i="25"/>
  <c r="U94" i="25"/>
  <c r="V94" i="25"/>
  <c r="W94" i="25"/>
  <c r="X94" i="25"/>
  <c r="Y94" i="25"/>
  <c r="Z94" i="25"/>
  <c r="AA94" i="25"/>
  <c r="AB94" i="25"/>
  <c r="AC94" i="25"/>
  <c r="AD94" i="25"/>
  <c r="E95" i="25"/>
  <c r="F95" i="25"/>
  <c r="G95" i="25"/>
  <c r="H95" i="25"/>
  <c r="I95" i="25"/>
  <c r="J95" i="25"/>
  <c r="K95" i="25"/>
  <c r="L95" i="25"/>
  <c r="M95" i="25"/>
  <c r="N95" i="25"/>
  <c r="O95" i="25"/>
  <c r="P95" i="25"/>
  <c r="Q95" i="25"/>
  <c r="R95" i="25"/>
  <c r="S95" i="25"/>
  <c r="T95" i="25"/>
  <c r="U95" i="25"/>
  <c r="V95" i="25"/>
  <c r="W95" i="25"/>
  <c r="X95" i="25"/>
  <c r="Y95" i="25"/>
  <c r="Z95" i="25"/>
  <c r="AA95" i="25"/>
  <c r="AB95" i="25"/>
  <c r="AC95" i="25"/>
  <c r="AD95" i="25"/>
  <c r="K96" i="25"/>
  <c r="T96" i="25"/>
  <c r="AC96" i="25"/>
  <c r="E98" i="25"/>
  <c r="F98" i="25"/>
  <c r="G98" i="25"/>
  <c r="H98" i="25"/>
  <c r="I98" i="25"/>
  <c r="J98" i="25"/>
  <c r="K98" i="25"/>
  <c r="L98" i="25"/>
  <c r="M98" i="25"/>
  <c r="N98" i="25"/>
  <c r="O98" i="25"/>
  <c r="P98" i="25"/>
  <c r="Q98" i="25"/>
  <c r="R98" i="25"/>
  <c r="S98" i="25"/>
  <c r="T98" i="25"/>
  <c r="U98" i="25"/>
  <c r="V98" i="25"/>
  <c r="W98" i="25"/>
  <c r="X98" i="25"/>
  <c r="Y98" i="25"/>
  <c r="Z98" i="25"/>
  <c r="AA98" i="25"/>
  <c r="AB98" i="25"/>
  <c r="AC98" i="25"/>
  <c r="AD98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8" i="25"/>
  <c r="D71" i="25"/>
  <c r="D40" i="25"/>
  <c r="E40" i="25"/>
  <c r="F40" i="25"/>
  <c r="G40" i="25"/>
  <c r="H40" i="25"/>
  <c r="I40" i="25"/>
  <c r="J40" i="25"/>
  <c r="K40" i="25"/>
  <c r="L40" i="25"/>
  <c r="M40" i="25"/>
  <c r="N40" i="25"/>
  <c r="O40" i="25"/>
  <c r="P40" i="25"/>
  <c r="Q40" i="25"/>
  <c r="R40" i="25"/>
  <c r="S40" i="25"/>
  <c r="T40" i="25"/>
  <c r="U40" i="25"/>
  <c r="V40" i="25"/>
  <c r="W40" i="25"/>
  <c r="X40" i="25"/>
  <c r="Y40" i="25"/>
  <c r="Z40" i="25"/>
  <c r="AA40" i="25"/>
  <c r="AB40" i="25"/>
  <c r="AC40" i="25"/>
  <c r="AD40" i="25"/>
  <c r="D41" i="25"/>
  <c r="E41" i="25"/>
  <c r="F41" i="25"/>
  <c r="G41" i="25"/>
  <c r="H41" i="25"/>
  <c r="I41" i="25"/>
  <c r="J41" i="25"/>
  <c r="K41" i="25"/>
  <c r="L41" i="25"/>
  <c r="M41" i="25"/>
  <c r="N41" i="25"/>
  <c r="O41" i="25"/>
  <c r="P41" i="25"/>
  <c r="Q41" i="25"/>
  <c r="R41" i="25"/>
  <c r="S41" i="25"/>
  <c r="T41" i="25"/>
  <c r="U41" i="25"/>
  <c r="V41" i="25"/>
  <c r="W41" i="25"/>
  <c r="X41" i="25"/>
  <c r="Y41" i="25"/>
  <c r="Z41" i="25"/>
  <c r="AA41" i="25"/>
  <c r="AB41" i="25"/>
  <c r="AC41" i="25"/>
  <c r="AD41" i="25"/>
  <c r="D42" i="25"/>
  <c r="E42" i="25"/>
  <c r="F42" i="25"/>
  <c r="G42" i="25"/>
  <c r="H42" i="25"/>
  <c r="I42" i="25"/>
  <c r="J42" i="25"/>
  <c r="K42" i="25"/>
  <c r="L42" i="25"/>
  <c r="M42" i="25"/>
  <c r="N42" i="25"/>
  <c r="O42" i="25"/>
  <c r="P42" i="25"/>
  <c r="Q42" i="25"/>
  <c r="R42" i="25"/>
  <c r="S42" i="25"/>
  <c r="T42" i="25"/>
  <c r="U42" i="25"/>
  <c r="V42" i="25"/>
  <c r="W42" i="25"/>
  <c r="X42" i="25"/>
  <c r="Y42" i="25"/>
  <c r="Z42" i="25"/>
  <c r="AA42" i="25"/>
  <c r="AB42" i="25"/>
  <c r="AC42" i="25"/>
  <c r="AD42" i="25"/>
  <c r="AF42" i="25"/>
  <c r="D43" i="25"/>
  <c r="E43" i="25"/>
  <c r="F43" i="25"/>
  <c r="G43" i="25"/>
  <c r="H43" i="25"/>
  <c r="I43" i="25"/>
  <c r="J43" i="25"/>
  <c r="K43" i="25"/>
  <c r="L43" i="25"/>
  <c r="M43" i="25"/>
  <c r="N43" i="25"/>
  <c r="O43" i="25"/>
  <c r="P43" i="25"/>
  <c r="Q43" i="25"/>
  <c r="R43" i="25"/>
  <c r="S43" i="25"/>
  <c r="T43" i="25"/>
  <c r="U43" i="25"/>
  <c r="V43" i="25"/>
  <c r="W43" i="25"/>
  <c r="X43" i="25"/>
  <c r="Y43" i="25"/>
  <c r="Z43" i="25"/>
  <c r="AA43" i="25"/>
  <c r="AB43" i="25"/>
  <c r="AC43" i="25"/>
  <c r="AD43" i="25"/>
  <c r="D44" i="25"/>
  <c r="E44" i="25"/>
  <c r="F44" i="25"/>
  <c r="G44" i="25"/>
  <c r="H44" i="25"/>
  <c r="I44" i="25"/>
  <c r="J44" i="25"/>
  <c r="K44" i="25"/>
  <c r="L44" i="25"/>
  <c r="M44" i="25"/>
  <c r="N44" i="25"/>
  <c r="O44" i="25"/>
  <c r="P44" i="25"/>
  <c r="Q44" i="25"/>
  <c r="R44" i="25"/>
  <c r="S44" i="25"/>
  <c r="T44" i="25"/>
  <c r="U44" i="25"/>
  <c r="V44" i="25"/>
  <c r="W44" i="25"/>
  <c r="X44" i="25"/>
  <c r="Y44" i="25"/>
  <c r="Z44" i="25"/>
  <c r="AA44" i="25"/>
  <c r="AB44" i="25"/>
  <c r="AC44" i="25"/>
  <c r="AD44" i="25"/>
  <c r="D45" i="25"/>
  <c r="E45" i="25"/>
  <c r="F45" i="25"/>
  <c r="G45" i="25"/>
  <c r="H45" i="25"/>
  <c r="I45" i="25"/>
  <c r="J45" i="25"/>
  <c r="K45" i="25"/>
  <c r="L45" i="25"/>
  <c r="M45" i="25"/>
  <c r="N45" i="25"/>
  <c r="O45" i="25"/>
  <c r="P45" i="25"/>
  <c r="Q45" i="25"/>
  <c r="R45" i="25"/>
  <c r="S45" i="25"/>
  <c r="T45" i="25"/>
  <c r="U45" i="25"/>
  <c r="V45" i="25"/>
  <c r="W45" i="25"/>
  <c r="X45" i="25"/>
  <c r="Y45" i="25"/>
  <c r="Z45" i="25"/>
  <c r="AA45" i="25"/>
  <c r="AB45" i="25"/>
  <c r="AC45" i="25"/>
  <c r="AD45" i="25"/>
  <c r="D46" i="25"/>
  <c r="E46" i="25"/>
  <c r="F46" i="25"/>
  <c r="G46" i="25"/>
  <c r="H46" i="25"/>
  <c r="I46" i="25"/>
  <c r="J46" i="25"/>
  <c r="K46" i="25"/>
  <c r="L46" i="25"/>
  <c r="M46" i="25"/>
  <c r="N46" i="25"/>
  <c r="O46" i="25"/>
  <c r="P46" i="25"/>
  <c r="Q46" i="25"/>
  <c r="R46" i="25"/>
  <c r="S46" i="25"/>
  <c r="T46" i="25"/>
  <c r="U46" i="25"/>
  <c r="V46" i="25"/>
  <c r="W46" i="25"/>
  <c r="X46" i="25"/>
  <c r="Y46" i="25"/>
  <c r="Z46" i="25"/>
  <c r="AA46" i="25"/>
  <c r="AB46" i="25"/>
  <c r="AC46" i="25"/>
  <c r="AD46" i="25"/>
  <c r="D47" i="25"/>
  <c r="E47" i="25"/>
  <c r="F47" i="25"/>
  <c r="G47" i="25"/>
  <c r="H47" i="25"/>
  <c r="I47" i="25"/>
  <c r="J47" i="25"/>
  <c r="K47" i="25"/>
  <c r="L47" i="25"/>
  <c r="M47" i="25"/>
  <c r="N47" i="25"/>
  <c r="O47" i="25"/>
  <c r="P47" i="25"/>
  <c r="Q47" i="25"/>
  <c r="R47" i="25"/>
  <c r="S47" i="25"/>
  <c r="T47" i="25"/>
  <c r="U47" i="25"/>
  <c r="V47" i="25"/>
  <c r="W47" i="25"/>
  <c r="X47" i="25"/>
  <c r="Y47" i="25"/>
  <c r="Z47" i="25"/>
  <c r="AA47" i="25"/>
  <c r="AB47" i="25"/>
  <c r="AC47" i="25"/>
  <c r="AD47" i="25"/>
  <c r="D48" i="25"/>
  <c r="E48" i="25"/>
  <c r="F48" i="25"/>
  <c r="G48" i="25"/>
  <c r="H48" i="25"/>
  <c r="I48" i="25"/>
  <c r="J48" i="25"/>
  <c r="K48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AA48" i="25"/>
  <c r="AB48" i="25"/>
  <c r="AC48" i="25"/>
  <c r="AD48" i="25"/>
  <c r="D49" i="25"/>
  <c r="E49" i="25"/>
  <c r="F49" i="25"/>
  <c r="G49" i="25"/>
  <c r="H49" i="25"/>
  <c r="I49" i="25"/>
  <c r="J49" i="25"/>
  <c r="K49" i="25"/>
  <c r="L49" i="25"/>
  <c r="M49" i="25"/>
  <c r="N49" i="25"/>
  <c r="O49" i="25"/>
  <c r="P49" i="25"/>
  <c r="Q49" i="25"/>
  <c r="R49" i="25"/>
  <c r="S49" i="25"/>
  <c r="T49" i="25"/>
  <c r="U49" i="25"/>
  <c r="V49" i="25"/>
  <c r="W49" i="25"/>
  <c r="X49" i="25"/>
  <c r="Y49" i="25"/>
  <c r="Z49" i="25"/>
  <c r="AA49" i="25"/>
  <c r="AB49" i="25"/>
  <c r="AC49" i="25"/>
  <c r="AD49" i="25"/>
  <c r="D50" i="25"/>
  <c r="E50" i="25"/>
  <c r="F50" i="25"/>
  <c r="G50" i="25"/>
  <c r="H50" i="25"/>
  <c r="I50" i="25"/>
  <c r="J50" i="25"/>
  <c r="K50" i="25"/>
  <c r="L50" i="25"/>
  <c r="M50" i="25"/>
  <c r="N50" i="25"/>
  <c r="O50" i="25"/>
  <c r="P50" i="25"/>
  <c r="Q50" i="25"/>
  <c r="R50" i="25"/>
  <c r="S50" i="25"/>
  <c r="T50" i="25"/>
  <c r="U50" i="25"/>
  <c r="V50" i="25"/>
  <c r="W50" i="25"/>
  <c r="X50" i="25"/>
  <c r="Y50" i="25"/>
  <c r="Z50" i="25"/>
  <c r="AA50" i="25"/>
  <c r="AB50" i="25"/>
  <c r="AC50" i="25"/>
  <c r="AD50" i="25"/>
  <c r="D51" i="25"/>
  <c r="E51" i="25"/>
  <c r="F51" i="25"/>
  <c r="G51" i="25"/>
  <c r="H51" i="25"/>
  <c r="I51" i="25"/>
  <c r="J51" i="25"/>
  <c r="K51" i="25"/>
  <c r="L51" i="25"/>
  <c r="M51" i="25"/>
  <c r="N51" i="25"/>
  <c r="O51" i="25"/>
  <c r="P51" i="25"/>
  <c r="Q51" i="25"/>
  <c r="R51" i="25"/>
  <c r="S51" i="25"/>
  <c r="T51" i="25"/>
  <c r="U51" i="25"/>
  <c r="V51" i="25"/>
  <c r="W51" i="25"/>
  <c r="X51" i="25"/>
  <c r="Y51" i="25"/>
  <c r="Z51" i="25"/>
  <c r="AA51" i="25"/>
  <c r="AB51" i="25"/>
  <c r="AC51" i="25"/>
  <c r="AD51" i="25"/>
  <c r="AF51" i="25"/>
  <c r="D52" i="25"/>
  <c r="E52" i="25"/>
  <c r="F52" i="25"/>
  <c r="G52" i="25"/>
  <c r="H52" i="25"/>
  <c r="I52" i="25"/>
  <c r="J52" i="25"/>
  <c r="K52" i="25"/>
  <c r="L52" i="25"/>
  <c r="M52" i="25"/>
  <c r="N52" i="25"/>
  <c r="O52" i="25"/>
  <c r="P52" i="25"/>
  <c r="Q52" i="25"/>
  <c r="R52" i="25"/>
  <c r="S52" i="25"/>
  <c r="T52" i="25"/>
  <c r="U52" i="25"/>
  <c r="V52" i="25"/>
  <c r="W52" i="25"/>
  <c r="X52" i="25"/>
  <c r="Y52" i="25"/>
  <c r="Z52" i="25"/>
  <c r="AA52" i="25"/>
  <c r="AB52" i="25"/>
  <c r="AC52" i="25"/>
  <c r="AD52" i="25"/>
  <c r="D53" i="25"/>
  <c r="E53" i="25"/>
  <c r="F53" i="25"/>
  <c r="G53" i="25"/>
  <c r="H53" i="25"/>
  <c r="I53" i="25"/>
  <c r="J53" i="25"/>
  <c r="K53" i="25"/>
  <c r="L53" i="25"/>
  <c r="M53" i="25"/>
  <c r="N53" i="25"/>
  <c r="O53" i="25"/>
  <c r="P53" i="25"/>
  <c r="Q53" i="25"/>
  <c r="R53" i="25"/>
  <c r="S53" i="25"/>
  <c r="T53" i="25"/>
  <c r="U53" i="25"/>
  <c r="V53" i="25"/>
  <c r="W53" i="25"/>
  <c r="X53" i="25"/>
  <c r="Y53" i="25"/>
  <c r="Z53" i="25"/>
  <c r="AA53" i="25"/>
  <c r="AB53" i="25"/>
  <c r="AC53" i="25"/>
  <c r="AD53" i="25"/>
  <c r="D54" i="25"/>
  <c r="E54" i="25"/>
  <c r="F54" i="25"/>
  <c r="G54" i="25"/>
  <c r="H54" i="25"/>
  <c r="I54" i="25"/>
  <c r="J54" i="25"/>
  <c r="K54" i="25"/>
  <c r="L54" i="25"/>
  <c r="M54" i="25"/>
  <c r="N54" i="25"/>
  <c r="O54" i="25"/>
  <c r="P54" i="25"/>
  <c r="Q54" i="25"/>
  <c r="R54" i="25"/>
  <c r="S54" i="25"/>
  <c r="T54" i="25"/>
  <c r="U54" i="25"/>
  <c r="V54" i="25"/>
  <c r="W54" i="25"/>
  <c r="X54" i="25"/>
  <c r="Y54" i="25"/>
  <c r="Z54" i="25"/>
  <c r="AA54" i="25"/>
  <c r="AB54" i="25"/>
  <c r="AC54" i="25"/>
  <c r="AD54" i="25"/>
  <c r="D55" i="25"/>
  <c r="E55" i="25"/>
  <c r="F55" i="25"/>
  <c r="G55" i="25"/>
  <c r="H55" i="25"/>
  <c r="I55" i="25"/>
  <c r="J55" i="25"/>
  <c r="K55" i="25"/>
  <c r="L55" i="25"/>
  <c r="M55" i="25"/>
  <c r="N55" i="25"/>
  <c r="O55" i="25"/>
  <c r="P55" i="25"/>
  <c r="Q55" i="25"/>
  <c r="R55" i="25"/>
  <c r="S55" i="25"/>
  <c r="T55" i="25"/>
  <c r="U55" i="25"/>
  <c r="V55" i="25"/>
  <c r="W55" i="25"/>
  <c r="X55" i="25"/>
  <c r="Y55" i="25"/>
  <c r="Z55" i="25"/>
  <c r="AA55" i="25"/>
  <c r="AB55" i="25"/>
  <c r="AC55" i="25"/>
  <c r="AD55" i="25"/>
  <c r="D56" i="25"/>
  <c r="E56" i="25"/>
  <c r="F56" i="25"/>
  <c r="G56" i="25"/>
  <c r="H56" i="25"/>
  <c r="I56" i="25"/>
  <c r="J56" i="25"/>
  <c r="K56" i="25"/>
  <c r="L56" i="25"/>
  <c r="M56" i="25"/>
  <c r="N56" i="25"/>
  <c r="O56" i="25"/>
  <c r="P56" i="25"/>
  <c r="Q56" i="25"/>
  <c r="R56" i="25"/>
  <c r="S56" i="25"/>
  <c r="T56" i="25"/>
  <c r="U56" i="25"/>
  <c r="V56" i="25"/>
  <c r="W56" i="25"/>
  <c r="X56" i="25"/>
  <c r="Y56" i="25"/>
  <c r="Z56" i="25"/>
  <c r="AA56" i="25"/>
  <c r="AB56" i="25"/>
  <c r="AC56" i="25"/>
  <c r="AD56" i="25"/>
  <c r="D57" i="25"/>
  <c r="E57" i="25"/>
  <c r="F57" i="25"/>
  <c r="G57" i="25"/>
  <c r="H57" i="25"/>
  <c r="I57" i="25"/>
  <c r="J57" i="25"/>
  <c r="K57" i="25"/>
  <c r="L57" i="25"/>
  <c r="M57" i="25"/>
  <c r="N57" i="25"/>
  <c r="O57" i="25"/>
  <c r="P57" i="25"/>
  <c r="Q57" i="25"/>
  <c r="R57" i="25"/>
  <c r="S57" i="25"/>
  <c r="T57" i="25"/>
  <c r="U57" i="25"/>
  <c r="V57" i="25"/>
  <c r="W57" i="25"/>
  <c r="X57" i="25"/>
  <c r="Y57" i="25"/>
  <c r="Z57" i="25"/>
  <c r="AA57" i="25"/>
  <c r="AB57" i="25"/>
  <c r="AC57" i="25"/>
  <c r="AD57" i="25"/>
  <c r="D58" i="25"/>
  <c r="E58" i="25"/>
  <c r="F58" i="25"/>
  <c r="G58" i="25"/>
  <c r="H58" i="25"/>
  <c r="I58" i="25"/>
  <c r="J58" i="25"/>
  <c r="K58" i="25"/>
  <c r="L58" i="25"/>
  <c r="M58" i="25"/>
  <c r="N58" i="25"/>
  <c r="O58" i="25"/>
  <c r="P58" i="25"/>
  <c r="Q58" i="25"/>
  <c r="R58" i="25"/>
  <c r="S58" i="25"/>
  <c r="T58" i="25"/>
  <c r="U58" i="25"/>
  <c r="V58" i="25"/>
  <c r="W58" i="25"/>
  <c r="X58" i="25"/>
  <c r="Y58" i="25"/>
  <c r="Z58" i="25"/>
  <c r="AA58" i="25"/>
  <c r="AB58" i="25"/>
  <c r="AC58" i="25"/>
  <c r="AD58" i="25"/>
  <c r="D59" i="25"/>
  <c r="E59" i="25"/>
  <c r="F59" i="25"/>
  <c r="G59" i="25"/>
  <c r="H59" i="25"/>
  <c r="I59" i="25"/>
  <c r="J59" i="25"/>
  <c r="K59" i="25"/>
  <c r="L59" i="25"/>
  <c r="M59" i="25"/>
  <c r="N59" i="25"/>
  <c r="O59" i="25"/>
  <c r="P59" i="25"/>
  <c r="Q59" i="25"/>
  <c r="R59" i="25"/>
  <c r="S59" i="25"/>
  <c r="T59" i="25"/>
  <c r="U59" i="25"/>
  <c r="V59" i="25"/>
  <c r="W59" i="25"/>
  <c r="X59" i="25"/>
  <c r="Y59" i="25"/>
  <c r="Z59" i="25"/>
  <c r="AA59" i="25"/>
  <c r="AB59" i="25"/>
  <c r="AC59" i="25"/>
  <c r="AD59" i="25"/>
  <c r="D60" i="25"/>
  <c r="E60" i="25"/>
  <c r="F60" i="25"/>
  <c r="G60" i="25"/>
  <c r="H60" i="25"/>
  <c r="I60" i="25"/>
  <c r="J60" i="25"/>
  <c r="K60" i="25"/>
  <c r="L60" i="25"/>
  <c r="M60" i="25"/>
  <c r="N60" i="25"/>
  <c r="O60" i="25"/>
  <c r="P60" i="25"/>
  <c r="Q60" i="25"/>
  <c r="R60" i="25"/>
  <c r="S60" i="25"/>
  <c r="T60" i="25"/>
  <c r="U60" i="25"/>
  <c r="V60" i="25"/>
  <c r="W60" i="25"/>
  <c r="X60" i="25"/>
  <c r="Y60" i="25"/>
  <c r="Z60" i="25"/>
  <c r="AA60" i="25"/>
  <c r="AB60" i="25"/>
  <c r="AC60" i="25"/>
  <c r="AD60" i="25"/>
  <c r="AF60" i="25"/>
  <c r="D61" i="25"/>
  <c r="E61" i="25"/>
  <c r="F61" i="25"/>
  <c r="G61" i="25"/>
  <c r="H61" i="25"/>
  <c r="I61" i="25"/>
  <c r="J61" i="25"/>
  <c r="K61" i="25"/>
  <c r="L61" i="25"/>
  <c r="M61" i="25"/>
  <c r="N61" i="25"/>
  <c r="O61" i="25"/>
  <c r="P61" i="25"/>
  <c r="Q61" i="25"/>
  <c r="R61" i="25"/>
  <c r="S61" i="25"/>
  <c r="T61" i="25"/>
  <c r="U61" i="25"/>
  <c r="V61" i="25"/>
  <c r="W61" i="25"/>
  <c r="X61" i="25"/>
  <c r="Y61" i="25"/>
  <c r="Z61" i="25"/>
  <c r="AA61" i="25"/>
  <c r="AB61" i="25"/>
  <c r="AC61" i="25"/>
  <c r="AD61" i="25"/>
  <c r="D62" i="25"/>
  <c r="E62" i="25"/>
  <c r="F62" i="25"/>
  <c r="G62" i="25"/>
  <c r="H62" i="25"/>
  <c r="I62" i="25"/>
  <c r="J62" i="25"/>
  <c r="K62" i="25"/>
  <c r="L62" i="25"/>
  <c r="M62" i="25"/>
  <c r="N62" i="25"/>
  <c r="O62" i="25"/>
  <c r="P62" i="25"/>
  <c r="Q62" i="25"/>
  <c r="R62" i="25"/>
  <c r="S62" i="25"/>
  <c r="T62" i="25"/>
  <c r="U62" i="25"/>
  <c r="V62" i="25"/>
  <c r="W62" i="25"/>
  <c r="X62" i="25"/>
  <c r="Y62" i="25"/>
  <c r="Z62" i="25"/>
  <c r="AA62" i="25"/>
  <c r="AB62" i="25"/>
  <c r="AC62" i="25"/>
  <c r="AD62" i="25"/>
  <c r="D63" i="25"/>
  <c r="E63" i="25"/>
  <c r="F63" i="25"/>
  <c r="G63" i="25"/>
  <c r="H63" i="25"/>
  <c r="I63" i="25"/>
  <c r="J63" i="25"/>
  <c r="K63" i="25"/>
  <c r="L63" i="25"/>
  <c r="M63" i="25"/>
  <c r="N63" i="25"/>
  <c r="O63" i="25"/>
  <c r="P63" i="25"/>
  <c r="Q63" i="25"/>
  <c r="R63" i="25"/>
  <c r="S63" i="25"/>
  <c r="T63" i="25"/>
  <c r="U63" i="25"/>
  <c r="V63" i="25"/>
  <c r="W63" i="25"/>
  <c r="X63" i="25"/>
  <c r="Y63" i="25"/>
  <c r="Z63" i="25"/>
  <c r="AA63" i="25"/>
  <c r="AB63" i="25"/>
  <c r="AC63" i="25"/>
  <c r="AD63" i="25"/>
  <c r="D64" i="25"/>
  <c r="E64" i="25"/>
  <c r="F64" i="25"/>
  <c r="G64" i="25"/>
  <c r="H64" i="25"/>
  <c r="I64" i="25"/>
  <c r="J64" i="25"/>
  <c r="K64" i="25"/>
  <c r="L64" i="25"/>
  <c r="M64" i="25"/>
  <c r="N64" i="25"/>
  <c r="O64" i="25"/>
  <c r="P64" i="25"/>
  <c r="Q64" i="25"/>
  <c r="R64" i="25"/>
  <c r="S64" i="25"/>
  <c r="T64" i="25"/>
  <c r="U64" i="25"/>
  <c r="V64" i="25"/>
  <c r="W64" i="25"/>
  <c r="X64" i="25"/>
  <c r="Y64" i="25"/>
  <c r="Z64" i="25"/>
  <c r="AA64" i="25"/>
  <c r="AB64" i="25"/>
  <c r="AC64" i="25"/>
  <c r="AD64" i="25"/>
  <c r="D65" i="25"/>
  <c r="E65" i="25"/>
  <c r="G65" i="25"/>
  <c r="J65" i="25"/>
  <c r="M65" i="25"/>
  <c r="N65" i="25"/>
  <c r="P65" i="25"/>
  <c r="S65" i="25"/>
  <c r="V65" i="25"/>
  <c r="W65" i="25"/>
  <c r="Y65" i="25"/>
  <c r="AB65" i="25"/>
  <c r="D66" i="25"/>
  <c r="G66" i="25"/>
  <c r="J66" i="25"/>
  <c r="P66" i="25"/>
  <c r="V66" i="25"/>
  <c r="Y66" i="25"/>
  <c r="D67" i="25"/>
  <c r="E67" i="25"/>
  <c r="F67" i="25"/>
  <c r="G67" i="25"/>
  <c r="H67" i="25"/>
  <c r="I67" i="25"/>
  <c r="J67" i="25"/>
  <c r="K67" i="25"/>
  <c r="L67" i="25"/>
  <c r="M67" i="25"/>
  <c r="N67" i="25"/>
  <c r="O67" i="25"/>
  <c r="P67" i="25"/>
  <c r="Q67" i="25"/>
  <c r="R67" i="25"/>
  <c r="S67" i="25"/>
  <c r="T67" i="25"/>
  <c r="U67" i="25"/>
  <c r="V67" i="25"/>
  <c r="W67" i="25"/>
  <c r="X67" i="25"/>
  <c r="Y67" i="25"/>
  <c r="Z67" i="25"/>
  <c r="AA67" i="25"/>
  <c r="AB67" i="25"/>
  <c r="AC67" i="25"/>
  <c r="AD67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7" i="25"/>
  <c r="C40" i="25"/>
  <c r="AF43" i="25"/>
  <c r="AF46" i="25"/>
  <c r="AF49" i="25"/>
  <c r="AF52" i="25"/>
  <c r="AF55" i="25"/>
  <c r="AF58" i="25"/>
  <c r="AF61" i="25"/>
  <c r="AF64" i="25"/>
  <c r="AF67" i="25"/>
  <c r="AF40" i="25"/>
  <c r="D34" i="25"/>
  <c r="E34" i="25"/>
  <c r="E96" i="25" s="1"/>
  <c r="F34" i="25"/>
  <c r="G34" i="25"/>
  <c r="H34" i="25"/>
  <c r="H35" i="25" s="1"/>
  <c r="I34" i="25"/>
  <c r="J34" i="25"/>
  <c r="J35" i="25" s="1"/>
  <c r="K34" i="25"/>
  <c r="K35" i="25" s="1"/>
  <c r="L34" i="25"/>
  <c r="M34" i="25"/>
  <c r="N34" i="25"/>
  <c r="N35" i="25" s="1"/>
  <c r="O34" i="25"/>
  <c r="P34" i="25"/>
  <c r="P35" i="25" s="1"/>
  <c r="Q34" i="25"/>
  <c r="Q35" i="25" s="1"/>
  <c r="R34" i="25"/>
  <c r="S34" i="25"/>
  <c r="T34" i="25"/>
  <c r="T35" i="25" s="1"/>
  <c r="U34" i="25"/>
  <c r="V34" i="25"/>
  <c r="W34" i="25"/>
  <c r="W35" i="25" s="1"/>
  <c r="X34" i="25"/>
  <c r="Y34" i="25"/>
  <c r="Y35" i="25" s="1"/>
  <c r="Z34" i="25"/>
  <c r="Z35" i="25" s="1"/>
  <c r="AA34" i="25"/>
  <c r="AB34" i="25"/>
  <c r="AC34" i="25"/>
  <c r="AC35" i="25" s="1"/>
  <c r="AD34" i="25"/>
  <c r="D35" i="25"/>
  <c r="E35" i="25"/>
  <c r="F35" i="25"/>
  <c r="F66" i="25" s="1"/>
  <c r="G35" i="25"/>
  <c r="M35" i="25"/>
  <c r="S35" i="25"/>
  <c r="U35" i="25"/>
  <c r="U66" i="25" s="1"/>
  <c r="V35" i="25"/>
  <c r="AB35" i="25"/>
  <c r="C35" i="25"/>
  <c r="C34" i="25"/>
  <c r="E71" i="21"/>
  <c r="F71" i="21"/>
  <c r="G71" i="21"/>
  <c r="H71" i="21"/>
  <c r="I71" i="21"/>
  <c r="J71" i="21"/>
  <c r="K71" i="21"/>
  <c r="L71" i="21"/>
  <c r="M71" i="21"/>
  <c r="N71" i="21"/>
  <c r="O71" i="21"/>
  <c r="P71" i="21"/>
  <c r="Q71" i="21"/>
  <c r="R71" i="21"/>
  <c r="S71" i="21"/>
  <c r="T71" i="21"/>
  <c r="U71" i="21"/>
  <c r="V71" i="21"/>
  <c r="W71" i="21"/>
  <c r="X71" i="21"/>
  <c r="Y71" i="21"/>
  <c r="Z71" i="21"/>
  <c r="AA71" i="21"/>
  <c r="AB71" i="21"/>
  <c r="AC71" i="21"/>
  <c r="AD71" i="21"/>
  <c r="E72" i="21"/>
  <c r="F72" i="21"/>
  <c r="G72" i="21"/>
  <c r="H72" i="21"/>
  <c r="I72" i="21"/>
  <c r="J72" i="21"/>
  <c r="K72" i="21"/>
  <c r="L72" i="21"/>
  <c r="M72" i="21"/>
  <c r="N72" i="21"/>
  <c r="O72" i="21"/>
  <c r="P72" i="21"/>
  <c r="Q72" i="21"/>
  <c r="R72" i="21"/>
  <c r="S72" i="21"/>
  <c r="T72" i="21"/>
  <c r="U72" i="21"/>
  <c r="V72" i="21"/>
  <c r="W72" i="21"/>
  <c r="X72" i="21"/>
  <c r="Y72" i="21"/>
  <c r="Z72" i="21"/>
  <c r="AA72" i="21"/>
  <c r="AB72" i="21"/>
  <c r="AC72" i="21"/>
  <c r="AD72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Y73" i="21"/>
  <c r="Z73" i="21"/>
  <c r="AA73" i="21"/>
  <c r="AB73" i="21"/>
  <c r="AC73" i="21"/>
  <c r="AD73" i="2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R74" i="21"/>
  <c r="S74" i="21"/>
  <c r="T74" i="21"/>
  <c r="U74" i="21"/>
  <c r="V74" i="21"/>
  <c r="W74" i="21"/>
  <c r="X74" i="21"/>
  <c r="Y74" i="21"/>
  <c r="Z74" i="21"/>
  <c r="AA74" i="21"/>
  <c r="AB74" i="21"/>
  <c r="AC74" i="21"/>
  <c r="AD74" i="21"/>
  <c r="E75" i="21"/>
  <c r="F75" i="21"/>
  <c r="G75" i="21"/>
  <c r="H75" i="21"/>
  <c r="I75" i="21"/>
  <c r="J75" i="21"/>
  <c r="K75" i="21"/>
  <c r="L75" i="21"/>
  <c r="M75" i="21"/>
  <c r="N75" i="21"/>
  <c r="O75" i="21"/>
  <c r="P75" i="21"/>
  <c r="Q75" i="21"/>
  <c r="R75" i="21"/>
  <c r="S75" i="21"/>
  <c r="T75" i="21"/>
  <c r="U75" i="21"/>
  <c r="V75" i="21"/>
  <c r="W75" i="21"/>
  <c r="X75" i="21"/>
  <c r="Y75" i="21"/>
  <c r="Z75" i="21"/>
  <c r="AA75" i="21"/>
  <c r="AB75" i="21"/>
  <c r="AC75" i="21"/>
  <c r="AD75" i="21"/>
  <c r="E76" i="21"/>
  <c r="F76" i="21"/>
  <c r="G76" i="21"/>
  <c r="H76" i="21"/>
  <c r="I76" i="21"/>
  <c r="J76" i="21"/>
  <c r="K76" i="21"/>
  <c r="L76" i="21"/>
  <c r="M76" i="21"/>
  <c r="N76" i="21"/>
  <c r="O76" i="21"/>
  <c r="P76" i="21"/>
  <c r="Q76" i="21"/>
  <c r="R76" i="21"/>
  <c r="S76" i="21"/>
  <c r="T76" i="21"/>
  <c r="U76" i="21"/>
  <c r="V76" i="21"/>
  <c r="W76" i="21"/>
  <c r="X76" i="21"/>
  <c r="Y76" i="21"/>
  <c r="Z76" i="21"/>
  <c r="AA76" i="21"/>
  <c r="AB76" i="21"/>
  <c r="AC76" i="21"/>
  <c r="AD76" i="21"/>
  <c r="E77" i="21"/>
  <c r="F77" i="21"/>
  <c r="G77" i="21"/>
  <c r="H77" i="21"/>
  <c r="I77" i="21"/>
  <c r="J77" i="21"/>
  <c r="K77" i="21"/>
  <c r="L77" i="21"/>
  <c r="M77" i="21"/>
  <c r="N77" i="21"/>
  <c r="O77" i="21"/>
  <c r="P77" i="21"/>
  <c r="Q77" i="21"/>
  <c r="R77" i="21"/>
  <c r="S77" i="21"/>
  <c r="T77" i="21"/>
  <c r="U77" i="21"/>
  <c r="V77" i="21"/>
  <c r="W77" i="21"/>
  <c r="X77" i="21"/>
  <c r="Y77" i="21"/>
  <c r="Z77" i="21"/>
  <c r="AA77" i="21"/>
  <c r="AB77" i="21"/>
  <c r="AC77" i="21"/>
  <c r="AD77" i="21"/>
  <c r="E78" i="21"/>
  <c r="F78" i="21"/>
  <c r="G78" i="21"/>
  <c r="H78" i="21"/>
  <c r="I78" i="21"/>
  <c r="J78" i="21"/>
  <c r="K78" i="21"/>
  <c r="L78" i="21"/>
  <c r="M78" i="21"/>
  <c r="N78" i="21"/>
  <c r="O78" i="21"/>
  <c r="P78" i="21"/>
  <c r="Q78" i="21"/>
  <c r="R78" i="21"/>
  <c r="S78" i="21"/>
  <c r="T78" i="21"/>
  <c r="U78" i="21"/>
  <c r="V78" i="21"/>
  <c r="W78" i="21"/>
  <c r="X78" i="21"/>
  <c r="Y78" i="21"/>
  <c r="Z78" i="21"/>
  <c r="AA78" i="21"/>
  <c r="AB78" i="21"/>
  <c r="AC78" i="21"/>
  <c r="AD78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Y79" i="21"/>
  <c r="Z79" i="21"/>
  <c r="AA79" i="21"/>
  <c r="AB79" i="21"/>
  <c r="AC79" i="21"/>
  <c r="AD79" i="21"/>
  <c r="E80" i="21"/>
  <c r="F80" i="21"/>
  <c r="G80" i="21"/>
  <c r="H80" i="21"/>
  <c r="I80" i="21"/>
  <c r="J80" i="21"/>
  <c r="K80" i="21"/>
  <c r="L80" i="21"/>
  <c r="M80" i="21"/>
  <c r="N80" i="21"/>
  <c r="O80" i="21"/>
  <c r="P80" i="21"/>
  <c r="Q80" i="21"/>
  <c r="R80" i="21"/>
  <c r="S80" i="21"/>
  <c r="T80" i="21"/>
  <c r="U80" i="21"/>
  <c r="V80" i="21"/>
  <c r="W80" i="21"/>
  <c r="X80" i="21"/>
  <c r="Y80" i="21"/>
  <c r="Z80" i="21"/>
  <c r="AA80" i="21"/>
  <c r="AB80" i="21"/>
  <c r="AC80" i="21"/>
  <c r="AD80" i="21"/>
  <c r="E81" i="21"/>
  <c r="F81" i="21"/>
  <c r="G81" i="21"/>
  <c r="H81" i="21"/>
  <c r="I81" i="21"/>
  <c r="J81" i="21"/>
  <c r="K81" i="21"/>
  <c r="L81" i="21"/>
  <c r="M81" i="21"/>
  <c r="N81" i="21"/>
  <c r="O81" i="21"/>
  <c r="P81" i="21"/>
  <c r="Q81" i="21"/>
  <c r="R81" i="21"/>
  <c r="S81" i="21"/>
  <c r="T81" i="21"/>
  <c r="U81" i="21"/>
  <c r="V81" i="21"/>
  <c r="W81" i="21"/>
  <c r="X81" i="21"/>
  <c r="Y81" i="21"/>
  <c r="Z81" i="21"/>
  <c r="AA81" i="21"/>
  <c r="AB81" i="21"/>
  <c r="AC81" i="21"/>
  <c r="AD81" i="21"/>
  <c r="E82" i="21"/>
  <c r="F82" i="21"/>
  <c r="G82" i="21"/>
  <c r="H82" i="21"/>
  <c r="I82" i="21"/>
  <c r="J82" i="21"/>
  <c r="K82" i="21"/>
  <c r="L82" i="21"/>
  <c r="M82" i="21"/>
  <c r="N82" i="21"/>
  <c r="O82" i="21"/>
  <c r="P82" i="21"/>
  <c r="Q82" i="21"/>
  <c r="R82" i="21"/>
  <c r="S82" i="21"/>
  <c r="T82" i="21"/>
  <c r="U82" i="21"/>
  <c r="V82" i="21"/>
  <c r="W82" i="21"/>
  <c r="X82" i="21"/>
  <c r="Y82" i="21"/>
  <c r="Z82" i="21"/>
  <c r="AA82" i="21"/>
  <c r="AB82" i="21"/>
  <c r="AC82" i="21"/>
  <c r="AD82" i="21"/>
  <c r="E83" i="21"/>
  <c r="F83" i="21"/>
  <c r="G83" i="21"/>
  <c r="H83" i="21"/>
  <c r="I83" i="21"/>
  <c r="J83" i="21"/>
  <c r="K83" i="21"/>
  <c r="L83" i="21"/>
  <c r="M83" i="21"/>
  <c r="N83" i="21"/>
  <c r="O83" i="21"/>
  <c r="P83" i="21"/>
  <c r="Q83" i="21"/>
  <c r="R83" i="21"/>
  <c r="S83" i="21"/>
  <c r="T83" i="21"/>
  <c r="U83" i="21"/>
  <c r="V83" i="21"/>
  <c r="W83" i="21"/>
  <c r="X83" i="21"/>
  <c r="Y83" i="21"/>
  <c r="Z83" i="21"/>
  <c r="AA83" i="21"/>
  <c r="AB83" i="21"/>
  <c r="AC83" i="21"/>
  <c r="AD83" i="21"/>
  <c r="E84" i="21"/>
  <c r="F84" i="21"/>
  <c r="G84" i="21"/>
  <c r="H84" i="21"/>
  <c r="I84" i="21"/>
  <c r="J84" i="21"/>
  <c r="K84" i="21"/>
  <c r="L84" i="21"/>
  <c r="M84" i="21"/>
  <c r="N84" i="21"/>
  <c r="O84" i="21"/>
  <c r="P84" i="21"/>
  <c r="Q84" i="21"/>
  <c r="R84" i="21"/>
  <c r="S84" i="21"/>
  <c r="T84" i="21"/>
  <c r="U84" i="21"/>
  <c r="V84" i="21"/>
  <c r="W84" i="21"/>
  <c r="X84" i="21"/>
  <c r="Y84" i="21"/>
  <c r="Z84" i="21"/>
  <c r="AA84" i="21"/>
  <c r="AB84" i="21"/>
  <c r="AC84" i="21"/>
  <c r="AD84" i="21"/>
  <c r="E85" i="21"/>
  <c r="F85" i="21"/>
  <c r="G85" i="21"/>
  <c r="H85" i="21"/>
  <c r="I85" i="21"/>
  <c r="J85" i="21"/>
  <c r="K85" i="21"/>
  <c r="L85" i="21"/>
  <c r="M85" i="21"/>
  <c r="N85" i="21"/>
  <c r="O85" i="21"/>
  <c r="P85" i="21"/>
  <c r="Q85" i="21"/>
  <c r="R85" i="21"/>
  <c r="S85" i="21"/>
  <c r="T85" i="21"/>
  <c r="U85" i="21"/>
  <c r="V85" i="21"/>
  <c r="W85" i="21"/>
  <c r="X85" i="21"/>
  <c r="Y85" i="21"/>
  <c r="Z85" i="21"/>
  <c r="AA85" i="21"/>
  <c r="AB85" i="21"/>
  <c r="AC85" i="21"/>
  <c r="AD85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Y86" i="21"/>
  <c r="Z86" i="21"/>
  <c r="AA86" i="21"/>
  <c r="AB86" i="21"/>
  <c r="AC86" i="21"/>
  <c r="AD86" i="21"/>
  <c r="E87" i="21"/>
  <c r="F87" i="21"/>
  <c r="G87" i="21"/>
  <c r="H87" i="21"/>
  <c r="I87" i="21"/>
  <c r="J87" i="21"/>
  <c r="K87" i="21"/>
  <c r="L87" i="21"/>
  <c r="M87" i="21"/>
  <c r="N87" i="21"/>
  <c r="O87" i="21"/>
  <c r="P87" i="21"/>
  <c r="Q87" i="21"/>
  <c r="R87" i="21"/>
  <c r="S87" i="21"/>
  <c r="T87" i="21"/>
  <c r="U87" i="21"/>
  <c r="V87" i="21"/>
  <c r="W87" i="21"/>
  <c r="X87" i="21"/>
  <c r="Y87" i="21"/>
  <c r="Z87" i="21"/>
  <c r="AA87" i="21"/>
  <c r="AB87" i="21"/>
  <c r="AC87" i="21"/>
  <c r="AD87" i="21"/>
  <c r="E88" i="21"/>
  <c r="F88" i="21"/>
  <c r="G88" i="21"/>
  <c r="H88" i="21"/>
  <c r="I88" i="21"/>
  <c r="J88" i="21"/>
  <c r="K88" i="21"/>
  <c r="L88" i="21"/>
  <c r="M88" i="21"/>
  <c r="N88" i="21"/>
  <c r="O88" i="21"/>
  <c r="P88" i="21"/>
  <c r="Q88" i="21"/>
  <c r="R88" i="21"/>
  <c r="S88" i="21"/>
  <c r="T88" i="21"/>
  <c r="U88" i="21"/>
  <c r="V88" i="21"/>
  <c r="W88" i="21"/>
  <c r="X88" i="21"/>
  <c r="Y88" i="21"/>
  <c r="Z88" i="21"/>
  <c r="AA88" i="21"/>
  <c r="AB88" i="21"/>
  <c r="AC88" i="21"/>
  <c r="AD88" i="21"/>
  <c r="E89" i="21"/>
  <c r="F89" i="21"/>
  <c r="G89" i="21"/>
  <c r="H89" i="21"/>
  <c r="I89" i="21"/>
  <c r="J89" i="2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Y89" i="21"/>
  <c r="Z89" i="21"/>
  <c r="AA89" i="21"/>
  <c r="AB89" i="21"/>
  <c r="AC89" i="21"/>
  <c r="AD89" i="21"/>
  <c r="E90" i="21"/>
  <c r="F90" i="21"/>
  <c r="G90" i="21"/>
  <c r="H90" i="21"/>
  <c r="I90" i="21"/>
  <c r="J90" i="21"/>
  <c r="K90" i="21"/>
  <c r="L90" i="21"/>
  <c r="M90" i="21"/>
  <c r="N90" i="21"/>
  <c r="O90" i="21"/>
  <c r="P90" i="21"/>
  <c r="Q90" i="21"/>
  <c r="R90" i="21"/>
  <c r="S90" i="21"/>
  <c r="T90" i="21"/>
  <c r="U90" i="21"/>
  <c r="V90" i="21"/>
  <c r="W90" i="21"/>
  <c r="X90" i="21"/>
  <c r="Y90" i="21"/>
  <c r="Z90" i="21"/>
  <c r="AA90" i="21"/>
  <c r="AB90" i="21"/>
  <c r="AC90" i="21"/>
  <c r="AD90" i="21"/>
  <c r="E91" i="21"/>
  <c r="F91" i="21"/>
  <c r="G91" i="21"/>
  <c r="H91" i="21"/>
  <c r="I91" i="21"/>
  <c r="J91" i="21"/>
  <c r="K91" i="21"/>
  <c r="L91" i="21"/>
  <c r="M91" i="21"/>
  <c r="N91" i="21"/>
  <c r="O91" i="21"/>
  <c r="P91" i="21"/>
  <c r="Q91" i="21"/>
  <c r="R91" i="21"/>
  <c r="S91" i="21"/>
  <c r="T91" i="21"/>
  <c r="U91" i="21"/>
  <c r="V91" i="21"/>
  <c r="W91" i="21"/>
  <c r="X91" i="21"/>
  <c r="Y91" i="21"/>
  <c r="Z91" i="21"/>
  <c r="AA91" i="21"/>
  <c r="AB91" i="21"/>
  <c r="AC91" i="21"/>
  <c r="AD91" i="21"/>
  <c r="E92" i="21"/>
  <c r="F92" i="21"/>
  <c r="G92" i="21"/>
  <c r="H92" i="21"/>
  <c r="I92" i="21"/>
  <c r="J92" i="21"/>
  <c r="K92" i="21"/>
  <c r="L92" i="21"/>
  <c r="M92" i="21"/>
  <c r="N92" i="21"/>
  <c r="O92" i="21"/>
  <c r="P92" i="21"/>
  <c r="Q92" i="21"/>
  <c r="R92" i="21"/>
  <c r="S92" i="21"/>
  <c r="T92" i="21"/>
  <c r="U92" i="21"/>
  <c r="V92" i="21"/>
  <c r="W92" i="21"/>
  <c r="X92" i="21"/>
  <c r="Y92" i="21"/>
  <c r="Z92" i="21"/>
  <c r="AA92" i="21"/>
  <c r="AB92" i="21"/>
  <c r="AC92" i="21"/>
  <c r="AD92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Y93" i="21"/>
  <c r="Z93" i="21"/>
  <c r="AA93" i="21"/>
  <c r="AB93" i="21"/>
  <c r="AC93" i="21"/>
  <c r="AD93" i="21"/>
  <c r="E94" i="21"/>
  <c r="F94" i="21"/>
  <c r="G94" i="21"/>
  <c r="H94" i="21"/>
  <c r="I94" i="21"/>
  <c r="J94" i="21"/>
  <c r="K94" i="21"/>
  <c r="L94" i="21"/>
  <c r="M94" i="21"/>
  <c r="N94" i="21"/>
  <c r="O94" i="21"/>
  <c r="P94" i="21"/>
  <c r="Q94" i="21"/>
  <c r="R94" i="21"/>
  <c r="S94" i="21"/>
  <c r="T94" i="21"/>
  <c r="U94" i="21"/>
  <c r="V94" i="21"/>
  <c r="W94" i="21"/>
  <c r="X94" i="21"/>
  <c r="Y94" i="21"/>
  <c r="Z94" i="21"/>
  <c r="AA94" i="21"/>
  <c r="AB94" i="21"/>
  <c r="AC94" i="21"/>
  <c r="AD94" i="21"/>
  <c r="E95" i="21"/>
  <c r="F95" i="21"/>
  <c r="G95" i="21"/>
  <c r="H95" i="21"/>
  <c r="I95" i="21"/>
  <c r="J95" i="21"/>
  <c r="K95" i="21"/>
  <c r="L95" i="21"/>
  <c r="M95" i="21"/>
  <c r="N95" i="21"/>
  <c r="O95" i="21"/>
  <c r="P95" i="21"/>
  <c r="Q95" i="21"/>
  <c r="R95" i="21"/>
  <c r="S95" i="21"/>
  <c r="T95" i="21"/>
  <c r="U95" i="21"/>
  <c r="V95" i="21"/>
  <c r="W95" i="21"/>
  <c r="X95" i="21"/>
  <c r="Y95" i="21"/>
  <c r="Z95" i="21"/>
  <c r="AA95" i="21"/>
  <c r="AB95" i="21"/>
  <c r="AC95" i="21"/>
  <c r="AD95" i="21"/>
  <c r="E98" i="21"/>
  <c r="F98" i="21"/>
  <c r="G98" i="21"/>
  <c r="H98" i="21"/>
  <c r="I98" i="21"/>
  <c r="J98" i="21"/>
  <c r="K98" i="21"/>
  <c r="L98" i="21"/>
  <c r="M98" i="21"/>
  <c r="N98" i="21"/>
  <c r="O98" i="21"/>
  <c r="P98" i="21"/>
  <c r="Q98" i="21"/>
  <c r="R98" i="21"/>
  <c r="S98" i="21"/>
  <c r="T98" i="21"/>
  <c r="U98" i="21"/>
  <c r="V98" i="21"/>
  <c r="W98" i="21"/>
  <c r="X98" i="21"/>
  <c r="Y98" i="21"/>
  <c r="Z98" i="21"/>
  <c r="AA98" i="21"/>
  <c r="AB98" i="21"/>
  <c r="AC98" i="21"/>
  <c r="AD98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8" i="21"/>
  <c r="D71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Z41" i="21"/>
  <c r="AA41" i="21"/>
  <c r="AB41" i="21"/>
  <c r="AC41" i="21"/>
  <c r="AD41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AD42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Z43" i="21"/>
  <c r="AA43" i="21"/>
  <c r="AB43" i="21"/>
  <c r="AC43" i="21"/>
  <c r="AD43" i="21"/>
  <c r="AF43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Z45" i="21"/>
  <c r="AA45" i="21"/>
  <c r="AB45" i="21"/>
  <c r="AC45" i="21"/>
  <c r="AD45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Z46" i="21"/>
  <c r="AA46" i="21"/>
  <c r="AB46" i="21"/>
  <c r="AC46" i="21"/>
  <c r="AD46" i="21"/>
  <c r="AF46" i="2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Y47" i="21"/>
  <c r="Z47" i="21"/>
  <c r="AA47" i="21"/>
  <c r="AB47" i="21"/>
  <c r="AC47" i="21"/>
  <c r="AD47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Z48" i="21"/>
  <c r="AA48" i="21"/>
  <c r="AB48" i="21"/>
  <c r="AC48" i="21"/>
  <c r="AD48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P49" i="21"/>
  <c r="Q49" i="21"/>
  <c r="R49" i="21"/>
  <c r="S49" i="21"/>
  <c r="T49" i="21"/>
  <c r="U49" i="21"/>
  <c r="V49" i="21"/>
  <c r="W49" i="21"/>
  <c r="X49" i="21"/>
  <c r="Y49" i="21"/>
  <c r="Z49" i="21"/>
  <c r="AA49" i="21"/>
  <c r="AB49" i="21"/>
  <c r="AC49" i="21"/>
  <c r="AD49" i="21"/>
  <c r="AF49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P50" i="21"/>
  <c r="Q50" i="21"/>
  <c r="R50" i="21"/>
  <c r="S50" i="21"/>
  <c r="T50" i="21"/>
  <c r="U50" i="21"/>
  <c r="V50" i="21"/>
  <c r="W50" i="21"/>
  <c r="X50" i="21"/>
  <c r="Y50" i="21"/>
  <c r="Z50" i="21"/>
  <c r="AA50" i="21"/>
  <c r="AB50" i="21"/>
  <c r="AC50" i="21"/>
  <c r="AD50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P51" i="21"/>
  <c r="Q51" i="21"/>
  <c r="R51" i="21"/>
  <c r="S51" i="21"/>
  <c r="T51" i="21"/>
  <c r="U51" i="21"/>
  <c r="V51" i="21"/>
  <c r="W51" i="21"/>
  <c r="X51" i="21"/>
  <c r="Y51" i="21"/>
  <c r="Z51" i="21"/>
  <c r="AA51" i="21"/>
  <c r="AB51" i="21"/>
  <c r="AC51" i="21"/>
  <c r="AD51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P52" i="21"/>
  <c r="Q52" i="21"/>
  <c r="R52" i="21"/>
  <c r="S52" i="21"/>
  <c r="T52" i="21"/>
  <c r="U52" i="21"/>
  <c r="V52" i="21"/>
  <c r="W52" i="21"/>
  <c r="X52" i="21"/>
  <c r="Y52" i="21"/>
  <c r="Z52" i="21"/>
  <c r="AA52" i="21"/>
  <c r="AB52" i="21"/>
  <c r="AC52" i="21"/>
  <c r="AD52" i="21"/>
  <c r="AF52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P53" i="21"/>
  <c r="Q53" i="21"/>
  <c r="R53" i="21"/>
  <c r="S53" i="21"/>
  <c r="T53" i="21"/>
  <c r="U53" i="21"/>
  <c r="V53" i="21"/>
  <c r="W53" i="21"/>
  <c r="X53" i="21"/>
  <c r="Y53" i="21"/>
  <c r="Z53" i="21"/>
  <c r="AA53" i="21"/>
  <c r="AB53" i="21"/>
  <c r="AC53" i="21"/>
  <c r="AD53" i="21"/>
  <c r="D54" i="21"/>
  <c r="E54" i="21"/>
  <c r="F54" i="21"/>
  <c r="G54" i="21"/>
  <c r="H54" i="21"/>
  <c r="I54" i="21"/>
  <c r="J54" i="21"/>
  <c r="K54" i="21"/>
  <c r="L54" i="21"/>
  <c r="M54" i="21"/>
  <c r="N54" i="21"/>
  <c r="O54" i="21"/>
  <c r="P54" i="21"/>
  <c r="Q54" i="21"/>
  <c r="R54" i="21"/>
  <c r="S54" i="21"/>
  <c r="T54" i="21"/>
  <c r="U54" i="21"/>
  <c r="V54" i="21"/>
  <c r="W54" i="21"/>
  <c r="X54" i="21"/>
  <c r="Y54" i="21"/>
  <c r="Z54" i="21"/>
  <c r="AA54" i="21"/>
  <c r="AB54" i="21"/>
  <c r="AC54" i="21"/>
  <c r="AD54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Y55" i="21"/>
  <c r="Z55" i="21"/>
  <c r="AA55" i="21"/>
  <c r="AB55" i="21"/>
  <c r="AC55" i="21"/>
  <c r="AD55" i="21"/>
  <c r="AF55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R56" i="21"/>
  <c r="S56" i="21"/>
  <c r="T56" i="21"/>
  <c r="U56" i="21"/>
  <c r="V56" i="21"/>
  <c r="W56" i="21"/>
  <c r="X56" i="21"/>
  <c r="Y56" i="21"/>
  <c r="Z56" i="21"/>
  <c r="AA56" i="21"/>
  <c r="AB56" i="21"/>
  <c r="AC56" i="21"/>
  <c r="AD56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P57" i="21"/>
  <c r="Q57" i="21"/>
  <c r="R57" i="21"/>
  <c r="S57" i="21"/>
  <c r="T57" i="21"/>
  <c r="U57" i="21"/>
  <c r="V57" i="21"/>
  <c r="W57" i="21"/>
  <c r="X57" i="21"/>
  <c r="Y57" i="21"/>
  <c r="Z57" i="21"/>
  <c r="AA57" i="21"/>
  <c r="AB57" i="21"/>
  <c r="AC57" i="21"/>
  <c r="AD57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P58" i="21"/>
  <c r="Q58" i="21"/>
  <c r="R58" i="21"/>
  <c r="S58" i="21"/>
  <c r="T58" i="21"/>
  <c r="U58" i="21"/>
  <c r="V58" i="21"/>
  <c r="W58" i="21"/>
  <c r="X58" i="21"/>
  <c r="Y58" i="21"/>
  <c r="Z58" i="21"/>
  <c r="AA58" i="21"/>
  <c r="AB58" i="21"/>
  <c r="AC58" i="21"/>
  <c r="AD58" i="21"/>
  <c r="AF58" i="21"/>
  <c r="D59" i="21"/>
  <c r="E59" i="21"/>
  <c r="F59" i="21"/>
  <c r="G59" i="21"/>
  <c r="H59" i="21"/>
  <c r="I59" i="21"/>
  <c r="J59" i="21"/>
  <c r="K59" i="21"/>
  <c r="L59" i="21"/>
  <c r="M59" i="21"/>
  <c r="N59" i="21"/>
  <c r="O59" i="21"/>
  <c r="P59" i="21"/>
  <c r="Q59" i="21"/>
  <c r="R59" i="21"/>
  <c r="S59" i="21"/>
  <c r="T59" i="21"/>
  <c r="U59" i="21"/>
  <c r="V59" i="21"/>
  <c r="W59" i="21"/>
  <c r="X59" i="21"/>
  <c r="Y59" i="21"/>
  <c r="Z59" i="21"/>
  <c r="AA59" i="21"/>
  <c r="AB59" i="21"/>
  <c r="AC59" i="21"/>
  <c r="AD59" i="21"/>
  <c r="D60" i="21"/>
  <c r="E60" i="21"/>
  <c r="F60" i="21"/>
  <c r="G60" i="21"/>
  <c r="H60" i="21"/>
  <c r="I60" i="21"/>
  <c r="J60" i="21"/>
  <c r="K60" i="21"/>
  <c r="L60" i="21"/>
  <c r="M60" i="21"/>
  <c r="N60" i="21"/>
  <c r="O60" i="21"/>
  <c r="P60" i="21"/>
  <c r="Q60" i="21"/>
  <c r="R60" i="21"/>
  <c r="S60" i="21"/>
  <c r="T60" i="21"/>
  <c r="U60" i="21"/>
  <c r="V60" i="21"/>
  <c r="W60" i="21"/>
  <c r="X60" i="21"/>
  <c r="Y60" i="21"/>
  <c r="Z60" i="21"/>
  <c r="AA60" i="21"/>
  <c r="AB60" i="21"/>
  <c r="AC60" i="21"/>
  <c r="AD60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R61" i="21"/>
  <c r="S61" i="21"/>
  <c r="T61" i="21"/>
  <c r="U61" i="21"/>
  <c r="V61" i="21"/>
  <c r="W61" i="21"/>
  <c r="X61" i="21"/>
  <c r="Y61" i="21"/>
  <c r="Z61" i="21"/>
  <c r="AA61" i="21"/>
  <c r="AB61" i="21"/>
  <c r="AC61" i="21"/>
  <c r="AD61" i="21"/>
  <c r="AF61" i="21"/>
  <c r="D62" i="21"/>
  <c r="E62" i="21"/>
  <c r="F62" i="21"/>
  <c r="G62" i="21"/>
  <c r="H62" i="21"/>
  <c r="I62" i="21"/>
  <c r="J62" i="21"/>
  <c r="K62" i="21"/>
  <c r="L62" i="21"/>
  <c r="M62" i="21"/>
  <c r="N62" i="21"/>
  <c r="O62" i="21"/>
  <c r="P62" i="21"/>
  <c r="Q62" i="21"/>
  <c r="R62" i="21"/>
  <c r="S62" i="21"/>
  <c r="T62" i="21"/>
  <c r="U62" i="21"/>
  <c r="V62" i="21"/>
  <c r="W62" i="21"/>
  <c r="X62" i="21"/>
  <c r="Y62" i="21"/>
  <c r="Z62" i="21"/>
  <c r="AA62" i="21"/>
  <c r="AB62" i="21"/>
  <c r="AC62" i="21"/>
  <c r="AD62" i="21"/>
  <c r="D63" i="21"/>
  <c r="E63" i="21"/>
  <c r="F63" i="21"/>
  <c r="G63" i="21"/>
  <c r="H63" i="21"/>
  <c r="I63" i="21"/>
  <c r="J63" i="21"/>
  <c r="K63" i="21"/>
  <c r="L63" i="21"/>
  <c r="M63" i="21"/>
  <c r="N63" i="21"/>
  <c r="O63" i="21"/>
  <c r="P63" i="21"/>
  <c r="Q63" i="21"/>
  <c r="R63" i="21"/>
  <c r="S63" i="21"/>
  <c r="T63" i="21"/>
  <c r="U63" i="21"/>
  <c r="V63" i="21"/>
  <c r="W63" i="21"/>
  <c r="X63" i="21"/>
  <c r="Y63" i="21"/>
  <c r="Z63" i="21"/>
  <c r="AA63" i="21"/>
  <c r="AB63" i="21"/>
  <c r="AC63" i="21"/>
  <c r="AD63" i="21"/>
  <c r="D64" i="21"/>
  <c r="E64" i="21"/>
  <c r="F64" i="21"/>
  <c r="G64" i="21"/>
  <c r="H64" i="21"/>
  <c r="I64" i="21"/>
  <c r="J64" i="21"/>
  <c r="K64" i="21"/>
  <c r="L64" i="21"/>
  <c r="M64" i="21"/>
  <c r="N64" i="21"/>
  <c r="O64" i="21"/>
  <c r="P64" i="21"/>
  <c r="Q64" i="21"/>
  <c r="R64" i="21"/>
  <c r="S64" i="21"/>
  <c r="T64" i="21"/>
  <c r="U64" i="21"/>
  <c r="V64" i="21"/>
  <c r="W64" i="21"/>
  <c r="X64" i="21"/>
  <c r="Y64" i="21"/>
  <c r="Z64" i="21"/>
  <c r="AA64" i="21"/>
  <c r="AB64" i="21"/>
  <c r="AC64" i="21"/>
  <c r="AD64" i="21"/>
  <c r="AF64" i="21"/>
  <c r="E65" i="21"/>
  <c r="H65" i="21"/>
  <c r="K65" i="21"/>
  <c r="N65" i="21"/>
  <c r="Q65" i="21"/>
  <c r="T65" i="21"/>
  <c r="W65" i="21"/>
  <c r="Z65" i="21"/>
  <c r="AC65" i="21"/>
  <c r="E66" i="21"/>
  <c r="H66" i="21"/>
  <c r="K66" i="21"/>
  <c r="Q66" i="21"/>
  <c r="W66" i="21"/>
  <c r="Z66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Y67" i="21"/>
  <c r="Z67" i="21"/>
  <c r="AA67" i="21"/>
  <c r="AB67" i="21"/>
  <c r="AC67" i="21"/>
  <c r="AD67" i="21"/>
  <c r="AF67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7" i="21"/>
  <c r="C40" i="21"/>
  <c r="AF41" i="21"/>
  <c r="AF42" i="21"/>
  <c r="AF44" i="21"/>
  <c r="AF45" i="21"/>
  <c r="AF47" i="21"/>
  <c r="AF48" i="21"/>
  <c r="AF50" i="21"/>
  <c r="AF51" i="21"/>
  <c r="AF53" i="21"/>
  <c r="AF54" i="21"/>
  <c r="AF56" i="21"/>
  <c r="AF57" i="21"/>
  <c r="AF59" i="21"/>
  <c r="AF60" i="21"/>
  <c r="AF62" i="21"/>
  <c r="AF63" i="21"/>
  <c r="AF40" i="21"/>
  <c r="D34" i="21"/>
  <c r="E34" i="21"/>
  <c r="F34" i="21"/>
  <c r="G96" i="21" s="1"/>
  <c r="G34" i="21"/>
  <c r="H34" i="21"/>
  <c r="I34" i="21"/>
  <c r="J34" i="21"/>
  <c r="K34" i="21"/>
  <c r="K35" i="21" s="1"/>
  <c r="L34" i="21"/>
  <c r="M34" i="21"/>
  <c r="N34" i="21"/>
  <c r="O34" i="21"/>
  <c r="P34" i="21"/>
  <c r="Q34" i="21"/>
  <c r="Q35" i="21" s="1"/>
  <c r="R34" i="21"/>
  <c r="S34" i="21"/>
  <c r="T34" i="21"/>
  <c r="U34" i="21"/>
  <c r="V34" i="21"/>
  <c r="W34" i="21"/>
  <c r="X34" i="21"/>
  <c r="Y34" i="21"/>
  <c r="Z34" i="21"/>
  <c r="Z35" i="21" s="1"/>
  <c r="AA34" i="21"/>
  <c r="AB34" i="21"/>
  <c r="AC34" i="21"/>
  <c r="AD34" i="21"/>
  <c r="D35" i="21"/>
  <c r="E35" i="21"/>
  <c r="F35" i="21"/>
  <c r="H35" i="21"/>
  <c r="M35" i="21"/>
  <c r="N35" i="21"/>
  <c r="P35" i="21"/>
  <c r="T35" i="21"/>
  <c r="V35" i="21"/>
  <c r="W35" i="21"/>
  <c r="AB35" i="21"/>
  <c r="AC35" i="21"/>
  <c r="C34" i="21"/>
  <c r="E71" i="22"/>
  <c r="F71" i="22"/>
  <c r="G71" i="22"/>
  <c r="H71" i="22"/>
  <c r="I71" i="22"/>
  <c r="J71" i="22"/>
  <c r="K71" i="22"/>
  <c r="L71" i="22"/>
  <c r="M71" i="22"/>
  <c r="N71" i="22"/>
  <c r="O71" i="22"/>
  <c r="P71" i="22"/>
  <c r="Q71" i="22"/>
  <c r="R71" i="22"/>
  <c r="S71" i="22"/>
  <c r="T71" i="22"/>
  <c r="U71" i="22"/>
  <c r="V71" i="22"/>
  <c r="W71" i="22"/>
  <c r="X71" i="22"/>
  <c r="Y71" i="22"/>
  <c r="Z71" i="22"/>
  <c r="AA71" i="22"/>
  <c r="AB71" i="22"/>
  <c r="AC71" i="22"/>
  <c r="AD71" i="22"/>
  <c r="E72" i="22"/>
  <c r="F72" i="22"/>
  <c r="G72" i="22"/>
  <c r="H72" i="22"/>
  <c r="I72" i="22"/>
  <c r="J72" i="22"/>
  <c r="K72" i="22"/>
  <c r="L72" i="22"/>
  <c r="M72" i="22"/>
  <c r="N72" i="22"/>
  <c r="O72" i="22"/>
  <c r="P72" i="22"/>
  <c r="Q72" i="22"/>
  <c r="R72" i="22"/>
  <c r="S72" i="22"/>
  <c r="T72" i="22"/>
  <c r="U72" i="22"/>
  <c r="V72" i="22"/>
  <c r="W72" i="22"/>
  <c r="X72" i="22"/>
  <c r="Y72" i="22"/>
  <c r="Z72" i="22"/>
  <c r="AA72" i="22"/>
  <c r="AB72" i="22"/>
  <c r="AC72" i="22"/>
  <c r="AD72" i="22"/>
  <c r="E73" i="22"/>
  <c r="F73" i="22"/>
  <c r="G73" i="22"/>
  <c r="H73" i="22"/>
  <c r="I73" i="22"/>
  <c r="J73" i="22"/>
  <c r="K73" i="22"/>
  <c r="L73" i="22"/>
  <c r="M73" i="22"/>
  <c r="N73" i="22"/>
  <c r="O73" i="22"/>
  <c r="P73" i="22"/>
  <c r="Q73" i="22"/>
  <c r="R73" i="22"/>
  <c r="S73" i="22"/>
  <c r="T73" i="22"/>
  <c r="U73" i="22"/>
  <c r="V73" i="22"/>
  <c r="W73" i="22"/>
  <c r="X73" i="22"/>
  <c r="Y73" i="22"/>
  <c r="Z73" i="22"/>
  <c r="AA73" i="22"/>
  <c r="AB73" i="22"/>
  <c r="AC73" i="22"/>
  <c r="AD73" i="22"/>
  <c r="E74" i="22"/>
  <c r="F74" i="22"/>
  <c r="G74" i="22"/>
  <c r="H74" i="22"/>
  <c r="I74" i="22"/>
  <c r="J74" i="22"/>
  <c r="K74" i="22"/>
  <c r="L74" i="22"/>
  <c r="M74" i="22"/>
  <c r="N74" i="22"/>
  <c r="O74" i="22"/>
  <c r="P74" i="22"/>
  <c r="Q74" i="22"/>
  <c r="R74" i="22"/>
  <c r="S74" i="22"/>
  <c r="T74" i="22"/>
  <c r="U74" i="22"/>
  <c r="V74" i="22"/>
  <c r="W74" i="22"/>
  <c r="X74" i="22"/>
  <c r="Y74" i="22"/>
  <c r="Z74" i="22"/>
  <c r="AA74" i="22"/>
  <c r="AB74" i="22"/>
  <c r="AC74" i="22"/>
  <c r="AD74" i="22"/>
  <c r="E75" i="22"/>
  <c r="F75" i="22"/>
  <c r="G75" i="22"/>
  <c r="H75" i="22"/>
  <c r="I75" i="22"/>
  <c r="J75" i="22"/>
  <c r="K75" i="22"/>
  <c r="L75" i="22"/>
  <c r="M75" i="22"/>
  <c r="N75" i="22"/>
  <c r="O75" i="22"/>
  <c r="P75" i="22"/>
  <c r="Q75" i="22"/>
  <c r="R75" i="22"/>
  <c r="S75" i="22"/>
  <c r="T75" i="22"/>
  <c r="U75" i="22"/>
  <c r="V75" i="22"/>
  <c r="W75" i="22"/>
  <c r="X75" i="22"/>
  <c r="Y75" i="22"/>
  <c r="Z75" i="22"/>
  <c r="AA75" i="22"/>
  <c r="AB75" i="22"/>
  <c r="AC75" i="22"/>
  <c r="AD75" i="22"/>
  <c r="E76" i="22"/>
  <c r="F76" i="22"/>
  <c r="G76" i="22"/>
  <c r="H76" i="22"/>
  <c r="I76" i="22"/>
  <c r="J76" i="22"/>
  <c r="K76" i="22"/>
  <c r="L76" i="22"/>
  <c r="M76" i="22"/>
  <c r="N76" i="22"/>
  <c r="O76" i="22"/>
  <c r="P76" i="22"/>
  <c r="Q76" i="22"/>
  <c r="R76" i="22"/>
  <c r="S76" i="22"/>
  <c r="T76" i="22"/>
  <c r="U76" i="22"/>
  <c r="V76" i="22"/>
  <c r="W76" i="22"/>
  <c r="X76" i="22"/>
  <c r="Y76" i="22"/>
  <c r="Z76" i="22"/>
  <c r="AA76" i="22"/>
  <c r="AB76" i="22"/>
  <c r="AC76" i="22"/>
  <c r="AD76" i="22"/>
  <c r="E77" i="22"/>
  <c r="F77" i="22"/>
  <c r="G77" i="22"/>
  <c r="H77" i="22"/>
  <c r="I77" i="22"/>
  <c r="J77" i="22"/>
  <c r="K77" i="22"/>
  <c r="L77" i="22"/>
  <c r="M77" i="22"/>
  <c r="N77" i="22"/>
  <c r="O77" i="22"/>
  <c r="P77" i="22"/>
  <c r="Q77" i="22"/>
  <c r="R77" i="22"/>
  <c r="S77" i="22"/>
  <c r="T77" i="22"/>
  <c r="U77" i="22"/>
  <c r="V77" i="22"/>
  <c r="W77" i="22"/>
  <c r="X77" i="22"/>
  <c r="Y77" i="22"/>
  <c r="Z77" i="22"/>
  <c r="AA77" i="22"/>
  <c r="AB77" i="22"/>
  <c r="AC77" i="22"/>
  <c r="AD77" i="22"/>
  <c r="E78" i="22"/>
  <c r="F78" i="22"/>
  <c r="G78" i="22"/>
  <c r="H78" i="22"/>
  <c r="I78" i="22"/>
  <c r="J78" i="22"/>
  <c r="K78" i="22"/>
  <c r="L78" i="22"/>
  <c r="M78" i="22"/>
  <c r="N78" i="22"/>
  <c r="O78" i="22"/>
  <c r="P78" i="22"/>
  <c r="Q78" i="22"/>
  <c r="R78" i="22"/>
  <c r="S78" i="22"/>
  <c r="T78" i="22"/>
  <c r="U78" i="22"/>
  <c r="V78" i="22"/>
  <c r="W78" i="22"/>
  <c r="X78" i="22"/>
  <c r="Y78" i="22"/>
  <c r="Z78" i="22"/>
  <c r="AA78" i="22"/>
  <c r="AB78" i="22"/>
  <c r="AC78" i="22"/>
  <c r="AD78" i="22"/>
  <c r="E79" i="22"/>
  <c r="F79" i="22"/>
  <c r="G79" i="22"/>
  <c r="H79" i="22"/>
  <c r="I79" i="22"/>
  <c r="J79" i="22"/>
  <c r="K79" i="22"/>
  <c r="L79" i="22"/>
  <c r="M79" i="22"/>
  <c r="N79" i="22"/>
  <c r="O79" i="22"/>
  <c r="P79" i="22"/>
  <c r="Q79" i="22"/>
  <c r="R79" i="22"/>
  <c r="S79" i="22"/>
  <c r="T79" i="22"/>
  <c r="U79" i="22"/>
  <c r="V79" i="22"/>
  <c r="W79" i="22"/>
  <c r="X79" i="22"/>
  <c r="Y79" i="22"/>
  <c r="Z79" i="22"/>
  <c r="AA79" i="22"/>
  <c r="AB79" i="22"/>
  <c r="AC79" i="22"/>
  <c r="AD79" i="22"/>
  <c r="E80" i="22"/>
  <c r="F80" i="22"/>
  <c r="G80" i="22"/>
  <c r="H80" i="22"/>
  <c r="I80" i="22"/>
  <c r="J80" i="22"/>
  <c r="K80" i="22"/>
  <c r="L80" i="22"/>
  <c r="M80" i="22"/>
  <c r="N80" i="22"/>
  <c r="O80" i="22"/>
  <c r="P80" i="22"/>
  <c r="Q80" i="22"/>
  <c r="R80" i="22"/>
  <c r="S80" i="22"/>
  <c r="T80" i="22"/>
  <c r="U80" i="22"/>
  <c r="V80" i="22"/>
  <c r="W80" i="22"/>
  <c r="X80" i="22"/>
  <c r="Y80" i="22"/>
  <c r="Z80" i="22"/>
  <c r="AA80" i="22"/>
  <c r="AB80" i="22"/>
  <c r="AC80" i="22"/>
  <c r="AD80" i="22"/>
  <c r="E81" i="22"/>
  <c r="F81" i="22"/>
  <c r="G81" i="22"/>
  <c r="H81" i="22"/>
  <c r="I81" i="22"/>
  <c r="J81" i="22"/>
  <c r="K81" i="22"/>
  <c r="L81" i="22"/>
  <c r="M81" i="22"/>
  <c r="N81" i="22"/>
  <c r="O81" i="22"/>
  <c r="P81" i="22"/>
  <c r="Q81" i="22"/>
  <c r="R81" i="22"/>
  <c r="S81" i="22"/>
  <c r="T81" i="22"/>
  <c r="U81" i="22"/>
  <c r="V81" i="22"/>
  <c r="W81" i="22"/>
  <c r="X81" i="22"/>
  <c r="Y81" i="22"/>
  <c r="Z81" i="22"/>
  <c r="AA81" i="22"/>
  <c r="AB81" i="22"/>
  <c r="AC81" i="22"/>
  <c r="AD81" i="22"/>
  <c r="E82" i="22"/>
  <c r="F82" i="22"/>
  <c r="G82" i="22"/>
  <c r="H82" i="22"/>
  <c r="I82" i="22"/>
  <c r="J82" i="22"/>
  <c r="K82" i="22"/>
  <c r="L82" i="22"/>
  <c r="M82" i="22"/>
  <c r="N82" i="22"/>
  <c r="O82" i="22"/>
  <c r="P82" i="22"/>
  <c r="Q82" i="22"/>
  <c r="R82" i="22"/>
  <c r="S82" i="22"/>
  <c r="T82" i="22"/>
  <c r="U82" i="22"/>
  <c r="V82" i="22"/>
  <c r="W82" i="22"/>
  <c r="X82" i="22"/>
  <c r="Y82" i="22"/>
  <c r="Z82" i="22"/>
  <c r="AA82" i="22"/>
  <c r="AB82" i="22"/>
  <c r="AC82" i="22"/>
  <c r="AD82" i="22"/>
  <c r="E83" i="22"/>
  <c r="F83" i="22"/>
  <c r="G83" i="22"/>
  <c r="H83" i="22"/>
  <c r="I83" i="22"/>
  <c r="J83" i="22"/>
  <c r="K83" i="22"/>
  <c r="L83" i="22"/>
  <c r="M83" i="22"/>
  <c r="N83" i="22"/>
  <c r="O83" i="22"/>
  <c r="P83" i="22"/>
  <c r="Q83" i="22"/>
  <c r="R83" i="22"/>
  <c r="S83" i="22"/>
  <c r="T83" i="22"/>
  <c r="U83" i="22"/>
  <c r="V83" i="22"/>
  <c r="W83" i="22"/>
  <c r="X83" i="22"/>
  <c r="Y83" i="22"/>
  <c r="Z83" i="22"/>
  <c r="AA83" i="22"/>
  <c r="AB83" i="22"/>
  <c r="AC83" i="22"/>
  <c r="AD83" i="22"/>
  <c r="E84" i="22"/>
  <c r="F84" i="22"/>
  <c r="G84" i="22"/>
  <c r="H84" i="22"/>
  <c r="I84" i="22"/>
  <c r="J84" i="22"/>
  <c r="K84" i="22"/>
  <c r="L84" i="22"/>
  <c r="M84" i="22"/>
  <c r="N84" i="22"/>
  <c r="O84" i="22"/>
  <c r="P84" i="22"/>
  <c r="Q84" i="22"/>
  <c r="R84" i="22"/>
  <c r="S84" i="22"/>
  <c r="T84" i="22"/>
  <c r="U84" i="22"/>
  <c r="V84" i="22"/>
  <c r="W84" i="22"/>
  <c r="X84" i="22"/>
  <c r="Y84" i="22"/>
  <c r="Z84" i="22"/>
  <c r="AA84" i="22"/>
  <c r="AB84" i="22"/>
  <c r="AC84" i="22"/>
  <c r="AD84" i="22"/>
  <c r="E85" i="22"/>
  <c r="F85" i="22"/>
  <c r="G85" i="22"/>
  <c r="H85" i="22"/>
  <c r="I85" i="22"/>
  <c r="J85" i="22"/>
  <c r="K85" i="22"/>
  <c r="L85" i="22"/>
  <c r="M85" i="22"/>
  <c r="N85" i="22"/>
  <c r="O85" i="22"/>
  <c r="P85" i="22"/>
  <c r="Q85" i="22"/>
  <c r="R85" i="22"/>
  <c r="S85" i="22"/>
  <c r="T85" i="22"/>
  <c r="U85" i="22"/>
  <c r="V85" i="22"/>
  <c r="W85" i="22"/>
  <c r="X85" i="22"/>
  <c r="Y85" i="22"/>
  <c r="Z85" i="22"/>
  <c r="AA85" i="22"/>
  <c r="AB85" i="22"/>
  <c r="AC85" i="22"/>
  <c r="AD85" i="22"/>
  <c r="E86" i="22"/>
  <c r="F86" i="22"/>
  <c r="G86" i="22"/>
  <c r="H86" i="22"/>
  <c r="I86" i="22"/>
  <c r="J86" i="22"/>
  <c r="K86" i="22"/>
  <c r="L86" i="22"/>
  <c r="M86" i="22"/>
  <c r="N86" i="22"/>
  <c r="O86" i="22"/>
  <c r="P86" i="22"/>
  <c r="Q86" i="22"/>
  <c r="R86" i="22"/>
  <c r="S86" i="22"/>
  <c r="T86" i="22"/>
  <c r="U86" i="22"/>
  <c r="V86" i="22"/>
  <c r="W86" i="22"/>
  <c r="X86" i="22"/>
  <c r="Y86" i="22"/>
  <c r="Z86" i="22"/>
  <c r="AA86" i="22"/>
  <c r="AB86" i="22"/>
  <c r="AC86" i="22"/>
  <c r="AD86" i="22"/>
  <c r="E87" i="22"/>
  <c r="F87" i="22"/>
  <c r="G87" i="22"/>
  <c r="H87" i="22"/>
  <c r="I87" i="22"/>
  <c r="J87" i="22"/>
  <c r="K87" i="22"/>
  <c r="L87" i="22"/>
  <c r="M87" i="22"/>
  <c r="N87" i="22"/>
  <c r="O87" i="22"/>
  <c r="P87" i="22"/>
  <c r="Q87" i="22"/>
  <c r="R87" i="22"/>
  <c r="S87" i="22"/>
  <c r="T87" i="22"/>
  <c r="U87" i="22"/>
  <c r="V87" i="22"/>
  <c r="W87" i="22"/>
  <c r="X87" i="22"/>
  <c r="Y87" i="22"/>
  <c r="Z87" i="22"/>
  <c r="AA87" i="22"/>
  <c r="AB87" i="22"/>
  <c r="AC87" i="22"/>
  <c r="AD87" i="22"/>
  <c r="E88" i="22"/>
  <c r="F88" i="22"/>
  <c r="G88" i="22"/>
  <c r="H88" i="22"/>
  <c r="I88" i="22"/>
  <c r="J88" i="22"/>
  <c r="K88" i="22"/>
  <c r="L88" i="22"/>
  <c r="M88" i="22"/>
  <c r="N88" i="22"/>
  <c r="O88" i="22"/>
  <c r="P88" i="22"/>
  <c r="Q88" i="22"/>
  <c r="R88" i="22"/>
  <c r="S88" i="22"/>
  <c r="T88" i="22"/>
  <c r="U88" i="22"/>
  <c r="V88" i="22"/>
  <c r="W88" i="22"/>
  <c r="X88" i="22"/>
  <c r="Y88" i="22"/>
  <c r="Z88" i="22"/>
  <c r="AA88" i="22"/>
  <c r="AB88" i="22"/>
  <c r="AC88" i="22"/>
  <c r="AD88" i="22"/>
  <c r="E89" i="22"/>
  <c r="F89" i="22"/>
  <c r="G89" i="22"/>
  <c r="H89" i="22"/>
  <c r="I89" i="22"/>
  <c r="J89" i="22"/>
  <c r="K89" i="22"/>
  <c r="L89" i="22"/>
  <c r="M89" i="22"/>
  <c r="N89" i="22"/>
  <c r="O89" i="22"/>
  <c r="P89" i="22"/>
  <c r="Q89" i="22"/>
  <c r="R89" i="22"/>
  <c r="S89" i="22"/>
  <c r="T89" i="22"/>
  <c r="U89" i="22"/>
  <c r="V89" i="22"/>
  <c r="W89" i="22"/>
  <c r="X89" i="22"/>
  <c r="Y89" i="22"/>
  <c r="Z89" i="22"/>
  <c r="AA89" i="22"/>
  <c r="AB89" i="22"/>
  <c r="AC89" i="22"/>
  <c r="AD89" i="22"/>
  <c r="E90" i="22"/>
  <c r="F90" i="22"/>
  <c r="G90" i="22"/>
  <c r="H90" i="22"/>
  <c r="I90" i="22"/>
  <c r="J90" i="22"/>
  <c r="K90" i="22"/>
  <c r="L90" i="22"/>
  <c r="M90" i="22"/>
  <c r="N90" i="22"/>
  <c r="O90" i="22"/>
  <c r="P90" i="22"/>
  <c r="Q90" i="22"/>
  <c r="R90" i="22"/>
  <c r="S90" i="22"/>
  <c r="T90" i="22"/>
  <c r="U90" i="22"/>
  <c r="V90" i="22"/>
  <c r="W90" i="22"/>
  <c r="X90" i="22"/>
  <c r="Y90" i="22"/>
  <c r="Z90" i="22"/>
  <c r="AA90" i="22"/>
  <c r="AB90" i="22"/>
  <c r="AC90" i="22"/>
  <c r="AD90" i="22"/>
  <c r="E91" i="22"/>
  <c r="F91" i="22"/>
  <c r="G91" i="22"/>
  <c r="H91" i="22"/>
  <c r="I91" i="22"/>
  <c r="J91" i="22"/>
  <c r="K91" i="22"/>
  <c r="L91" i="22"/>
  <c r="M91" i="22"/>
  <c r="N91" i="22"/>
  <c r="O91" i="22"/>
  <c r="P91" i="22"/>
  <c r="Q91" i="22"/>
  <c r="R91" i="22"/>
  <c r="S91" i="22"/>
  <c r="T91" i="22"/>
  <c r="U91" i="22"/>
  <c r="V91" i="22"/>
  <c r="W91" i="22"/>
  <c r="X91" i="22"/>
  <c r="Y91" i="22"/>
  <c r="Z91" i="22"/>
  <c r="AA91" i="22"/>
  <c r="AB91" i="22"/>
  <c r="AC91" i="22"/>
  <c r="AD91" i="22"/>
  <c r="E92" i="22"/>
  <c r="F92" i="22"/>
  <c r="G92" i="22"/>
  <c r="H92" i="22"/>
  <c r="I92" i="22"/>
  <c r="J92" i="22"/>
  <c r="K92" i="22"/>
  <c r="L92" i="22"/>
  <c r="M92" i="22"/>
  <c r="N92" i="22"/>
  <c r="O92" i="22"/>
  <c r="P92" i="22"/>
  <c r="Q92" i="22"/>
  <c r="R92" i="22"/>
  <c r="S92" i="22"/>
  <c r="T92" i="22"/>
  <c r="U92" i="22"/>
  <c r="V92" i="22"/>
  <c r="W92" i="22"/>
  <c r="X92" i="22"/>
  <c r="Y92" i="22"/>
  <c r="Z92" i="22"/>
  <c r="AA92" i="22"/>
  <c r="AB92" i="22"/>
  <c r="AC92" i="22"/>
  <c r="AD92" i="22"/>
  <c r="E93" i="22"/>
  <c r="F93" i="22"/>
  <c r="G93" i="22"/>
  <c r="H93" i="22"/>
  <c r="I93" i="22"/>
  <c r="J93" i="22"/>
  <c r="K93" i="22"/>
  <c r="L93" i="22"/>
  <c r="M93" i="22"/>
  <c r="N93" i="22"/>
  <c r="O93" i="22"/>
  <c r="P93" i="22"/>
  <c r="Q93" i="22"/>
  <c r="R93" i="22"/>
  <c r="S93" i="22"/>
  <c r="T93" i="22"/>
  <c r="U93" i="22"/>
  <c r="V93" i="22"/>
  <c r="W93" i="22"/>
  <c r="X93" i="22"/>
  <c r="Y93" i="22"/>
  <c r="Z93" i="22"/>
  <c r="AA93" i="22"/>
  <c r="AB93" i="22"/>
  <c r="AC93" i="22"/>
  <c r="AD93" i="22"/>
  <c r="E94" i="22"/>
  <c r="F94" i="22"/>
  <c r="G94" i="22"/>
  <c r="H94" i="22"/>
  <c r="I94" i="22"/>
  <c r="J94" i="22"/>
  <c r="K94" i="22"/>
  <c r="L94" i="22"/>
  <c r="M94" i="22"/>
  <c r="N94" i="22"/>
  <c r="O94" i="22"/>
  <c r="P94" i="22"/>
  <c r="Q94" i="22"/>
  <c r="R94" i="22"/>
  <c r="S94" i="22"/>
  <c r="T94" i="22"/>
  <c r="U94" i="22"/>
  <c r="V94" i="22"/>
  <c r="W94" i="22"/>
  <c r="X94" i="22"/>
  <c r="Y94" i="22"/>
  <c r="Z94" i="22"/>
  <c r="AA94" i="22"/>
  <c r="AB94" i="22"/>
  <c r="AC94" i="22"/>
  <c r="AD94" i="22"/>
  <c r="E95" i="22"/>
  <c r="F95" i="22"/>
  <c r="G95" i="22"/>
  <c r="H95" i="22"/>
  <c r="I95" i="22"/>
  <c r="J95" i="22"/>
  <c r="K95" i="22"/>
  <c r="L95" i="22"/>
  <c r="M95" i="22"/>
  <c r="N95" i="22"/>
  <c r="O95" i="22"/>
  <c r="P95" i="22"/>
  <c r="Q95" i="22"/>
  <c r="R95" i="22"/>
  <c r="S95" i="22"/>
  <c r="T95" i="22"/>
  <c r="U95" i="22"/>
  <c r="V95" i="22"/>
  <c r="W95" i="22"/>
  <c r="X95" i="22"/>
  <c r="Y95" i="22"/>
  <c r="Z95" i="22"/>
  <c r="AA95" i="22"/>
  <c r="AB95" i="22"/>
  <c r="AC95" i="22"/>
  <c r="AD95" i="22"/>
  <c r="E98" i="22"/>
  <c r="F98" i="22"/>
  <c r="G98" i="22"/>
  <c r="H98" i="22"/>
  <c r="I98" i="22"/>
  <c r="J98" i="22"/>
  <c r="K98" i="22"/>
  <c r="L98" i="22"/>
  <c r="M98" i="22"/>
  <c r="N98" i="22"/>
  <c r="O98" i="22"/>
  <c r="P98" i="22"/>
  <c r="Q98" i="22"/>
  <c r="R98" i="22"/>
  <c r="S98" i="22"/>
  <c r="T98" i="22"/>
  <c r="U98" i="22"/>
  <c r="V98" i="22"/>
  <c r="W98" i="22"/>
  <c r="X98" i="22"/>
  <c r="Y98" i="22"/>
  <c r="Z98" i="22"/>
  <c r="AA98" i="22"/>
  <c r="AB98" i="22"/>
  <c r="AC98" i="22"/>
  <c r="AD98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8" i="22"/>
  <c r="D71" i="22"/>
  <c r="D40" i="22"/>
  <c r="E40" i="22"/>
  <c r="F40" i="22"/>
  <c r="G40" i="22"/>
  <c r="H40" i="22"/>
  <c r="I40" i="22"/>
  <c r="J40" i="22"/>
  <c r="K40" i="22"/>
  <c r="L40" i="22"/>
  <c r="M40" i="22"/>
  <c r="N40" i="22"/>
  <c r="O40" i="22"/>
  <c r="P40" i="22"/>
  <c r="Q40" i="22"/>
  <c r="R40" i="22"/>
  <c r="S40" i="22"/>
  <c r="T40" i="22"/>
  <c r="U40" i="22"/>
  <c r="V40" i="22"/>
  <c r="W40" i="22"/>
  <c r="X40" i="22"/>
  <c r="Y40" i="22"/>
  <c r="Z40" i="22"/>
  <c r="AA40" i="22"/>
  <c r="AB40" i="22"/>
  <c r="AC40" i="22"/>
  <c r="AD40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U41" i="22"/>
  <c r="V41" i="22"/>
  <c r="W41" i="22"/>
  <c r="X41" i="22"/>
  <c r="Y41" i="22"/>
  <c r="Z41" i="22"/>
  <c r="AA41" i="22"/>
  <c r="AB41" i="22"/>
  <c r="AC41" i="22"/>
  <c r="AD41" i="22"/>
  <c r="AF41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D43" i="22"/>
  <c r="E43" i="22"/>
  <c r="F43" i="22"/>
  <c r="G43" i="22"/>
  <c r="H43" i="22"/>
  <c r="I43" i="22"/>
  <c r="J43" i="22"/>
  <c r="K43" i="22"/>
  <c r="L43" i="22"/>
  <c r="M43" i="22"/>
  <c r="N43" i="22"/>
  <c r="O43" i="22"/>
  <c r="P43" i="22"/>
  <c r="Q43" i="22"/>
  <c r="R43" i="22"/>
  <c r="S43" i="22"/>
  <c r="T43" i="22"/>
  <c r="U43" i="22"/>
  <c r="V43" i="22"/>
  <c r="W43" i="22"/>
  <c r="X43" i="22"/>
  <c r="Y43" i="22"/>
  <c r="Z43" i="22"/>
  <c r="AA43" i="22"/>
  <c r="AB43" i="22"/>
  <c r="AC43" i="22"/>
  <c r="AD43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P44" i="22"/>
  <c r="Q44" i="22"/>
  <c r="R44" i="22"/>
  <c r="S44" i="22"/>
  <c r="T44" i="22"/>
  <c r="U44" i="22"/>
  <c r="V44" i="22"/>
  <c r="W44" i="22"/>
  <c r="X44" i="22"/>
  <c r="Y44" i="22"/>
  <c r="Z44" i="22"/>
  <c r="AA44" i="22"/>
  <c r="AB44" i="22"/>
  <c r="AC44" i="22"/>
  <c r="AD44" i="22"/>
  <c r="AF44" i="22"/>
  <c r="D45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S45" i="22"/>
  <c r="T45" i="22"/>
  <c r="U45" i="22"/>
  <c r="V45" i="22"/>
  <c r="W45" i="22"/>
  <c r="X45" i="22"/>
  <c r="Y45" i="22"/>
  <c r="Z45" i="22"/>
  <c r="AA45" i="22"/>
  <c r="AB45" i="22"/>
  <c r="AC45" i="22"/>
  <c r="AD45" i="22"/>
  <c r="D46" i="22"/>
  <c r="E46" i="22"/>
  <c r="F46" i="22"/>
  <c r="G46" i="22"/>
  <c r="H46" i="22"/>
  <c r="I46" i="22"/>
  <c r="J46" i="22"/>
  <c r="K46" i="22"/>
  <c r="L46" i="22"/>
  <c r="M46" i="22"/>
  <c r="N46" i="22"/>
  <c r="O46" i="22"/>
  <c r="P46" i="22"/>
  <c r="Q46" i="22"/>
  <c r="R46" i="22"/>
  <c r="S46" i="22"/>
  <c r="T46" i="22"/>
  <c r="U46" i="22"/>
  <c r="V46" i="22"/>
  <c r="W46" i="22"/>
  <c r="X46" i="22"/>
  <c r="Y46" i="22"/>
  <c r="Z46" i="22"/>
  <c r="AA46" i="22"/>
  <c r="AB46" i="22"/>
  <c r="AC46" i="22"/>
  <c r="AD46" i="22"/>
  <c r="D47" i="22"/>
  <c r="E47" i="22"/>
  <c r="F47" i="22"/>
  <c r="G47" i="22"/>
  <c r="H47" i="22"/>
  <c r="I47" i="22"/>
  <c r="J47" i="22"/>
  <c r="K47" i="22"/>
  <c r="L47" i="22"/>
  <c r="M47" i="22"/>
  <c r="N47" i="22"/>
  <c r="O47" i="22"/>
  <c r="P47" i="22"/>
  <c r="Q47" i="22"/>
  <c r="R47" i="22"/>
  <c r="S47" i="22"/>
  <c r="T47" i="22"/>
  <c r="U47" i="22"/>
  <c r="V47" i="22"/>
  <c r="W47" i="22"/>
  <c r="X47" i="22"/>
  <c r="Y47" i="22"/>
  <c r="Z47" i="22"/>
  <c r="AA47" i="22"/>
  <c r="AB47" i="22"/>
  <c r="AC47" i="22"/>
  <c r="AD47" i="22"/>
  <c r="D48" i="22"/>
  <c r="E48" i="22"/>
  <c r="F48" i="22"/>
  <c r="G48" i="22"/>
  <c r="H48" i="22"/>
  <c r="I48" i="22"/>
  <c r="J48" i="22"/>
  <c r="K48" i="22"/>
  <c r="L48" i="22"/>
  <c r="M48" i="22"/>
  <c r="N48" i="22"/>
  <c r="O48" i="22"/>
  <c r="P48" i="22"/>
  <c r="Q48" i="22"/>
  <c r="R48" i="22"/>
  <c r="S48" i="22"/>
  <c r="T48" i="22"/>
  <c r="U48" i="22"/>
  <c r="V48" i="22"/>
  <c r="W48" i="22"/>
  <c r="X48" i="22"/>
  <c r="Y48" i="22"/>
  <c r="Z48" i="22"/>
  <c r="AA48" i="22"/>
  <c r="AB48" i="22"/>
  <c r="AC48" i="22"/>
  <c r="AD48" i="22"/>
  <c r="D49" i="22"/>
  <c r="E49" i="22"/>
  <c r="F49" i="22"/>
  <c r="G49" i="22"/>
  <c r="H49" i="22"/>
  <c r="I49" i="22"/>
  <c r="J49" i="22"/>
  <c r="K49" i="22"/>
  <c r="L49" i="22"/>
  <c r="M49" i="22"/>
  <c r="N49" i="22"/>
  <c r="O49" i="22"/>
  <c r="P49" i="22"/>
  <c r="Q49" i="22"/>
  <c r="R49" i="22"/>
  <c r="S49" i="22"/>
  <c r="T49" i="22"/>
  <c r="U49" i="22"/>
  <c r="V49" i="22"/>
  <c r="W49" i="22"/>
  <c r="X49" i="22"/>
  <c r="Y49" i="22"/>
  <c r="Z49" i="22"/>
  <c r="AA49" i="22"/>
  <c r="AB49" i="22"/>
  <c r="AC49" i="22"/>
  <c r="AD49" i="22"/>
  <c r="D50" i="22"/>
  <c r="E50" i="22"/>
  <c r="F50" i="22"/>
  <c r="G50" i="22"/>
  <c r="H50" i="22"/>
  <c r="I50" i="22"/>
  <c r="J50" i="22"/>
  <c r="K50" i="22"/>
  <c r="L50" i="22"/>
  <c r="M50" i="22"/>
  <c r="N50" i="22"/>
  <c r="O50" i="22"/>
  <c r="P50" i="22"/>
  <c r="Q50" i="22"/>
  <c r="R50" i="22"/>
  <c r="S50" i="22"/>
  <c r="T50" i="22"/>
  <c r="U50" i="22"/>
  <c r="V50" i="22"/>
  <c r="W50" i="22"/>
  <c r="X50" i="22"/>
  <c r="Y50" i="22"/>
  <c r="Z50" i="22"/>
  <c r="AA50" i="22"/>
  <c r="AB50" i="22"/>
  <c r="AC50" i="22"/>
  <c r="AD50" i="22"/>
  <c r="AF50" i="22"/>
  <c r="D51" i="22"/>
  <c r="E51" i="22"/>
  <c r="F51" i="22"/>
  <c r="G51" i="22"/>
  <c r="H51" i="22"/>
  <c r="I51" i="22"/>
  <c r="J51" i="22"/>
  <c r="K51" i="22"/>
  <c r="L51" i="22"/>
  <c r="M51" i="22"/>
  <c r="N51" i="22"/>
  <c r="O51" i="22"/>
  <c r="P51" i="22"/>
  <c r="Q51" i="22"/>
  <c r="R51" i="22"/>
  <c r="S51" i="22"/>
  <c r="T51" i="22"/>
  <c r="U51" i="22"/>
  <c r="V51" i="22"/>
  <c r="W51" i="22"/>
  <c r="X51" i="22"/>
  <c r="Y51" i="22"/>
  <c r="Z51" i="22"/>
  <c r="AA51" i="22"/>
  <c r="AB51" i="22"/>
  <c r="AC51" i="22"/>
  <c r="AD51" i="22"/>
  <c r="D52" i="22"/>
  <c r="E52" i="22"/>
  <c r="F52" i="22"/>
  <c r="G52" i="22"/>
  <c r="H52" i="22"/>
  <c r="I52" i="22"/>
  <c r="J52" i="22"/>
  <c r="K52" i="22"/>
  <c r="L52" i="22"/>
  <c r="M52" i="22"/>
  <c r="N52" i="22"/>
  <c r="O52" i="22"/>
  <c r="P52" i="22"/>
  <c r="Q52" i="22"/>
  <c r="R52" i="22"/>
  <c r="S52" i="22"/>
  <c r="T52" i="22"/>
  <c r="U52" i="22"/>
  <c r="V52" i="22"/>
  <c r="W52" i="22"/>
  <c r="X52" i="22"/>
  <c r="Y52" i="22"/>
  <c r="Z52" i="22"/>
  <c r="AA52" i="22"/>
  <c r="AB52" i="22"/>
  <c r="AC52" i="22"/>
  <c r="AD52" i="22"/>
  <c r="D53" i="22"/>
  <c r="E53" i="22"/>
  <c r="F53" i="22"/>
  <c r="G53" i="22"/>
  <c r="H53" i="22"/>
  <c r="I53" i="22"/>
  <c r="J53" i="22"/>
  <c r="K53" i="22"/>
  <c r="L53" i="22"/>
  <c r="M53" i="22"/>
  <c r="N53" i="22"/>
  <c r="O53" i="22"/>
  <c r="P53" i="22"/>
  <c r="Q53" i="22"/>
  <c r="R53" i="22"/>
  <c r="S53" i="22"/>
  <c r="T53" i="22"/>
  <c r="U53" i="22"/>
  <c r="V53" i="22"/>
  <c r="W53" i="22"/>
  <c r="X53" i="22"/>
  <c r="Y53" i="22"/>
  <c r="Z53" i="22"/>
  <c r="AA53" i="22"/>
  <c r="AB53" i="22"/>
  <c r="AC53" i="22"/>
  <c r="AD53" i="22"/>
  <c r="AF53" i="22"/>
  <c r="D54" i="22"/>
  <c r="E54" i="22"/>
  <c r="F54" i="22"/>
  <c r="G54" i="22"/>
  <c r="H54" i="22"/>
  <c r="I54" i="22"/>
  <c r="J54" i="22"/>
  <c r="K54" i="22"/>
  <c r="L54" i="22"/>
  <c r="M54" i="22"/>
  <c r="N54" i="22"/>
  <c r="O54" i="22"/>
  <c r="P54" i="22"/>
  <c r="Q54" i="22"/>
  <c r="R54" i="22"/>
  <c r="S54" i="22"/>
  <c r="T54" i="22"/>
  <c r="U54" i="22"/>
  <c r="V54" i="22"/>
  <c r="W54" i="22"/>
  <c r="X54" i="22"/>
  <c r="Y54" i="22"/>
  <c r="Z54" i="22"/>
  <c r="AA54" i="22"/>
  <c r="AB54" i="22"/>
  <c r="AC54" i="22"/>
  <c r="AD54" i="22"/>
  <c r="D55" i="22"/>
  <c r="E55" i="22"/>
  <c r="F55" i="22"/>
  <c r="G55" i="22"/>
  <c r="H55" i="22"/>
  <c r="I55" i="22"/>
  <c r="J55" i="22"/>
  <c r="K55" i="22"/>
  <c r="L55" i="22"/>
  <c r="M55" i="22"/>
  <c r="N55" i="22"/>
  <c r="O55" i="22"/>
  <c r="P55" i="22"/>
  <c r="Q55" i="22"/>
  <c r="R55" i="22"/>
  <c r="S55" i="22"/>
  <c r="T55" i="22"/>
  <c r="U55" i="22"/>
  <c r="V55" i="22"/>
  <c r="W55" i="22"/>
  <c r="X55" i="22"/>
  <c r="Y55" i="22"/>
  <c r="Z55" i="22"/>
  <c r="AA55" i="22"/>
  <c r="AB55" i="22"/>
  <c r="AC55" i="22"/>
  <c r="AD55" i="22"/>
  <c r="D56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S56" i="22"/>
  <c r="T56" i="22"/>
  <c r="U56" i="22"/>
  <c r="V56" i="22"/>
  <c r="W56" i="22"/>
  <c r="X56" i="22"/>
  <c r="Y56" i="22"/>
  <c r="Z56" i="22"/>
  <c r="AA56" i="22"/>
  <c r="AB56" i="22"/>
  <c r="AC56" i="22"/>
  <c r="AD56" i="22"/>
  <c r="D57" i="22"/>
  <c r="E57" i="22"/>
  <c r="F57" i="22"/>
  <c r="G57" i="22"/>
  <c r="H57" i="22"/>
  <c r="I57" i="22"/>
  <c r="J57" i="22"/>
  <c r="K57" i="22"/>
  <c r="L57" i="22"/>
  <c r="M57" i="22"/>
  <c r="N57" i="22"/>
  <c r="O57" i="22"/>
  <c r="P57" i="22"/>
  <c r="Q57" i="22"/>
  <c r="R57" i="22"/>
  <c r="S57" i="22"/>
  <c r="T57" i="22"/>
  <c r="U57" i="22"/>
  <c r="V57" i="22"/>
  <c r="W57" i="22"/>
  <c r="X57" i="22"/>
  <c r="Y57" i="22"/>
  <c r="Z57" i="22"/>
  <c r="AA57" i="22"/>
  <c r="AB57" i="22"/>
  <c r="AC57" i="22"/>
  <c r="AD57" i="22"/>
  <c r="D58" i="22"/>
  <c r="E58" i="22"/>
  <c r="F58" i="22"/>
  <c r="G58" i="22"/>
  <c r="H58" i="22"/>
  <c r="I58" i="22"/>
  <c r="J58" i="22"/>
  <c r="K58" i="22"/>
  <c r="L58" i="22"/>
  <c r="M58" i="22"/>
  <c r="N58" i="22"/>
  <c r="O58" i="22"/>
  <c r="P58" i="22"/>
  <c r="Q58" i="22"/>
  <c r="R58" i="22"/>
  <c r="S58" i="22"/>
  <c r="T58" i="22"/>
  <c r="U58" i="22"/>
  <c r="V58" i="22"/>
  <c r="W58" i="22"/>
  <c r="X58" i="22"/>
  <c r="Y58" i="22"/>
  <c r="Z58" i="22"/>
  <c r="AA58" i="22"/>
  <c r="AB58" i="22"/>
  <c r="AC58" i="22"/>
  <c r="AD58" i="22"/>
  <c r="D59" i="22"/>
  <c r="E59" i="22"/>
  <c r="F59" i="22"/>
  <c r="G59" i="22"/>
  <c r="H59" i="22"/>
  <c r="I59" i="22"/>
  <c r="J59" i="22"/>
  <c r="K59" i="22"/>
  <c r="L59" i="22"/>
  <c r="M59" i="22"/>
  <c r="N59" i="22"/>
  <c r="O59" i="22"/>
  <c r="P59" i="22"/>
  <c r="Q59" i="22"/>
  <c r="R59" i="22"/>
  <c r="S59" i="22"/>
  <c r="T59" i="22"/>
  <c r="U59" i="22"/>
  <c r="V59" i="22"/>
  <c r="W59" i="22"/>
  <c r="X59" i="22"/>
  <c r="Y59" i="22"/>
  <c r="Z59" i="22"/>
  <c r="AA59" i="22"/>
  <c r="AB59" i="22"/>
  <c r="AC59" i="22"/>
  <c r="AD59" i="22"/>
  <c r="AF59" i="22"/>
  <c r="D60" i="22"/>
  <c r="E60" i="22"/>
  <c r="F60" i="22"/>
  <c r="G60" i="22"/>
  <c r="H60" i="22"/>
  <c r="I60" i="22"/>
  <c r="J60" i="22"/>
  <c r="K60" i="22"/>
  <c r="L60" i="22"/>
  <c r="M60" i="22"/>
  <c r="N60" i="22"/>
  <c r="O60" i="22"/>
  <c r="P60" i="22"/>
  <c r="Q60" i="22"/>
  <c r="R60" i="22"/>
  <c r="S60" i="22"/>
  <c r="T60" i="22"/>
  <c r="U60" i="22"/>
  <c r="V60" i="22"/>
  <c r="W60" i="22"/>
  <c r="X60" i="22"/>
  <c r="Y60" i="22"/>
  <c r="Z60" i="22"/>
  <c r="AA60" i="22"/>
  <c r="AB60" i="22"/>
  <c r="AC60" i="22"/>
  <c r="AD60" i="22"/>
  <c r="D61" i="22"/>
  <c r="E61" i="22"/>
  <c r="F61" i="22"/>
  <c r="G61" i="22"/>
  <c r="H61" i="22"/>
  <c r="I61" i="22"/>
  <c r="J61" i="22"/>
  <c r="K61" i="22"/>
  <c r="L61" i="22"/>
  <c r="M61" i="22"/>
  <c r="N61" i="22"/>
  <c r="O61" i="22"/>
  <c r="P61" i="22"/>
  <c r="Q61" i="22"/>
  <c r="R61" i="22"/>
  <c r="S61" i="22"/>
  <c r="T61" i="22"/>
  <c r="U61" i="22"/>
  <c r="V61" i="22"/>
  <c r="W61" i="22"/>
  <c r="X61" i="22"/>
  <c r="Y61" i="22"/>
  <c r="Z61" i="22"/>
  <c r="AA61" i="22"/>
  <c r="AB61" i="22"/>
  <c r="AC61" i="22"/>
  <c r="AD61" i="22"/>
  <c r="D62" i="22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U62" i="22"/>
  <c r="V62" i="22"/>
  <c r="W62" i="22"/>
  <c r="X62" i="22"/>
  <c r="Y62" i="22"/>
  <c r="Z62" i="22"/>
  <c r="AA62" i="22"/>
  <c r="AB62" i="22"/>
  <c r="AC62" i="22"/>
  <c r="AD62" i="22"/>
  <c r="AF62" i="22"/>
  <c r="D63" i="22"/>
  <c r="E63" i="22"/>
  <c r="F63" i="22"/>
  <c r="G63" i="22"/>
  <c r="H63" i="22"/>
  <c r="I63" i="22"/>
  <c r="J63" i="22"/>
  <c r="K63" i="22"/>
  <c r="L63" i="22"/>
  <c r="M63" i="22"/>
  <c r="N63" i="22"/>
  <c r="O63" i="22"/>
  <c r="P63" i="22"/>
  <c r="Q63" i="22"/>
  <c r="R63" i="22"/>
  <c r="S63" i="22"/>
  <c r="T63" i="22"/>
  <c r="U63" i="22"/>
  <c r="V63" i="22"/>
  <c r="W63" i="22"/>
  <c r="X63" i="22"/>
  <c r="Y63" i="22"/>
  <c r="Z63" i="22"/>
  <c r="AA63" i="22"/>
  <c r="AB63" i="22"/>
  <c r="AC63" i="22"/>
  <c r="AD63" i="22"/>
  <c r="D64" i="22"/>
  <c r="E64" i="22"/>
  <c r="F64" i="22"/>
  <c r="G64" i="22"/>
  <c r="H64" i="22"/>
  <c r="I64" i="22"/>
  <c r="J64" i="22"/>
  <c r="K64" i="22"/>
  <c r="L64" i="22"/>
  <c r="M64" i="22"/>
  <c r="N64" i="22"/>
  <c r="O64" i="22"/>
  <c r="P64" i="22"/>
  <c r="Q64" i="22"/>
  <c r="R64" i="22"/>
  <c r="S64" i="22"/>
  <c r="T64" i="22"/>
  <c r="U64" i="22"/>
  <c r="V64" i="22"/>
  <c r="W64" i="22"/>
  <c r="X64" i="22"/>
  <c r="Y64" i="22"/>
  <c r="Z64" i="22"/>
  <c r="AA64" i="22"/>
  <c r="AB64" i="22"/>
  <c r="AC64" i="22"/>
  <c r="AD64" i="22"/>
  <c r="F65" i="22"/>
  <c r="I65" i="22"/>
  <c r="L65" i="22"/>
  <c r="O65" i="22"/>
  <c r="R65" i="22"/>
  <c r="U65" i="22"/>
  <c r="X65" i="22"/>
  <c r="AA65" i="22"/>
  <c r="AD65" i="22"/>
  <c r="F66" i="22"/>
  <c r="I66" i="22"/>
  <c r="O66" i="22"/>
  <c r="R66" i="22"/>
  <c r="X66" i="22"/>
  <c r="AA66" i="22"/>
  <c r="AC66" i="22"/>
  <c r="AD66" i="22"/>
  <c r="D67" i="22"/>
  <c r="E67" i="22"/>
  <c r="F67" i="22"/>
  <c r="G67" i="22"/>
  <c r="H67" i="22"/>
  <c r="I67" i="22"/>
  <c r="J67" i="22"/>
  <c r="K67" i="22"/>
  <c r="L67" i="22"/>
  <c r="M67" i="22"/>
  <c r="N67" i="22"/>
  <c r="O67" i="22"/>
  <c r="P67" i="22"/>
  <c r="Q67" i="22"/>
  <c r="R67" i="22"/>
  <c r="S67" i="22"/>
  <c r="T67" i="22"/>
  <c r="U67" i="22"/>
  <c r="V67" i="22"/>
  <c r="W67" i="22"/>
  <c r="X67" i="22"/>
  <c r="Y67" i="22"/>
  <c r="Z67" i="22"/>
  <c r="AA67" i="22"/>
  <c r="AB67" i="22"/>
  <c r="AC67" i="22"/>
  <c r="AD67" i="22"/>
  <c r="AF67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7" i="22"/>
  <c r="C40" i="22"/>
  <c r="AF43" i="22"/>
  <c r="AF46" i="22"/>
  <c r="AF49" i="22"/>
  <c r="AF52" i="22"/>
  <c r="AF55" i="22"/>
  <c r="AF58" i="22"/>
  <c r="AF61" i="22"/>
  <c r="AF64" i="22"/>
  <c r="AF40" i="22"/>
  <c r="D34" i="22"/>
  <c r="D96" i="22" s="1"/>
  <c r="E34" i="22"/>
  <c r="F34" i="22"/>
  <c r="G34" i="22"/>
  <c r="G35" i="22" s="1"/>
  <c r="H34" i="22"/>
  <c r="I34" i="22"/>
  <c r="I35" i="22" s="1"/>
  <c r="J34" i="22"/>
  <c r="J35" i="22" s="1"/>
  <c r="K34" i="22"/>
  <c r="L34" i="22"/>
  <c r="M34" i="22"/>
  <c r="M35" i="22" s="1"/>
  <c r="N34" i="22"/>
  <c r="O34" i="22"/>
  <c r="O35" i="22" s="1"/>
  <c r="P34" i="22"/>
  <c r="P65" i="22" s="1"/>
  <c r="Q34" i="22"/>
  <c r="R34" i="22"/>
  <c r="R35" i="22" s="1"/>
  <c r="S34" i="22"/>
  <c r="S35" i="22" s="1"/>
  <c r="T34" i="22"/>
  <c r="U34" i="22"/>
  <c r="V34" i="22"/>
  <c r="V96" i="22" s="1"/>
  <c r="W34" i="22"/>
  <c r="X34" i="22"/>
  <c r="Y34" i="22"/>
  <c r="Y35" i="22" s="1"/>
  <c r="Z34" i="22"/>
  <c r="AA34" i="22"/>
  <c r="AA35" i="22" s="1"/>
  <c r="AB34" i="22"/>
  <c r="AB35" i="22" s="1"/>
  <c r="AC34" i="22"/>
  <c r="AD34" i="22"/>
  <c r="D35" i="22"/>
  <c r="E35" i="22"/>
  <c r="E66" i="22" s="1"/>
  <c r="F35" i="22"/>
  <c r="F97" i="22" s="1"/>
  <c r="H35" i="22"/>
  <c r="H66" i="22" s="1"/>
  <c r="L35" i="22"/>
  <c r="N35" i="22"/>
  <c r="N66" i="22" s="1"/>
  <c r="P35" i="22"/>
  <c r="U35" i="22"/>
  <c r="X35" i="22"/>
  <c r="AC35" i="22"/>
  <c r="AD35" i="22"/>
  <c r="AD97" i="22" s="1"/>
  <c r="C34" i="22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G96" i="3"/>
  <c r="J96" i="3"/>
  <c r="P96" i="3"/>
  <c r="S96" i="3"/>
  <c r="Y96" i="3"/>
  <c r="AB96" i="3"/>
  <c r="AC97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8" i="3"/>
  <c r="D71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F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F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F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F65" i="3"/>
  <c r="G65" i="3"/>
  <c r="I65" i="3"/>
  <c r="J65" i="3"/>
  <c r="L65" i="3"/>
  <c r="O65" i="3"/>
  <c r="P65" i="3"/>
  <c r="R65" i="3"/>
  <c r="S65" i="3"/>
  <c r="U65" i="3"/>
  <c r="X65" i="3"/>
  <c r="Y65" i="3"/>
  <c r="AA65" i="3"/>
  <c r="AB65" i="3"/>
  <c r="AD65" i="3"/>
  <c r="F66" i="3"/>
  <c r="I66" i="3"/>
  <c r="O66" i="3"/>
  <c r="R66" i="3"/>
  <c r="X66" i="3"/>
  <c r="AA66" i="3"/>
  <c r="AD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F67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7" i="3"/>
  <c r="C40" i="3"/>
  <c r="AF43" i="3"/>
  <c r="AF46" i="3"/>
  <c r="AF49" i="3"/>
  <c r="AF52" i="3"/>
  <c r="AF55" i="3"/>
  <c r="AF58" i="3"/>
  <c r="AF61" i="3"/>
  <c r="AF64" i="3"/>
  <c r="AF40" i="3"/>
  <c r="D34" i="3"/>
  <c r="E34" i="3"/>
  <c r="F34" i="3"/>
  <c r="G34" i="3"/>
  <c r="H34" i="3"/>
  <c r="I34" i="3"/>
  <c r="I35" i="3" s="1"/>
  <c r="J34" i="3"/>
  <c r="J35" i="3" s="1"/>
  <c r="K34" i="3"/>
  <c r="L34" i="3"/>
  <c r="M34" i="3"/>
  <c r="M35" i="3" s="1"/>
  <c r="N34" i="3"/>
  <c r="O34" i="3"/>
  <c r="P34" i="3"/>
  <c r="P35" i="3" s="1"/>
  <c r="Q34" i="3"/>
  <c r="R34" i="3"/>
  <c r="R35" i="3" s="1"/>
  <c r="S34" i="3"/>
  <c r="S35" i="3" s="1"/>
  <c r="T34" i="3"/>
  <c r="U34" i="3"/>
  <c r="V34" i="3"/>
  <c r="V96" i="3" s="1"/>
  <c r="W34" i="3"/>
  <c r="X34" i="3"/>
  <c r="X35" i="3" s="1"/>
  <c r="Y34" i="3"/>
  <c r="Y35" i="3" s="1"/>
  <c r="Z34" i="3"/>
  <c r="AA34" i="3"/>
  <c r="AA35" i="3" s="1"/>
  <c r="AB34" i="3"/>
  <c r="AC34" i="3"/>
  <c r="AD34" i="3"/>
  <c r="D35" i="3"/>
  <c r="E35" i="3"/>
  <c r="E66" i="3" s="1"/>
  <c r="F35" i="3"/>
  <c r="F97" i="3" s="1"/>
  <c r="G35" i="3"/>
  <c r="L35" i="3"/>
  <c r="N35" i="3"/>
  <c r="N66" i="3" s="1"/>
  <c r="O35" i="3"/>
  <c r="U35" i="3"/>
  <c r="V35" i="3"/>
  <c r="AB35" i="3"/>
  <c r="AC35" i="3"/>
  <c r="AC66" i="3" s="1"/>
  <c r="AD35" i="3"/>
  <c r="AD97" i="3" s="1"/>
  <c r="C34" i="3"/>
  <c r="AF65" i="3" s="1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E80" i="9"/>
  <c r="F80" i="9"/>
  <c r="G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V80" i="9"/>
  <c r="W80" i="9"/>
  <c r="X80" i="9"/>
  <c r="Y80" i="9"/>
  <c r="Z80" i="9"/>
  <c r="AA80" i="9"/>
  <c r="AB80" i="9"/>
  <c r="AC80" i="9"/>
  <c r="AD80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G96" i="9"/>
  <c r="J96" i="9"/>
  <c r="M96" i="9"/>
  <c r="P96" i="9"/>
  <c r="S96" i="9"/>
  <c r="V96" i="9"/>
  <c r="Y96" i="9"/>
  <c r="AB96" i="9"/>
  <c r="AC97" i="9"/>
  <c r="E98" i="9"/>
  <c r="F98" i="9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AA98" i="9"/>
  <c r="AB98" i="9"/>
  <c r="AC98" i="9"/>
  <c r="AD98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8" i="9"/>
  <c r="D71" i="9"/>
  <c r="AF44" i="9"/>
  <c r="AF53" i="9"/>
  <c r="AF62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D65" i="9"/>
  <c r="F65" i="9"/>
  <c r="G65" i="9"/>
  <c r="I65" i="9"/>
  <c r="J65" i="9"/>
  <c r="L65" i="9"/>
  <c r="M65" i="9"/>
  <c r="O65" i="9"/>
  <c r="P65" i="9"/>
  <c r="R65" i="9"/>
  <c r="S65" i="9"/>
  <c r="U65" i="9"/>
  <c r="V65" i="9"/>
  <c r="X65" i="9"/>
  <c r="Y65" i="9"/>
  <c r="AA65" i="9"/>
  <c r="AB65" i="9"/>
  <c r="AD65" i="9"/>
  <c r="D66" i="9"/>
  <c r="F66" i="9"/>
  <c r="G66" i="9"/>
  <c r="I66" i="9"/>
  <c r="J66" i="9"/>
  <c r="L66" i="9"/>
  <c r="M66" i="9"/>
  <c r="O66" i="9"/>
  <c r="P66" i="9"/>
  <c r="R66" i="9"/>
  <c r="S66" i="9"/>
  <c r="U66" i="9"/>
  <c r="V66" i="9"/>
  <c r="X66" i="9"/>
  <c r="Y66" i="9"/>
  <c r="AA66" i="9"/>
  <c r="AB66" i="9"/>
  <c r="AD66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7" i="9"/>
  <c r="C40" i="9"/>
  <c r="AF42" i="9"/>
  <c r="AF45" i="9"/>
  <c r="AF48" i="9"/>
  <c r="AF51" i="9"/>
  <c r="AF54" i="9"/>
  <c r="AF57" i="9"/>
  <c r="AF60" i="9"/>
  <c r="AF63" i="9"/>
  <c r="AF41" i="9"/>
  <c r="D34" i="9"/>
  <c r="E34" i="9"/>
  <c r="F34" i="9"/>
  <c r="G34" i="9"/>
  <c r="H34" i="9"/>
  <c r="I34" i="9"/>
  <c r="I35" i="9" s="1"/>
  <c r="I97" i="9" s="1"/>
  <c r="J34" i="9"/>
  <c r="J35" i="9" s="1"/>
  <c r="J97" i="9" s="1"/>
  <c r="K34" i="9"/>
  <c r="L34" i="9"/>
  <c r="M34" i="9"/>
  <c r="N34" i="9"/>
  <c r="O34" i="9"/>
  <c r="P34" i="9"/>
  <c r="Q34" i="9"/>
  <c r="R34" i="9"/>
  <c r="R35" i="9" s="1"/>
  <c r="S34" i="9"/>
  <c r="S35" i="9" s="1"/>
  <c r="S97" i="9" s="1"/>
  <c r="T34" i="9"/>
  <c r="U34" i="9"/>
  <c r="V34" i="9"/>
  <c r="W34" i="9"/>
  <c r="X34" i="9"/>
  <c r="Y34" i="9"/>
  <c r="Y35" i="9" s="1"/>
  <c r="Y97" i="9" s="1"/>
  <c r="Z34" i="9"/>
  <c r="AA34" i="9"/>
  <c r="AA35" i="9" s="1"/>
  <c r="AB34" i="9"/>
  <c r="AC34" i="9"/>
  <c r="AD34" i="9"/>
  <c r="D35" i="9"/>
  <c r="E35" i="9"/>
  <c r="F35" i="9"/>
  <c r="F97" i="9" s="1"/>
  <c r="G35" i="9"/>
  <c r="G97" i="9" s="1"/>
  <c r="H35" i="9"/>
  <c r="L35" i="9"/>
  <c r="M35" i="9"/>
  <c r="M97" i="9" s="1"/>
  <c r="N35" i="9"/>
  <c r="O35" i="9"/>
  <c r="O97" i="9" s="1"/>
  <c r="P35" i="9"/>
  <c r="P97" i="9" s="1"/>
  <c r="T35" i="9"/>
  <c r="U35" i="9"/>
  <c r="U97" i="9" s="1"/>
  <c r="V35" i="9"/>
  <c r="V97" i="9" s="1"/>
  <c r="W35" i="9"/>
  <c r="W66" i="9" s="1"/>
  <c r="X35" i="9"/>
  <c r="X97" i="9" s="1"/>
  <c r="AB35" i="9"/>
  <c r="AB97" i="9" s="1"/>
  <c r="AC35" i="9"/>
  <c r="AC66" i="9" s="1"/>
  <c r="AD35" i="9"/>
  <c r="AD97" i="9" s="1"/>
  <c r="C34" i="9"/>
  <c r="E71" i="35"/>
  <c r="F71" i="35"/>
  <c r="G71" i="35"/>
  <c r="H71" i="35"/>
  <c r="I71" i="35"/>
  <c r="J71" i="35"/>
  <c r="K71" i="35"/>
  <c r="L71" i="35"/>
  <c r="M71" i="35"/>
  <c r="N71" i="35"/>
  <c r="O71" i="35"/>
  <c r="P71" i="35"/>
  <c r="Q71" i="35"/>
  <c r="R71" i="35"/>
  <c r="S71" i="35"/>
  <c r="T71" i="35"/>
  <c r="U71" i="35"/>
  <c r="V71" i="35"/>
  <c r="W71" i="35"/>
  <c r="X71" i="35"/>
  <c r="Y71" i="35"/>
  <c r="Z71" i="35"/>
  <c r="AA71" i="35"/>
  <c r="AB71" i="35"/>
  <c r="AC71" i="35"/>
  <c r="AD71" i="35"/>
  <c r="E72" i="35"/>
  <c r="F72" i="35"/>
  <c r="G72" i="35"/>
  <c r="H72" i="35"/>
  <c r="I72" i="35"/>
  <c r="J72" i="35"/>
  <c r="K72" i="35"/>
  <c r="L72" i="35"/>
  <c r="M72" i="35"/>
  <c r="N72" i="35"/>
  <c r="O72" i="35"/>
  <c r="P72" i="35"/>
  <c r="Q72" i="35"/>
  <c r="R72" i="35"/>
  <c r="S72" i="35"/>
  <c r="T72" i="35"/>
  <c r="U72" i="35"/>
  <c r="V72" i="35"/>
  <c r="W72" i="35"/>
  <c r="X72" i="35"/>
  <c r="Y72" i="35"/>
  <c r="Z72" i="35"/>
  <c r="AA72" i="35"/>
  <c r="AB72" i="35"/>
  <c r="AC72" i="35"/>
  <c r="AD72" i="35"/>
  <c r="E73" i="35"/>
  <c r="F73" i="35"/>
  <c r="G73" i="35"/>
  <c r="H73" i="35"/>
  <c r="I73" i="35"/>
  <c r="J73" i="35"/>
  <c r="K73" i="35"/>
  <c r="L73" i="35"/>
  <c r="M73" i="35"/>
  <c r="N73" i="35"/>
  <c r="O73" i="35"/>
  <c r="P73" i="35"/>
  <c r="Q73" i="35"/>
  <c r="R73" i="35"/>
  <c r="S73" i="35"/>
  <c r="T73" i="35"/>
  <c r="U73" i="35"/>
  <c r="V73" i="35"/>
  <c r="W73" i="35"/>
  <c r="X73" i="35"/>
  <c r="Y73" i="35"/>
  <c r="Z73" i="35"/>
  <c r="AA73" i="35"/>
  <c r="AB73" i="35"/>
  <c r="AC73" i="35"/>
  <c r="AD73" i="35"/>
  <c r="E74" i="35"/>
  <c r="F74" i="35"/>
  <c r="G74" i="35"/>
  <c r="H74" i="35"/>
  <c r="I74" i="35"/>
  <c r="J74" i="35"/>
  <c r="K74" i="35"/>
  <c r="L74" i="35"/>
  <c r="M74" i="35"/>
  <c r="N74" i="35"/>
  <c r="O74" i="35"/>
  <c r="P74" i="35"/>
  <c r="Q74" i="35"/>
  <c r="R74" i="35"/>
  <c r="S74" i="35"/>
  <c r="T74" i="35"/>
  <c r="U74" i="35"/>
  <c r="V74" i="35"/>
  <c r="W74" i="35"/>
  <c r="X74" i="35"/>
  <c r="Y74" i="35"/>
  <c r="Z74" i="35"/>
  <c r="AA74" i="35"/>
  <c r="AB74" i="35"/>
  <c r="AC74" i="35"/>
  <c r="AD74" i="35"/>
  <c r="E75" i="35"/>
  <c r="F75" i="35"/>
  <c r="G75" i="35"/>
  <c r="H75" i="35"/>
  <c r="I75" i="35"/>
  <c r="J75" i="35"/>
  <c r="K75" i="35"/>
  <c r="L75" i="35"/>
  <c r="M75" i="35"/>
  <c r="N75" i="35"/>
  <c r="O75" i="35"/>
  <c r="P75" i="35"/>
  <c r="Q75" i="35"/>
  <c r="R75" i="35"/>
  <c r="S75" i="35"/>
  <c r="T75" i="35"/>
  <c r="U75" i="35"/>
  <c r="V75" i="35"/>
  <c r="W75" i="35"/>
  <c r="X75" i="35"/>
  <c r="Y75" i="35"/>
  <c r="Z75" i="35"/>
  <c r="AA75" i="35"/>
  <c r="AB75" i="35"/>
  <c r="AC75" i="35"/>
  <c r="AD75" i="35"/>
  <c r="E76" i="35"/>
  <c r="F76" i="35"/>
  <c r="G76" i="35"/>
  <c r="H76" i="35"/>
  <c r="I76" i="35"/>
  <c r="J76" i="35"/>
  <c r="K76" i="35"/>
  <c r="L76" i="35"/>
  <c r="M76" i="35"/>
  <c r="N76" i="35"/>
  <c r="O76" i="35"/>
  <c r="P76" i="35"/>
  <c r="Q76" i="35"/>
  <c r="R76" i="35"/>
  <c r="S76" i="35"/>
  <c r="T76" i="35"/>
  <c r="U76" i="35"/>
  <c r="V76" i="35"/>
  <c r="W76" i="35"/>
  <c r="X76" i="35"/>
  <c r="Y76" i="35"/>
  <c r="Z76" i="35"/>
  <c r="AA76" i="35"/>
  <c r="AB76" i="35"/>
  <c r="AC76" i="35"/>
  <c r="AD76" i="35"/>
  <c r="E77" i="35"/>
  <c r="F77" i="35"/>
  <c r="G77" i="35"/>
  <c r="H77" i="35"/>
  <c r="I77" i="35"/>
  <c r="J77" i="35"/>
  <c r="K77" i="35"/>
  <c r="L77" i="35"/>
  <c r="M77" i="35"/>
  <c r="N77" i="35"/>
  <c r="O77" i="35"/>
  <c r="P77" i="35"/>
  <c r="Q77" i="35"/>
  <c r="R77" i="35"/>
  <c r="S77" i="35"/>
  <c r="T77" i="35"/>
  <c r="U77" i="35"/>
  <c r="V77" i="35"/>
  <c r="W77" i="35"/>
  <c r="X77" i="35"/>
  <c r="Y77" i="35"/>
  <c r="Z77" i="35"/>
  <c r="AA77" i="35"/>
  <c r="AB77" i="35"/>
  <c r="AC77" i="35"/>
  <c r="AD77" i="35"/>
  <c r="E78" i="35"/>
  <c r="F78" i="35"/>
  <c r="G78" i="35"/>
  <c r="H78" i="35"/>
  <c r="I78" i="35"/>
  <c r="J78" i="35"/>
  <c r="K78" i="35"/>
  <c r="L78" i="35"/>
  <c r="M78" i="35"/>
  <c r="N78" i="35"/>
  <c r="O78" i="35"/>
  <c r="P78" i="35"/>
  <c r="Q78" i="35"/>
  <c r="R78" i="35"/>
  <c r="S78" i="35"/>
  <c r="T78" i="35"/>
  <c r="U78" i="35"/>
  <c r="V78" i="35"/>
  <c r="W78" i="35"/>
  <c r="X78" i="35"/>
  <c r="Y78" i="35"/>
  <c r="Z78" i="35"/>
  <c r="AA78" i="35"/>
  <c r="AB78" i="35"/>
  <c r="AC78" i="35"/>
  <c r="AD78" i="35"/>
  <c r="E79" i="35"/>
  <c r="F79" i="35"/>
  <c r="G79" i="35"/>
  <c r="H79" i="35"/>
  <c r="I79" i="35"/>
  <c r="J79" i="35"/>
  <c r="K79" i="35"/>
  <c r="L79" i="35"/>
  <c r="M79" i="35"/>
  <c r="N79" i="35"/>
  <c r="O79" i="35"/>
  <c r="P79" i="35"/>
  <c r="Q79" i="35"/>
  <c r="R79" i="35"/>
  <c r="S79" i="35"/>
  <c r="T79" i="35"/>
  <c r="U79" i="35"/>
  <c r="V79" i="35"/>
  <c r="W79" i="35"/>
  <c r="X79" i="35"/>
  <c r="Y79" i="35"/>
  <c r="Z79" i="35"/>
  <c r="AA79" i="35"/>
  <c r="AB79" i="35"/>
  <c r="AC79" i="35"/>
  <c r="AD79" i="35"/>
  <c r="E80" i="35"/>
  <c r="F80" i="35"/>
  <c r="G80" i="35"/>
  <c r="H80" i="35"/>
  <c r="I80" i="35"/>
  <c r="J80" i="35"/>
  <c r="K80" i="35"/>
  <c r="L80" i="35"/>
  <c r="M80" i="35"/>
  <c r="N80" i="35"/>
  <c r="O80" i="35"/>
  <c r="P80" i="35"/>
  <c r="Q80" i="35"/>
  <c r="R80" i="35"/>
  <c r="S80" i="35"/>
  <c r="T80" i="35"/>
  <c r="U80" i="35"/>
  <c r="V80" i="35"/>
  <c r="W80" i="35"/>
  <c r="X80" i="35"/>
  <c r="Y80" i="35"/>
  <c r="Z80" i="35"/>
  <c r="AA80" i="35"/>
  <c r="AB80" i="35"/>
  <c r="AC80" i="35"/>
  <c r="AD80" i="35"/>
  <c r="E81" i="35"/>
  <c r="F81" i="35"/>
  <c r="G81" i="35"/>
  <c r="H81" i="35"/>
  <c r="I81" i="35"/>
  <c r="J81" i="35"/>
  <c r="K81" i="35"/>
  <c r="L81" i="35"/>
  <c r="M81" i="35"/>
  <c r="N81" i="35"/>
  <c r="O81" i="35"/>
  <c r="P81" i="35"/>
  <c r="Q81" i="35"/>
  <c r="R81" i="35"/>
  <c r="S81" i="35"/>
  <c r="T81" i="35"/>
  <c r="U81" i="35"/>
  <c r="V81" i="35"/>
  <c r="W81" i="35"/>
  <c r="X81" i="35"/>
  <c r="Y81" i="35"/>
  <c r="Z81" i="35"/>
  <c r="AA81" i="35"/>
  <c r="AB81" i="35"/>
  <c r="AC81" i="35"/>
  <c r="AD81" i="35"/>
  <c r="E82" i="35"/>
  <c r="F82" i="35"/>
  <c r="G82" i="35"/>
  <c r="H82" i="35"/>
  <c r="I82" i="35"/>
  <c r="J82" i="35"/>
  <c r="K82" i="35"/>
  <c r="L82" i="35"/>
  <c r="M82" i="35"/>
  <c r="N82" i="35"/>
  <c r="O82" i="35"/>
  <c r="P82" i="35"/>
  <c r="Q82" i="35"/>
  <c r="R82" i="35"/>
  <c r="S82" i="35"/>
  <c r="T82" i="35"/>
  <c r="U82" i="35"/>
  <c r="V82" i="35"/>
  <c r="W82" i="35"/>
  <c r="X82" i="35"/>
  <c r="Y82" i="35"/>
  <c r="Z82" i="35"/>
  <c r="AA82" i="35"/>
  <c r="AB82" i="35"/>
  <c r="AC82" i="35"/>
  <c r="AD82" i="35"/>
  <c r="E83" i="35"/>
  <c r="F83" i="35"/>
  <c r="G83" i="35"/>
  <c r="H83" i="35"/>
  <c r="I83" i="35"/>
  <c r="J83" i="35"/>
  <c r="K83" i="35"/>
  <c r="L83" i="35"/>
  <c r="M83" i="35"/>
  <c r="N83" i="35"/>
  <c r="O83" i="35"/>
  <c r="P83" i="35"/>
  <c r="Q83" i="35"/>
  <c r="R83" i="35"/>
  <c r="S83" i="35"/>
  <c r="T83" i="35"/>
  <c r="U83" i="35"/>
  <c r="V83" i="35"/>
  <c r="W83" i="35"/>
  <c r="X83" i="35"/>
  <c r="Y83" i="35"/>
  <c r="Z83" i="35"/>
  <c r="AA83" i="35"/>
  <c r="AB83" i="35"/>
  <c r="AC83" i="35"/>
  <c r="AD83" i="35"/>
  <c r="E84" i="35"/>
  <c r="F84" i="35"/>
  <c r="G84" i="35"/>
  <c r="H84" i="35"/>
  <c r="I84" i="35"/>
  <c r="J84" i="35"/>
  <c r="K84" i="35"/>
  <c r="L84" i="35"/>
  <c r="M84" i="35"/>
  <c r="N84" i="35"/>
  <c r="O84" i="35"/>
  <c r="P84" i="35"/>
  <c r="Q84" i="35"/>
  <c r="R84" i="35"/>
  <c r="S84" i="35"/>
  <c r="T84" i="35"/>
  <c r="U84" i="35"/>
  <c r="V84" i="35"/>
  <c r="W84" i="35"/>
  <c r="X84" i="35"/>
  <c r="Y84" i="35"/>
  <c r="Z84" i="35"/>
  <c r="AA84" i="35"/>
  <c r="AB84" i="35"/>
  <c r="AC84" i="35"/>
  <c r="AD84" i="35"/>
  <c r="E85" i="35"/>
  <c r="F85" i="35"/>
  <c r="G85" i="35"/>
  <c r="H85" i="35"/>
  <c r="I85" i="35"/>
  <c r="J85" i="35"/>
  <c r="K85" i="35"/>
  <c r="L85" i="35"/>
  <c r="M85" i="35"/>
  <c r="N85" i="35"/>
  <c r="O85" i="35"/>
  <c r="P85" i="35"/>
  <c r="Q85" i="35"/>
  <c r="R85" i="35"/>
  <c r="S85" i="35"/>
  <c r="T85" i="35"/>
  <c r="U85" i="35"/>
  <c r="V85" i="35"/>
  <c r="W85" i="35"/>
  <c r="X85" i="35"/>
  <c r="Y85" i="35"/>
  <c r="Z85" i="35"/>
  <c r="AA85" i="35"/>
  <c r="AB85" i="35"/>
  <c r="AC85" i="35"/>
  <c r="AD85" i="35"/>
  <c r="E86" i="35"/>
  <c r="F86" i="35"/>
  <c r="G86" i="35"/>
  <c r="H86" i="35"/>
  <c r="I86" i="35"/>
  <c r="J86" i="35"/>
  <c r="K86" i="35"/>
  <c r="L86" i="35"/>
  <c r="M86" i="35"/>
  <c r="N86" i="35"/>
  <c r="O86" i="35"/>
  <c r="P86" i="35"/>
  <c r="Q86" i="35"/>
  <c r="R86" i="35"/>
  <c r="S86" i="35"/>
  <c r="T86" i="35"/>
  <c r="U86" i="35"/>
  <c r="V86" i="35"/>
  <c r="W86" i="35"/>
  <c r="X86" i="35"/>
  <c r="Y86" i="35"/>
  <c r="Z86" i="35"/>
  <c r="AA86" i="35"/>
  <c r="AB86" i="35"/>
  <c r="AC86" i="35"/>
  <c r="AD86" i="35"/>
  <c r="E87" i="35"/>
  <c r="F87" i="35"/>
  <c r="G87" i="35"/>
  <c r="H87" i="35"/>
  <c r="I87" i="35"/>
  <c r="J87" i="35"/>
  <c r="K87" i="35"/>
  <c r="L87" i="35"/>
  <c r="M87" i="35"/>
  <c r="N87" i="35"/>
  <c r="O87" i="35"/>
  <c r="P87" i="35"/>
  <c r="Q87" i="35"/>
  <c r="R87" i="35"/>
  <c r="S87" i="35"/>
  <c r="T87" i="35"/>
  <c r="U87" i="35"/>
  <c r="V87" i="35"/>
  <c r="W87" i="35"/>
  <c r="X87" i="35"/>
  <c r="Y87" i="35"/>
  <c r="Z87" i="35"/>
  <c r="AA87" i="35"/>
  <c r="AB87" i="35"/>
  <c r="AC87" i="35"/>
  <c r="AD87" i="35"/>
  <c r="E88" i="35"/>
  <c r="F88" i="35"/>
  <c r="G88" i="35"/>
  <c r="H88" i="35"/>
  <c r="I88" i="35"/>
  <c r="J88" i="35"/>
  <c r="K88" i="35"/>
  <c r="L88" i="35"/>
  <c r="M88" i="35"/>
  <c r="N88" i="35"/>
  <c r="O88" i="35"/>
  <c r="P88" i="35"/>
  <c r="Q88" i="35"/>
  <c r="R88" i="35"/>
  <c r="S88" i="35"/>
  <c r="T88" i="35"/>
  <c r="U88" i="35"/>
  <c r="V88" i="35"/>
  <c r="W88" i="35"/>
  <c r="X88" i="35"/>
  <c r="Y88" i="35"/>
  <c r="Z88" i="35"/>
  <c r="AA88" i="35"/>
  <c r="AB88" i="35"/>
  <c r="AC88" i="35"/>
  <c r="AD88" i="35"/>
  <c r="E89" i="35"/>
  <c r="F89" i="35"/>
  <c r="G89" i="35"/>
  <c r="H89" i="35"/>
  <c r="I89" i="35"/>
  <c r="J89" i="35"/>
  <c r="K89" i="35"/>
  <c r="L89" i="35"/>
  <c r="M89" i="35"/>
  <c r="N89" i="35"/>
  <c r="O89" i="35"/>
  <c r="P89" i="35"/>
  <c r="Q89" i="35"/>
  <c r="R89" i="35"/>
  <c r="S89" i="35"/>
  <c r="T89" i="35"/>
  <c r="U89" i="35"/>
  <c r="V89" i="35"/>
  <c r="W89" i="35"/>
  <c r="X89" i="35"/>
  <c r="Y89" i="35"/>
  <c r="Z89" i="35"/>
  <c r="AA89" i="35"/>
  <c r="AB89" i="35"/>
  <c r="AC89" i="35"/>
  <c r="AD89" i="35"/>
  <c r="E90" i="35"/>
  <c r="F90" i="35"/>
  <c r="G90" i="35"/>
  <c r="H90" i="35"/>
  <c r="I90" i="35"/>
  <c r="J90" i="35"/>
  <c r="K90" i="35"/>
  <c r="L90" i="35"/>
  <c r="M90" i="35"/>
  <c r="N90" i="35"/>
  <c r="O90" i="35"/>
  <c r="P90" i="35"/>
  <c r="Q90" i="35"/>
  <c r="R90" i="35"/>
  <c r="S90" i="35"/>
  <c r="T90" i="35"/>
  <c r="U90" i="35"/>
  <c r="V90" i="35"/>
  <c r="W90" i="35"/>
  <c r="X90" i="35"/>
  <c r="Y90" i="35"/>
  <c r="Z90" i="35"/>
  <c r="AA90" i="35"/>
  <c r="AB90" i="35"/>
  <c r="AC90" i="35"/>
  <c r="AD90" i="35"/>
  <c r="E91" i="35"/>
  <c r="F91" i="35"/>
  <c r="G91" i="35"/>
  <c r="H91" i="35"/>
  <c r="I91" i="35"/>
  <c r="J91" i="35"/>
  <c r="K91" i="35"/>
  <c r="L91" i="35"/>
  <c r="M91" i="35"/>
  <c r="N91" i="35"/>
  <c r="O91" i="35"/>
  <c r="P91" i="35"/>
  <c r="Q91" i="35"/>
  <c r="R91" i="35"/>
  <c r="S91" i="35"/>
  <c r="T91" i="35"/>
  <c r="U91" i="35"/>
  <c r="V91" i="35"/>
  <c r="W91" i="35"/>
  <c r="X91" i="35"/>
  <c r="Y91" i="35"/>
  <c r="Z91" i="35"/>
  <c r="AA91" i="35"/>
  <c r="AB91" i="35"/>
  <c r="AC91" i="35"/>
  <c r="AD91" i="35"/>
  <c r="E92" i="35"/>
  <c r="F92" i="35"/>
  <c r="G92" i="35"/>
  <c r="H92" i="35"/>
  <c r="I92" i="35"/>
  <c r="J92" i="35"/>
  <c r="K92" i="35"/>
  <c r="L92" i="35"/>
  <c r="M92" i="35"/>
  <c r="N92" i="35"/>
  <c r="O92" i="35"/>
  <c r="P92" i="35"/>
  <c r="Q92" i="35"/>
  <c r="R92" i="35"/>
  <c r="S92" i="35"/>
  <c r="T92" i="35"/>
  <c r="U92" i="35"/>
  <c r="V92" i="35"/>
  <c r="W92" i="35"/>
  <c r="X92" i="35"/>
  <c r="Y92" i="35"/>
  <c r="Z92" i="35"/>
  <c r="AA92" i="35"/>
  <c r="AB92" i="35"/>
  <c r="AC92" i="35"/>
  <c r="AD92" i="35"/>
  <c r="E93" i="35"/>
  <c r="F93" i="35"/>
  <c r="G93" i="35"/>
  <c r="H93" i="35"/>
  <c r="I93" i="35"/>
  <c r="J93" i="35"/>
  <c r="K93" i="35"/>
  <c r="L93" i="35"/>
  <c r="M93" i="35"/>
  <c r="N93" i="35"/>
  <c r="O93" i="35"/>
  <c r="P93" i="35"/>
  <c r="Q93" i="35"/>
  <c r="R93" i="35"/>
  <c r="S93" i="35"/>
  <c r="T93" i="35"/>
  <c r="U93" i="35"/>
  <c r="V93" i="35"/>
  <c r="W93" i="35"/>
  <c r="X93" i="35"/>
  <c r="Y93" i="35"/>
  <c r="Z93" i="35"/>
  <c r="AA93" i="35"/>
  <c r="AB93" i="35"/>
  <c r="AC93" i="35"/>
  <c r="AD93" i="35"/>
  <c r="E94" i="35"/>
  <c r="F94" i="35"/>
  <c r="G94" i="35"/>
  <c r="H94" i="35"/>
  <c r="I94" i="35"/>
  <c r="J94" i="35"/>
  <c r="K94" i="35"/>
  <c r="L94" i="35"/>
  <c r="M94" i="35"/>
  <c r="N94" i="35"/>
  <c r="O94" i="35"/>
  <c r="P94" i="35"/>
  <c r="Q94" i="35"/>
  <c r="R94" i="35"/>
  <c r="S94" i="35"/>
  <c r="T94" i="35"/>
  <c r="U94" i="35"/>
  <c r="V94" i="35"/>
  <c r="W94" i="35"/>
  <c r="X94" i="35"/>
  <c r="Y94" i="35"/>
  <c r="Z94" i="35"/>
  <c r="AA94" i="35"/>
  <c r="AB94" i="35"/>
  <c r="AC94" i="35"/>
  <c r="AD94" i="35"/>
  <c r="E95" i="35"/>
  <c r="F95" i="35"/>
  <c r="G95" i="35"/>
  <c r="H95" i="35"/>
  <c r="I95" i="35"/>
  <c r="J95" i="35"/>
  <c r="K95" i="35"/>
  <c r="L95" i="35"/>
  <c r="M95" i="35"/>
  <c r="N95" i="35"/>
  <c r="O95" i="35"/>
  <c r="P95" i="35"/>
  <c r="Q95" i="35"/>
  <c r="R95" i="35"/>
  <c r="S95" i="35"/>
  <c r="T95" i="35"/>
  <c r="U95" i="35"/>
  <c r="V95" i="35"/>
  <c r="W95" i="35"/>
  <c r="X95" i="35"/>
  <c r="Y95" i="35"/>
  <c r="Z95" i="35"/>
  <c r="AA95" i="35"/>
  <c r="AB95" i="35"/>
  <c r="AC95" i="35"/>
  <c r="AD95" i="35"/>
  <c r="J96" i="35"/>
  <c r="S96" i="35"/>
  <c r="AB96" i="35"/>
  <c r="E98" i="35"/>
  <c r="F98" i="35"/>
  <c r="G98" i="35"/>
  <c r="H98" i="35"/>
  <c r="I98" i="35"/>
  <c r="J98" i="35"/>
  <c r="K98" i="35"/>
  <c r="L98" i="35"/>
  <c r="M98" i="35"/>
  <c r="N98" i="35"/>
  <c r="O98" i="35"/>
  <c r="P98" i="35"/>
  <c r="Q98" i="35"/>
  <c r="R98" i="35"/>
  <c r="S98" i="35"/>
  <c r="T98" i="35"/>
  <c r="U98" i="35"/>
  <c r="V98" i="35"/>
  <c r="W98" i="35"/>
  <c r="X98" i="35"/>
  <c r="Y98" i="35"/>
  <c r="Z98" i="35"/>
  <c r="AA98" i="35"/>
  <c r="AB98" i="35"/>
  <c r="AC98" i="35"/>
  <c r="AD98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8" i="35"/>
  <c r="D71" i="35"/>
  <c r="D40" i="35"/>
  <c r="E40" i="35"/>
  <c r="F40" i="35"/>
  <c r="G40" i="35"/>
  <c r="H40" i="35"/>
  <c r="I40" i="35"/>
  <c r="J40" i="35"/>
  <c r="K40" i="35"/>
  <c r="L40" i="35"/>
  <c r="M40" i="35"/>
  <c r="N40" i="35"/>
  <c r="O40" i="35"/>
  <c r="P40" i="35"/>
  <c r="Q40" i="35"/>
  <c r="R40" i="35"/>
  <c r="S40" i="35"/>
  <c r="T40" i="35"/>
  <c r="U40" i="35"/>
  <c r="V40" i="35"/>
  <c r="W40" i="35"/>
  <c r="X40" i="35"/>
  <c r="Y40" i="35"/>
  <c r="Z40" i="35"/>
  <c r="AA40" i="35"/>
  <c r="AB40" i="35"/>
  <c r="AC40" i="35"/>
  <c r="AD40" i="35"/>
  <c r="D41" i="35"/>
  <c r="E41" i="35"/>
  <c r="F41" i="35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T41" i="35"/>
  <c r="U41" i="35"/>
  <c r="V41" i="35"/>
  <c r="W41" i="35"/>
  <c r="X41" i="35"/>
  <c r="Y41" i="35"/>
  <c r="Z41" i="35"/>
  <c r="AA41" i="35"/>
  <c r="AB41" i="35"/>
  <c r="AC41" i="35"/>
  <c r="AD41" i="35"/>
  <c r="D42" i="35"/>
  <c r="E42" i="35"/>
  <c r="F42" i="35"/>
  <c r="G42" i="35"/>
  <c r="H42" i="35"/>
  <c r="I42" i="35"/>
  <c r="J42" i="35"/>
  <c r="K42" i="35"/>
  <c r="L42" i="35"/>
  <c r="M42" i="35"/>
  <c r="N42" i="35"/>
  <c r="O42" i="35"/>
  <c r="P42" i="35"/>
  <c r="Q42" i="35"/>
  <c r="R42" i="35"/>
  <c r="S42" i="35"/>
  <c r="T42" i="35"/>
  <c r="U42" i="35"/>
  <c r="V42" i="35"/>
  <c r="W42" i="35"/>
  <c r="X42" i="35"/>
  <c r="Y42" i="35"/>
  <c r="Z42" i="35"/>
  <c r="AA42" i="35"/>
  <c r="AB42" i="35"/>
  <c r="AC42" i="35"/>
  <c r="AD42" i="35"/>
  <c r="D43" i="35"/>
  <c r="E43" i="35"/>
  <c r="F43" i="35"/>
  <c r="G43" i="35"/>
  <c r="H43" i="35"/>
  <c r="I43" i="35"/>
  <c r="J43" i="35"/>
  <c r="K43" i="35"/>
  <c r="L43" i="35"/>
  <c r="M43" i="35"/>
  <c r="N43" i="35"/>
  <c r="O43" i="35"/>
  <c r="P43" i="35"/>
  <c r="Q43" i="35"/>
  <c r="R43" i="35"/>
  <c r="S43" i="35"/>
  <c r="T43" i="35"/>
  <c r="U43" i="35"/>
  <c r="V43" i="35"/>
  <c r="W43" i="35"/>
  <c r="X43" i="35"/>
  <c r="Y43" i="35"/>
  <c r="Z43" i="35"/>
  <c r="AA43" i="35"/>
  <c r="AB43" i="35"/>
  <c r="AC43" i="35"/>
  <c r="AD43" i="35"/>
  <c r="D44" i="35"/>
  <c r="E44" i="35"/>
  <c r="F44" i="35"/>
  <c r="G44" i="35"/>
  <c r="H44" i="35"/>
  <c r="I44" i="35"/>
  <c r="J44" i="35"/>
  <c r="K44" i="35"/>
  <c r="L44" i="35"/>
  <c r="M44" i="35"/>
  <c r="N44" i="35"/>
  <c r="O44" i="35"/>
  <c r="P44" i="35"/>
  <c r="Q44" i="35"/>
  <c r="R44" i="35"/>
  <c r="S44" i="35"/>
  <c r="T44" i="35"/>
  <c r="U44" i="35"/>
  <c r="V44" i="35"/>
  <c r="W44" i="35"/>
  <c r="X44" i="35"/>
  <c r="Y44" i="35"/>
  <c r="Z44" i="35"/>
  <c r="AA44" i="35"/>
  <c r="AB44" i="35"/>
  <c r="AC44" i="35"/>
  <c r="AD44" i="35"/>
  <c r="D45" i="35"/>
  <c r="E45" i="35"/>
  <c r="F45" i="35"/>
  <c r="G45" i="35"/>
  <c r="H45" i="35"/>
  <c r="I45" i="35"/>
  <c r="J45" i="35"/>
  <c r="K45" i="35"/>
  <c r="L45" i="35"/>
  <c r="M45" i="35"/>
  <c r="N45" i="35"/>
  <c r="O45" i="35"/>
  <c r="P45" i="35"/>
  <c r="Q45" i="35"/>
  <c r="R45" i="35"/>
  <c r="S45" i="35"/>
  <c r="T45" i="35"/>
  <c r="U45" i="35"/>
  <c r="V45" i="35"/>
  <c r="W45" i="35"/>
  <c r="X45" i="35"/>
  <c r="Y45" i="35"/>
  <c r="Z45" i="35"/>
  <c r="AA45" i="35"/>
  <c r="AB45" i="35"/>
  <c r="AC45" i="35"/>
  <c r="AD45" i="35"/>
  <c r="D46" i="35"/>
  <c r="E46" i="35"/>
  <c r="F46" i="35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D47" i="35"/>
  <c r="E47" i="35"/>
  <c r="F47" i="35"/>
  <c r="G47" i="35"/>
  <c r="H47" i="35"/>
  <c r="I47" i="35"/>
  <c r="J47" i="35"/>
  <c r="K47" i="35"/>
  <c r="L47" i="35"/>
  <c r="M47" i="35"/>
  <c r="N47" i="35"/>
  <c r="O47" i="35"/>
  <c r="P47" i="35"/>
  <c r="Q47" i="35"/>
  <c r="R47" i="35"/>
  <c r="S47" i="35"/>
  <c r="T47" i="35"/>
  <c r="U47" i="35"/>
  <c r="V47" i="35"/>
  <c r="W47" i="35"/>
  <c r="X47" i="35"/>
  <c r="Y47" i="35"/>
  <c r="Z47" i="35"/>
  <c r="AA47" i="35"/>
  <c r="AB47" i="35"/>
  <c r="AC47" i="35"/>
  <c r="AD47" i="35"/>
  <c r="D48" i="35"/>
  <c r="E48" i="35"/>
  <c r="F48" i="35"/>
  <c r="G48" i="35"/>
  <c r="H48" i="35"/>
  <c r="I48" i="35"/>
  <c r="J48" i="35"/>
  <c r="K48" i="35"/>
  <c r="L48" i="35"/>
  <c r="M48" i="35"/>
  <c r="N48" i="35"/>
  <c r="O48" i="35"/>
  <c r="P48" i="35"/>
  <c r="Q48" i="35"/>
  <c r="R48" i="35"/>
  <c r="S48" i="35"/>
  <c r="T48" i="35"/>
  <c r="U48" i="35"/>
  <c r="V48" i="35"/>
  <c r="W48" i="35"/>
  <c r="X48" i="35"/>
  <c r="Y48" i="35"/>
  <c r="Z48" i="35"/>
  <c r="AA48" i="35"/>
  <c r="AB48" i="35"/>
  <c r="AC48" i="35"/>
  <c r="AD48" i="35"/>
  <c r="D49" i="35"/>
  <c r="E49" i="35"/>
  <c r="F49" i="35"/>
  <c r="G49" i="35"/>
  <c r="H49" i="35"/>
  <c r="I49" i="35"/>
  <c r="J49" i="35"/>
  <c r="K49" i="35"/>
  <c r="L49" i="35"/>
  <c r="M49" i="35"/>
  <c r="N49" i="35"/>
  <c r="O49" i="35"/>
  <c r="P49" i="35"/>
  <c r="Q49" i="35"/>
  <c r="R49" i="35"/>
  <c r="S49" i="35"/>
  <c r="T49" i="35"/>
  <c r="U49" i="35"/>
  <c r="V49" i="35"/>
  <c r="W49" i="35"/>
  <c r="X49" i="35"/>
  <c r="Y49" i="35"/>
  <c r="Z49" i="35"/>
  <c r="AA49" i="35"/>
  <c r="AB49" i="35"/>
  <c r="AC49" i="35"/>
  <c r="AD49" i="35"/>
  <c r="D50" i="35"/>
  <c r="E50" i="35"/>
  <c r="F50" i="35"/>
  <c r="G50" i="35"/>
  <c r="H50" i="35"/>
  <c r="I50" i="35"/>
  <c r="J50" i="35"/>
  <c r="K50" i="35"/>
  <c r="L50" i="35"/>
  <c r="M50" i="35"/>
  <c r="N50" i="35"/>
  <c r="O50" i="35"/>
  <c r="P50" i="35"/>
  <c r="Q50" i="35"/>
  <c r="R50" i="35"/>
  <c r="S50" i="35"/>
  <c r="T50" i="35"/>
  <c r="U50" i="35"/>
  <c r="V50" i="35"/>
  <c r="W50" i="35"/>
  <c r="X50" i="35"/>
  <c r="Y50" i="35"/>
  <c r="Z50" i="35"/>
  <c r="AA50" i="35"/>
  <c r="AB50" i="35"/>
  <c r="AC50" i="35"/>
  <c r="AD50" i="35"/>
  <c r="D51" i="35"/>
  <c r="E51" i="35"/>
  <c r="F51" i="35"/>
  <c r="G51" i="35"/>
  <c r="H51" i="35"/>
  <c r="I51" i="35"/>
  <c r="J51" i="35"/>
  <c r="K51" i="35"/>
  <c r="L51" i="35"/>
  <c r="M51" i="35"/>
  <c r="N51" i="35"/>
  <c r="O51" i="35"/>
  <c r="P51" i="35"/>
  <c r="Q51" i="35"/>
  <c r="R51" i="35"/>
  <c r="S51" i="35"/>
  <c r="T51" i="35"/>
  <c r="U51" i="35"/>
  <c r="V51" i="35"/>
  <c r="W51" i="35"/>
  <c r="X51" i="35"/>
  <c r="Y51" i="35"/>
  <c r="Z51" i="35"/>
  <c r="AA51" i="35"/>
  <c r="AB51" i="35"/>
  <c r="AC51" i="35"/>
  <c r="AD51" i="35"/>
  <c r="D52" i="35"/>
  <c r="E52" i="35"/>
  <c r="F52" i="35"/>
  <c r="G52" i="35"/>
  <c r="H52" i="35"/>
  <c r="I52" i="35"/>
  <c r="J52" i="35"/>
  <c r="K52" i="35"/>
  <c r="L52" i="35"/>
  <c r="M52" i="35"/>
  <c r="N52" i="35"/>
  <c r="O52" i="35"/>
  <c r="P52" i="35"/>
  <c r="Q52" i="35"/>
  <c r="R52" i="35"/>
  <c r="S52" i="35"/>
  <c r="T52" i="35"/>
  <c r="U52" i="35"/>
  <c r="V52" i="35"/>
  <c r="W52" i="35"/>
  <c r="X52" i="35"/>
  <c r="Y52" i="35"/>
  <c r="Z52" i="35"/>
  <c r="AA52" i="35"/>
  <c r="AB52" i="35"/>
  <c r="AC52" i="35"/>
  <c r="AD52" i="35"/>
  <c r="D53" i="35"/>
  <c r="E53" i="35"/>
  <c r="F53" i="35"/>
  <c r="G53" i="35"/>
  <c r="H53" i="35"/>
  <c r="I53" i="35"/>
  <c r="J53" i="35"/>
  <c r="K53" i="35"/>
  <c r="L53" i="35"/>
  <c r="M53" i="35"/>
  <c r="N53" i="35"/>
  <c r="O53" i="35"/>
  <c r="P53" i="35"/>
  <c r="Q53" i="35"/>
  <c r="R53" i="35"/>
  <c r="S53" i="35"/>
  <c r="T53" i="35"/>
  <c r="U53" i="35"/>
  <c r="V53" i="35"/>
  <c r="W53" i="35"/>
  <c r="X53" i="35"/>
  <c r="Y53" i="35"/>
  <c r="Z53" i="35"/>
  <c r="AA53" i="35"/>
  <c r="AB53" i="35"/>
  <c r="AC53" i="35"/>
  <c r="AD53" i="35"/>
  <c r="D54" i="35"/>
  <c r="E54" i="35"/>
  <c r="F54" i="35"/>
  <c r="G54" i="35"/>
  <c r="H54" i="35"/>
  <c r="I54" i="35"/>
  <c r="J54" i="35"/>
  <c r="K54" i="35"/>
  <c r="L54" i="35"/>
  <c r="M54" i="35"/>
  <c r="N54" i="35"/>
  <c r="O54" i="35"/>
  <c r="P54" i="35"/>
  <c r="Q54" i="35"/>
  <c r="R54" i="35"/>
  <c r="S54" i="35"/>
  <c r="T54" i="35"/>
  <c r="U54" i="35"/>
  <c r="V54" i="35"/>
  <c r="W54" i="35"/>
  <c r="X54" i="35"/>
  <c r="Y54" i="35"/>
  <c r="Z54" i="35"/>
  <c r="AA54" i="35"/>
  <c r="AB54" i="35"/>
  <c r="AC54" i="35"/>
  <c r="AD54" i="35"/>
  <c r="D55" i="35"/>
  <c r="E55" i="35"/>
  <c r="F55" i="35"/>
  <c r="G55" i="35"/>
  <c r="H55" i="35"/>
  <c r="I55" i="35"/>
  <c r="J55" i="35"/>
  <c r="K55" i="35"/>
  <c r="L55" i="35"/>
  <c r="M55" i="35"/>
  <c r="N55" i="35"/>
  <c r="O55" i="35"/>
  <c r="P55" i="35"/>
  <c r="Q55" i="35"/>
  <c r="R55" i="35"/>
  <c r="S55" i="35"/>
  <c r="T55" i="35"/>
  <c r="U55" i="35"/>
  <c r="V55" i="35"/>
  <c r="W55" i="35"/>
  <c r="X55" i="35"/>
  <c r="Y55" i="35"/>
  <c r="Z55" i="35"/>
  <c r="AA55" i="35"/>
  <c r="AB55" i="35"/>
  <c r="AC55" i="35"/>
  <c r="AD55" i="35"/>
  <c r="D56" i="35"/>
  <c r="E56" i="35"/>
  <c r="F56" i="35"/>
  <c r="G56" i="35"/>
  <c r="H56" i="35"/>
  <c r="I56" i="35"/>
  <c r="J56" i="35"/>
  <c r="K56" i="35"/>
  <c r="L56" i="35"/>
  <c r="M56" i="35"/>
  <c r="N56" i="35"/>
  <c r="O56" i="35"/>
  <c r="P56" i="35"/>
  <c r="Q56" i="35"/>
  <c r="R56" i="35"/>
  <c r="S56" i="35"/>
  <c r="T56" i="35"/>
  <c r="U56" i="35"/>
  <c r="V56" i="35"/>
  <c r="W56" i="35"/>
  <c r="X56" i="35"/>
  <c r="Y56" i="35"/>
  <c r="Z56" i="35"/>
  <c r="AA56" i="35"/>
  <c r="AB56" i="35"/>
  <c r="AC56" i="35"/>
  <c r="AD56" i="35"/>
  <c r="D57" i="35"/>
  <c r="E57" i="35"/>
  <c r="F57" i="35"/>
  <c r="G57" i="35"/>
  <c r="H57" i="35"/>
  <c r="I57" i="35"/>
  <c r="J57" i="35"/>
  <c r="K57" i="35"/>
  <c r="L57" i="35"/>
  <c r="M57" i="35"/>
  <c r="N57" i="35"/>
  <c r="O57" i="35"/>
  <c r="P57" i="35"/>
  <c r="Q57" i="35"/>
  <c r="R57" i="35"/>
  <c r="S57" i="35"/>
  <c r="T57" i="35"/>
  <c r="U57" i="35"/>
  <c r="V57" i="35"/>
  <c r="W57" i="35"/>
  <c r="X57" i="35"/>
  <c r="Y57" i="35"/>
  <c r="Z57" i="35"/>
  <c r="AA57" i="35"/>
  <c r="AB57" i="35"/>
  <c r="AC57" i="35"/>
  <c r="AD57" i="35"/>
  <c r="D58" i="35"/>
  <c r="E58" i="35"/>
  <c r="F58" i="35"/>
  <c r="G58" i="35"/>
  <c r="H58" i="35"/>
  <c r="I58" i="35"/>
  <c r="J58" i="35"/>
  <c r="K58" i="35"/>
  <c r="L58" i="35"/>
  <c r="M58" i="35"/>
  <c r="N58" i="35"/>
  <c r="O58" i="35"/>
  <c r="P58" i="35"/>
  <c r="Q58" i="35"/>
  <c r="R58" i="35"/>
  <c r="S58" i="35"/>
  <c r="T58" i="35"/>
  <c r="U58" i="35"/>
  <c r="V58" i="35"/>
  <c r="W58" i="35"/>
  <c r="X58" i="35"/>
  <c r="Y58" i="35"/>
  <c r="Z58" i="35"/>
  <c r="AA58" i="35"/>
  <c r="AB58" i="35"/>
  <c r="AC58" i="35"/>
  <c r="AD58" i="35"/>
  <c r="D59" i="35"/>
  <c r="E59" i="35"/>
  <c r="F59" i="35"/>
  <c r="G59" i="35"/>
  <c r="H59" i="35"/>
  <c r="I59" i="35"/>
  <c r="J59" i="35"/>
  <c r="K59" i="35"/>
  <c r="L59" i="35"/>
  <c r="M59" i="35"/>
  <c r="N59" i="35"/>
  <c r="O59" i="35"/>
  <c r="P59" i="35"/>
  <c r="Q59" i="35"/>
  <c r="R59" i="35"/>
  <c r="S59" i="35"/>
  <c r="T59" i="35"/>
  <c r="U59" i="35"/>
  <c r="V59" i="35"/>
  <c r="W59" i="35"/>
  <c r="X59" i="35"/>
  <c r="Y59" i="35"/>
  <c r="Z59" i="35"/>
  <c r="AA59" i="35"/>
  <c r="AB59" i="35"/>
  <c r="AC59" i="35"/>
  <c r="AD59" i="35"/>
  <c r="D60" i="35"/>
  <c r="E60" i="35"/>
  <c r="F60" i="35"/>
  <c r="G60" i="35"/>
  <c r="H60" i="35"/>
  <c r="I60" i="35"/>
  <c r="J60" i="35"/>
  <c r="K60" i="35"/>
  <c r="L60" i="35"/>
  <c r="M60" i="35"/>
  <c r="N60" i="35"/>
  <c r="O60" i="35"/>
  <c r="P60" i="35"/>
  <c r="Q60" i="35"/>
  <c r="R60" i="35"/>
  <c r="S60" i="35"/>
  <c r="T60" i="35"/>
  <c r="U60" i="35"/>
  <c r="V60" i="35"/>
  <c r="W60" i="35"/>
  <c r="X60" i="35"/>
  <c r="Y60" i="35"/>
  <c r="Z60" i="35"/>
  <c r="AA60" i="35"/>
  <c r="AB60" i="35"/>
  <c r="AC60" i="35"/>
  <c r="AD60" i="35"/>
  <c r="D61" i="35"/>
  <c r="E61" i="35"/>
  <c r="F61" i="35"/>
  <c r="G61" i="35"/>
  <c r="H61" i="35"/>
  <c r="I61" i="35"/>
  <c r="J61" i="35"/>
  <c r="K61" i="35"/>
  <c r="L61" i="35"/>
  <c r="M61" i="35"/>
  <c r="N61" i="35"/>
  <c r="O61" i="35"/>
  <c r="P61" i="35"/>
  <c r="Q61" i="35"/>
  <c r="R61" i="35"/>
  <c r="S61" i="35"/>
  <c r="T61" i="35"/>
  <c r="U61" i="35"/>
  <c r="V61" i="35"/>
  <c r="W61" i="35"/>
  <c r="X61" i="35"/>
  <c r="Y61" i="35"/>
  <c r="Z61" i="35"/>
  <c r="AA61" i="35"/>
  <c r="AB61" i="35"/>
  <c r="AC61" i="35"/>
  <c r="AD61" i="35"/>
  <c r="D62" i="35"/>
  <c r="E62" i="35"/>
  <c r="F62" i="35"/>
  <c r="G62" i="35"/>
  <c r="H62" i="35"/>
  <c r="I62" i="35"/>
  <c r="J62" i="35"/>
  <c r="K62" i="35"/>
  <c r="L62" i="35"/>
  <c r="M62" i="35"/>
  <c r="N62" i="35"/>
  <c r="O62" i="35"/>
  <c r="P62" i="35"/>
  <c r="Q62" i="35"/>
  <c r="R62" i="35"/>
  <c r="S62" i="35"/>
  <c r="T62" i="35"/>
  <c r="U62" i="35"/>
  <c r="V62" i="35"/>
  <c r="W62" i="35"/>
  <c r="X62" i="35"/>
  <c r="Y62" i="35"/>
  <c r="Z62" i="35"/>
  <c r="AA62" i="35"/>
  <c r="AB62" i="35"/>
  <c r="AC62" i="35"/>
  <c r="AD62" i="35"/>
  <c r="D63" i="35"/>
  <c r="E63" i="35"/>
  <c r="F63" i="35"/>
  <c r="G63" i="35"/>
  <c r="H63" i="35"/>
  <c r="I63" i="35"/>
  <c r="J63" i="35"/>
  <c r="K63" i="35"/>
  <c r="L63" i="35"/>
  <c r="M63" i="35"/>
  <c r="N63" i="35"/>
  <c r="O63" i="35"/>
  <c r="P63" i="35"/>
  <c r="Q63" i="35"/>
  <c r="R63" i="35"/>
  <c r="S63" i="35"/>
  <c r="T63" i="35"/>
  <c r="U63" i="35"/>
  <c r="V63" i="35"/>
  <c r="W63" i="35"/>
  <c r="X63" i="35"/>
  <c r="Y63" i="35"/>
  <c r="Z63" i="35"/>
  <c r="AA63" i="35"/>
  <c r="AB63" i="35"/>
  <c r="AC63" i="35"/>
  <c r="AD63" i="35"/>
  <c r="D64" i="35"/>
  <c r="E64" i="35"/>
  <c r="F64" i="35"/>
  <c r="G64" i="35"/>
  <c r="H64" i="35"/>
  <c r="I64" i="35"/>
  <c r="J64" i="35"/>
  <c r="K64" i="35"/>
  <c r="L64" i="35"/>
  <c r="M64" i="35"/>
  <c r="N64" i="35"/>
  <c r="O64" i="35"/>
  <c r="P64" i="35"/>
  <c r="Q64" i="35"/>
  <c r="R64" i="35"/>
  <c r="S64" i="35"/>
  <c r="T64" i="35"/>
  <c r="U64" i="35"/>
  <c r="V64" i="35"/>
  <c r="W64" i="35"/>
  <c r="X64" i="35"/>
  <c r="Y64" i="35"/>
  <c r="Z64" i="35"/>
  <c r="AA64" i="35"/>
  <c r="AB64" i="35"/>
  <c r="AC64" i="35"/>
  <c r="AD64" i="35"/>
  <c r="F65" i="35"/>
  <c r="G65" i="35"/>
  <c r="I65" i="35"/>
  <c r="L65" i="35"/>
  <c r="O65" i="35"/>
  <c r="P65" i="35"/>
  <c r="R65" i="35"/>
  <c r="U65" i="35"/>
  <c r="X65" i="35"/>
  <c r="Y65" i="35"/>
  <c r="AA65" i="35"/>
  <c r="AD65" i="35"/>
  <c r="F66" i="35"/>
  <c r="I66" i="35"/>
  <c r="L66" i="35"/>
  <c r="O66" i="35"/>
  <c r="U66" i="35"/>
  <c r="AA66" i="35"/>
  <c r="D67" i="35"/>
  <c r="E67" i="35"/>
  <c r="F67" i="35"/>
  <c r="G67" i="35"/>
  <c r="H67" i="35"/>
  <c r="I67" i="35"/>
  <c r="J67" i="35"/>
  <c r="K67" i="35"/>
  <c r="L67" i="35"/>
  <c r="M67" i="35"/>
  <c r="N67" i="35"/>
  <c r="O67" i="35"/>
  <c r="P67" i="35"/>
  <c r="Q67" i="35"/>
  <c r="R67" i="35"/>
  <c r="S67" i="35"/>
  <c r="T67" i="35"/>
  <c r="U67" i="35"/>
  <c r="V67" i="35"/>
  <c r="W67" i="35"/>
  <c r="X67" i="35"/>
  <c r="Y67" i="35"/>
  <c r="Z67" i="35"/>
  <c r="AA67" i="35"/>
  <c r="AB67" i="35"/>
  <c r="AC67" i="35"/>
  <c r="AD67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5" i="35"/>
  <c r="C67" i="35"/>
  <c r="C40" i="35"/>
  <c r="AF40" i="35"/>
  <c r="D34" i="35"/>
  <c r="D96" i="35" s="1"/>
  <c r="E34" i="35"/>
  <c r="F34" i="35"/>
  <c r="G34" i="35"/>
  <c r="G96" i="35" s="1"/>
  <c r="H34" i="35"/>
  <c r="I34" i="35"/>
  <c r="I35" i="35" s="1"/>
  <c r="J34" i="35"/>
  <c r="J35" i="35" s="1"/>
  <c r="K34" i="35"/>
  <c r="L34" i="35"/>
  <c r="M34" i="35"/>
  <c r="M96" i="35" s="1"/>
  <c r="N34" i="35"/>
  <c r="O34" i="35"/>
  <c r="P34" i="35"/>
  <c r="P96" i="35" s="1"/>
  <c r="Q34" i="35"/>
  <c r="R34" i="35"/>
  <c r="S34" i="35"/>
  <c r="S35" i="35" s="1"/>
  <c r="T34" i="35"/>
  <c r="U34" i="35"/>
  <c r="V34" i="35"/>
  <c r="V96" i="35" s="1"/>
  <c r="W34" i="35"/>
  <c r="X34" i="35"/>
  <c r="Y34" i="35"/>
  <c r="Y35" i="35" s="1"/>
  <c r="Z34" i="35"/>
  <c r="AA34" i="35"/>
  <c r="AA35" i="35" s="1"/>
  <c r="AB34" i="35"/>
  <c r="AB35" i="35" s="1"/>
  <c r="AC34" i="35"/>
  <c r="AD34" i="35"/>
  <c r="D35" i="35"/>
  <c r="E35" i="35"/>
  <c r="E66" i="35" s="1"/>
  <c r="F35" i="35"/>
  <c r="G35" i="35"/>
  <c r="H35" i="35"/>
  <c r="H66" i="35" s="1"/>
  <c r="L35" i="35"/>
  <c r="M35" i="35"/>
  <c r="N35" i="35"/>
  <c r="N66" i="35" s="1"/>
  <c r="O35" i="35"/>
  <c r="P35" i="35"/>
  <c r="R35" i="35"/>
  <c r="U35" i="35"/>
  <c r="V35" i="35"/>
  <c r="X35" i="35"/>
  <c r="AD35" i="35"/>
  <c r="AD66" i="35" s="1"/>
  <c r="C34" i="35"/>
  <c r="E71" i="34"/>
  <c r="F71" i="34"/>
  <c r="G71" i="34"/>
  <c r="H71" i="34"/>
  <c r="I71" i="34"/>
  <c r="J71" i="34"/>
  <c r="K71" i="34"/>
  <c r="L71" i="34"/>
  <c r="M71" i="34"/>
  <c r="N71" i="34"/>
  <c r="O71" i="34"/>
  <c r="P71" i="34"/>
  <c r="Q71" i="34"/>
  <c r="R71" i="34"/>
  <c r="S71" i="34"/>
  <c r="T71" i="34"/>
  <c r="U71" i="34"/>
  <c r="V71" i="34"/>
  <c r="W71" i="34"/>
  <c r="X71" i="34"/>
  <c r="Y71" i="34"/>
  <c r="Z71" i="34"/>
  <c r="AA71" i="34"/>
  <c r="AB71" i="34"/>
  <c r="AC71" i="34"/>
  <c r="AD71" i="34"/>
  <c r="E72" i="34"/>
  <c r="F72" i="34"/>
  <c r="G72" i="34"/>
  <c r="H72" i="34"/>
  <c r="I72" i="34"/>
  <c r="J72" i="34"/>
  <c r="K72" i="34"/>
  <c r="L72" i="34"/>
  <c r="M72" i="34"/>
  <c r="N72" i="34"/>
  <c r="O72" i="34"/>
  <c r="P72" i="34"/>
  <c r="Q72" i="34"/>
  <c r="R72" i="34"/>
  <c r="S72" i="34"/>
  <c r="T72" i="34"/>
  <c r="U72" i="34"/>
  <c r="V72" i="34"/>
  <c r="W72" i="34"/>
  <c r="X72" i="34"/>
  <c r="Y72" i="34"/>
  <c r="Z72" i="34"/>
  <c r="AA72" i="34"/>
  <c r="AB72" i="34"/>
  <c r="AC72" i="34"/>
  <c r="AD72" i="34"/>
  <c r="E73" i="34"/>
  <c r="F73" i="34"/>
  <c r="G73" i="34"/>
  <c r="H73" i="34"/>
  <c r="I73" i="34"/>
  <c r="J73" i="34"/>
  <c r="K73" i="34"/>
  <c r="L73" i="34"/>
  <c r="M73" i="34"/>
  <c r="N73" i="34"/>
  <c r="O73" i="34"/>
  <c r="P73" i="34"/>
  <c r="Q73" i="34"/>
  <c r="R73" i="34"/>
  <c r="S73" i="34"/>
  <c r="T73" i="34"/>
  <c r="U73" i="34"/>
  <c r="V73" i="34"/>
  <c r="W73" i="34"/>
  <c r="X73" i="34"/>
  <c r="Y73" i="34"/>
  <c r="Z73" i="34"/>
  <c r="AA73" i="34"/>
  <c r="AB73" i="34"/>
  <c r="AC73" i="34"/>
  <c r="AD73" i="34"/>
  <c r="E74" i="34"/>
  <c r="F74" i="34"/>
  <c r="G74" i="34"/>
  <c r="H74" i="34"/>
  <c r="I74" i="34"/>
  <c r="J74" i="34"/>
  <c r="K74" i="34"/>
  <c r="L74" i="34"/>
  <c r="M74" i="34"/>
  <c r="N74" i="34"/>
  <c r="O74" i="34"/>
  <c r="P74" i="34"/>
  <c r="Q74" i="34"/>
  <c r="R74" i="34"/>
  <c r="S74" i="34"/>
  <c r="T74" i="34"/>
  <c r="U74" i="34"/>
  <c r="V74" i="34"/>
  <c r="W74" i="34"/>
  <c r="X74" i="34"/>
  <c r="Y74" i="34"/>
  <c r="Z74" i="34"/>
  <c r="AA74" i="34"/>
  <c r="AB74" i="34"/>
  <c r="AC74" i="34"/>
  <c r="AD74" i="34"/>
  <c r="E75" i="34"/>
  <c r="F75" i="34"/>
  <c r="G75" i="34"/>
  <c r="H75" i="34"/>
  <c r="I75" i="34"/>
  <c r="J75" i="34"/>
  <c r="K75" i="34"/>
  <c r="L75" i="34"/>
  <c r="M75" i="34"/>
  <c r="N75" i="34"/>
  <c r="O75" i="34"/>
  <c r="P75" i="34"/>
  <c r="Q75" i="34"/>
  <c r="R75" i="34"/>
  <c r="S75" i="34"/>
  <c r="T75" i="34"/>
  <c r="U75" i="34"/>
  <c r="V75" i="34"/>
  <c r="W75" i="34"/>
  <c r="X75" i="34"/>
  <c r="Y75" i="34"/>
  <c r="Z75" i="34"/>
  <c r="AA75" i="34"/>
  <c r="AB75" i="34"/>
  <c r="AC75" i="34"/>
  <c r="AD75" i="34"/>
  <c r="E76" i="34"/>
  <c r="F76" i="34"/>
  <c r="G76" i="34"/>
  <c r="H76" i="34"/>
  <c r="I76" i="34"/>
  <c r="J76" i="34"/>
  <c r="K76" i="34"/>
  <c r="L76" i="34"/>
  <c r="M76" i="34"/>
  <c r="N76" i="34"/>
  <c r="O76" i="34"/>
  <c r="P76" i="34"/>
  <c r="Q76" i="34"/>
  <c r="R76" i="34"/>
  <c r="S76" i="34"/>
  <c r="T76" i="34"/>
  <c r="U76" i="34"/>
  <c r="V76" i="34"/>
  <c r="W76" i="34"/>
  <c r="X76" i="34"/>
  <c r="Y76" i="34"/>
  <c r="Z76" i="34"/>
  <c r="AA76" i="34"/>
  <c r="AB76" i="34"/>
  <c r="AC76" i="34"/>
  <c r="AD76" i="34"/>
  <c r="E77" i="34"/>
  <c r="F77" i="34"/>
  <c r="G77" i="34"/>
  <c r="H77" i="34"/>
  <c r="I77" i="34"/>
  <c r="J77" i="34"/>
  <c r="K77" i="34"/>
  <c r="L77" i="34"/>
  <c r="M77" i="34"/>
  <c r="N77" i="34"/>
  <c r="O77" i="34"/>
  <c r="P77" i="34"/>
  <c r="Q77" i="34"/>
  <c r="R77" i="34"/>
  <c r="S77" i="34"/>
  <c r="T77" i="34"/>
  <c r="U77" i="34"/>
  <c r="V77" i="34"/>
  <c r="W77" i="34"/>
  <c r="X77" i="34"/>
  <c r="Y77" i="34"/>
  <c r="Z77" i="34"/>
  <c r="AA77" i="34"/>
  <c r="AB77" i="34"/>
  <c r="AC77" i="34"/>
  <c r="AD77" i="34"/>
  <c r="E78" i="34"/>
  <c r="F78" i="34"/>
  <c r="G78" i="34"/>
  <c r="H78" i="34"/>
  <c r="I78" i="34"/>
  <c r="J78" i="34"/>
  <c r="K78" i="34"/>
  <c r="L78" i="34"/>
  <c r="M78" i="34"/>
  <c r="N78" i="34"/>
  <c r="O78" i="34"/>
  <c r="P78" i="34"/>
  <c r="Q78" i="34"/>
  <c r="R78" i="34"/>
  <c r="S78" i="34"/>
  <c r="T78" i="34"/>
  <c r="U78" i="34"/>
  <c r="V78" i="34"/>
  <c r="W78" i="34"/>
  <c r="X78" i="34"/>
  <c r="Y78" i="34"/>
  <c r="Z78" i="34"/>
  <c r="AA78" i="34"/>
  <c r="AB78" i="34"/>
  <c r="AC78" i="34"/>
  <c r="AD78" i="34"/>
  <c r="E79" i="34"/>
  <c r="F79" i="34"/>
  <c r="G79" i="34"/>
  <c r="H79" i="34"/>
  <c r="I79" i="34"/>
  <c r="J79" i="34"/>
  <c r="K79" i="34"/>
  <c r="L79" i="34"/>
  <c r="M79" i="34"/>
  <c r="N79" i="34"/>
  <c r="O79" i="34"/>
  <c r="P79" i="34"/>
  <c r="Q79" i="34"/>
  <c r="R79" i="34"/>
  <c r="S79" i="34"/>
  <c r="T79" i="34"/>
  <c r="U79" i="34"/>
  <c r="V79" i="34"/>
  <c r="W79" i="34"/>
  <c r="X79" i="34"/>
  <c r="Y79" i="34"/>
  <c r="Z79" i="34"/>
  <c r="AA79" i="34"/>
  <c r="AB79" i="34"/>
  <c r="AC79" i="34"/>
  <c r="AD79" i="34"/>
  <c r="E80" i="34"/>
  <c r="F80" i="34"/>
  <c r="G80" i="34"/>
  <c r="H80" i="34"/>
  <c r="I80" i="34"/>
  <c r="J80" i="34"/>
  <c r="K80" i="34"/>
  <c r="L80" i="34"/>
  <c r="M80" i="34"/>
  <c r="N80" i="34"/>
  <c r="O80" i="34"/>
  <c r="P80" i="34"/>
  <c r="Q80" i="34"/>
  <c r="R80" i="34"/>
  <c r="S80" i="34"/>
  <c r="T80" i="34"/>
  <c r="U80" i="34"/>
  <c r="V80" i="34"/>
  <c r="W80" i="34"/>
  <c r="X80" i="34"/>
  <c r="Y80" i="34"/>
  <c r="Z80" i="34"/>
  <c r="AA80" i="34"/>
  <c r="AB80" i="34"/>
  <c r="AC80" i="34"/>
  <c r="AD80" i="34"/>
  <c r="E81" i="34"/>
  <c r="F81" i="34"/>
  <c r="G81" i="34"/>
  <c r="H81" i="34"/>
  <c r="I81" i="34"/>
  <c r="J81" i="34"/>
  <c r="K81" i="34"/>
  <c r="L81" i="34"/>
  <c r="M81" i="34"/>
  <c r="N81" i="34"/>
  <c r="O81" i="34"/>
  <c r="P81" i="34"/>
  <c r="Q81" i="34"/>
  <c r="R81" i="34"/>
  <c r="S81" i="34"/>
  <c r="T81" i="34"/>
  <c r="U81" i="34"/>
  <c r="V81" i="34"/>
  <c r="W81" i="34"/>
  <c r="X81" i="34"/>
  <c r="Y81" i="34"/>
  <c r="Z81" i="34"/>
  <c r="AA81" i="34"/>
  <c r="AB81" i="34"/>
  <c r="AC81" i="34"/>
  <c r="AD81" i="34"/>
  <c r="E82" i="34"/>
  <c r="F82" i="34"/>
  <c r="G82" i="34"/>
  <c r="H82" i="34"/>
  <c r="I82" i="34"/>
  <c r="J82" i="34"/>
  <c r="K82" i="34"/>
  <c r="L82" i="34"/>
  <c r="M82" i="34"/>
  <c r="N82" i="34"/>
  <c r="O82" i="34"/>
  <c r="P82" i="34"/>
  <c r="Q82" i="34"/>
  <c r="R82" i="34"/>
  <c r="S82" i="34"/>
  <c r="T82" i="34"/>
  <c r="U82" i="34"/>
  <c r="V82" i="34"/>
  <c r="W82" i="34"/>
  <c r="X82" i="34"/>
  <c r="Y82" i="34"/>
  <c r="Z82" i="34"/>
  <c r="AA82" i="34"/>
  <c r="AB82" i="34"/>
  <c r="AC82" i="34"/>
  <c r="AD82" i="34"/>
  <c r="E83" i="34"/>
  <c r="F83" i="34"/>
  <c r="G83" i="34"/>
  <c r="H83" i="34"/>
  <c r="I83" i="34"/>
  <c r="J83" i="34"/>
  <c r="K83" i="34"/>
  <c r="L83" i="34"/>
  <c r="M83" i="34"/>
  <c r="N83" i="34"/>
  <c r="O83" i="34"/>
  <c r="P83" i="34"/>
  <c r="Q83" i="34"/>
  <c r="R83" i="34"/>
  <c r="S83" i="34"/>
  <c r="T83" i="34"/>
  <c r="U83" i="34"/>
  <c r="V83" i="34"/>
  <c r="W83" i="34"/>
  <c r="X83" i="34"/>
  <c r="Y83" i="34"/>
  <c r="Z83" i="34"/>
  <c r="AA83" i="34"/>
  <c r="AB83" i="34"/>
  <c r="AC83" i="34"/>
  <c r="AD83" i="34"/>
  <c r="E84" i="34"/>
  <c r="F84" i="34"/>
  <c r="G84" i="34"/>
  <c r="H84" i="34"/>
  <c r="I84" i="34"/>
  <c r="J84" i="34"/>
  <c r="K84" i="34"/>
  <c r="L84" i="34"/>
  <c r="M84" i="34"/>
  <c r="N84" i="34"/>
  <c r="O84" i="34"/>
  <c r="P84" i="34"/>
  <c r="Q84" i="34"/>
  <c r="R84" i="34"/>
  <c r="S84" i="34"/>
  <c r="T84" i="34"/>
  <c r="U84" i="34"/>
  <c r="V84" i="34"/>
  <c r="W84" i="34"/>
  <c r="X84" i="34"/>
  <c r="Y84" i="34"/>
  <c r="Z84" i="34"/>
  <c r="AA84" i="34"/>
  <c r="AB84" i="34"/>
  <c r="AC84" i="34"/>
  <c r="AD84" i="34"/>
  <c r="E85" i="34"/>
  <c r="F85" i="34"/>
  <c r="G85" i="34"/>
  <c r="H85" i="34"/>
  <c r="I85" i="34"/>
  <c r="J85" i="34"/>
  <c r="K85" i="34"/>
  <c r="L85" i="34"/>
  <c r="M85" i="34"/>
  <c r="N85" i="34"/>
  <c r="O85" i="34"/>
  <c r="P85" i="34"/>
  <c r="Q85" i="34"/>
  <c r="R85" i="34"/>
  <c r="S85" i="34"/>
  <c r="T85" i="34"/>
  <c r="U85" i="34"/>
  <c r="V85" i="34"/>
  <c r="W85" i="34"/>
  <c r="X85" i="34"/>
  <c r="Y85" i="34"/>
  <c r="Z85" i="34"/>
  <c r="AA85" i="34"/>
  <c r="AB85" i="34"/>
  <c r="AC85" i="34"/>
  <c r="AD85" i="34"/>
  <c r="E86" i="34"/>
  <c r="F86" i="34"/>
  <c r="G86" i="34"/>
  <c r="H86" i="34"/>
  <c r="I86" i="34"/>
  <c r="J86" i="34"/>
  <c r="K86" i="34"/>
  <c r="L86" i="34"/>
  <c r="M86" i="34"/>
  <c r="N86" i="34"/>
  <c r="O86" i="34"/>
  <c r="P86" i="34"/>
  <c r="Q86" i="34"/>
  <c r="R86" i="34"/>
  <c r="S86" i="34"/>
  <c r="T86" i="34"/>
  <c r="U86" i="34"/>
  <c r="V86" i="34"/>
  <c r="W86" i="34"/>
  <c r="X86" i="34"/>
  <c r="Y86" i="34"/>
  <c r="Z86" i="34"/>
  <c r="AA86" i="34"/>
  <c r="AB86" i="34"/>
  <c r="AC86" i="34"/>
  <c r="AD86" i="34"/>
  <c r="E87" i="34"/>
  <c r="F87" i="34"/>
  <c r="G87" i="34"/>
  <c r="H87" i="34"/>
  <c r="I87" i="34"/>
  <c r="J87" i="34"/>
  <c r="K87" i="34"/>
  <c r="L87" i="34"/>
  <c r="M87" i="34"/>
  <c r="N87" i="34"/>
  <c r="O87" i="34"/>
  <c r="P87" i="34"/>
  <c r="Q87" i="34"/>
  <c r="R87" i="34"/>
  <c r="S87" i="34"/>
  <c r="T87" i="34"/>
  <c r="U87" i="34"/>
  <c r="V87" i="34"/>
  <c r="W87" i="34"/>
  <c r="X87" i="34"/>
  <c r="Y87" i="34"/>
  <c r="Z87" i="34"/>
  <c r="AA87" i="34"/>
  <c r="AB87" i="34"/>
  <c r="AC87" i="34"/>
  <c r="AD87" i="34"/>
  <c r="E88" i="34"/>
  <c r="F88" i="34"/>
  <c r="G88" i="34"/>
  <c r="H88" i="34"/>
  <c r="I88" i="34"/>
  <c r="J88" i="34"/>
  <c r="K88" i="34"/>
  <c r="L88" i="34"/>
  <c r="M88" i="34"/>
  <c r="N88" i="34"/>
  <c r="O88" i="34"/>
  <c r="P88" i="34"/>
  <c r="Q88" i="34"/>
  <c r="R88" i="34"/>
  <c r="S88" i="34"/>
  <c r="T88" i="34"/>
  <c r="U88" i="34"/>
  <c r="V88" i="34"/>
  <c r="W88" i="34"/>
  <c r="X88" i="34"/>
  <c r="Y88" i="34"/>
  <c r="Z88" i="34"/>
  <c r="AA88" i="34"/>
  <c r="AB88" i="34"/>
  <c r="AC88" i="34"/>
  <c r="AD88" i="34"/>
  <c r="E89" i="34"/>
  <c r="F89" i="34"/>
  <c r="G89" i="34"/>
  <c r="H89" i="34"/>
  <c r="I89" i="34"/>
  <c r="J89" i="34"/>
  <c r="K89" i="34"/>
  <c r="L89" i="34"/>
  <c r="M89" i="34"/>
  <c r="N89" i="34"/>
  <c r="O89" i="34"/>
  <c r="P89" i="34"/>
  <c r="Q89" i="34"/>
  <c r="R89" i="34"/>
  <c r="S89" i="34"/>
  <c r="T89" i="34"/>
  <c r="U89" i="34"/>
  <c r="V89" i="34"/>
  <c r="W89" i="34"/>
  <c r="X89" i="34"/>
  <c r="Y89" i="34"/>
  <c r="Z89" i="34"/>
  <c r="AA89" i="34"/>
  <c r="AB89" i="34"/>
  <c r="AC89" i="34"/>
  <c r="AD89" i="34"/>
  <c r="E90" i="34"/>
  <c r="F90" i="34"/>
  <c r="G90" i="34"/>
  <c r="H90" i="34"/>
  <c r="I90" i="34"/>
  <c r="J90" i="34"/>
  <c r="K90" i="34"/>
  <c r="L90" i="34"/>
  <c r="M90" i="34"/>
  <c r="N90" i="34"/>
  <c r="O90" i="34"/>
  <c r="P90" i="34"/>
  <c r="Q90" i="34"/>
  <c r="R90" i="34"/>
  <c r="S90" i="34"/>
  <c r="T90" i="34"/>
  <c r="U90" i="34"/>
  <c r="V90" i="34"/>
  <c r="W90" i="34"/>
  <c r="X90" i="34"/>
  <c r="Y90" i="34"/>
  <c r="Z90" i="34"/>
  <c r="AA90" i="34"/>
  <c r="AB90" i="34"/>
  <c r="AC90" i="34"/>
  <c r="AD90" i="34"/>
  <c r="E91" i="34"/>
  <c r="F91" i="34"/>
  <c r="G91" i="34"/>
  <c r="H91" i="34"/>
  <c r="I91" i="34"/>
  <c r="J91" i="34"/>
  <c r="K91" i="34"/>
  <c r="L91" i="34"/>
  <c r="M91" i="34"/>
  <c r="N91" i="34"/>
  <c r="O91" i="34"/>
  <c r="P91" i="34"/>
  <c r="Q91" i="34"/>
  <c r="R91" i="34"/>
  <c r="S91" i="34"/>
  <c r="T91" i="34"/>
  <c r="U91" i="34"/>
  <c r="V91" i="34"/>
  <c r="W91" i="34"/>
  <c r="X91" i="34"/>
  <c r="Y91" i="34"/>
  <c r="Z91" i="34"/>
  <c r="AA91" i="34"/>
  <c r="AB91" i="34"/>
  <c r="AC91" i="34"/>
  <c r="AD91" i="34"/>
  <c r="E92" i="34"/>
  <c r="F92" i="34"/>
  <c r="G92" i="34"/>
  <c r="H92" i="34"/>
  <c r="I92" i="34"/>
  <c r="J92" i="34"/>
  <c r="K92" i="34"/>
  <c r="L92" i="34"/>
  <c r="M92" i="34"/>
  <c r="N92" i="34"/>
  <c r="O92" i="34"/>
  <c r="P92" i="34"/>
  <c r="Q92" i="34"/>
  <c r="R92" i="34"/>
  <c r="S92" i="34"/>
  <c r="T92" i="34"/>
  <c r="U92" i="34"/>
  <c r="V92" i="34"/>
  <c r="W92" i="34"/>
  <c r="X92" i="34"/>
  <c r="Y92" i="34"/>
  <c r="Z92" i="34"/>
  <c r="AA92" i="34"/>
  <c r="AB92" i="34"/>
  <c r="AC92" i="34"/>
  <c r="AD92" i="34"/>
  <c r="E93" i="34"/>
  <c r="F93" i="34"/>
  <c r="G93" i="34"/>
  <c r="H93" i="34"/>
  <c r="I93" i="34"/>
  <c r="J93" i="34"/>
  <c r="K93" i="34"/>
  <c r="L93" i="34"/>
  <c r="M93" i="34"/>
  <c r="N93" i="34"/>
  <c r="O93" i="34"/>
  <c r="P93" i="34"/>
  <c r="Q93" i="34"/>
  <c r="R93" i="34"/>
  <c r="S93" i="34"/>
  <c r="T93" i="34"/>
  <c r="U93" i="34"/>
  <c r="V93" i="34"/>
  <c r="W93" i="34"/>
  <c r="X93" i="34"/>
  <c r="Y93" i="34"/>
  <c r="Z93" i="34"/>
  <c r="AA93" i="34"/>
  <c r="AB93" i="34"/>
  <c r="AC93" i="34"/>
  <c r="AD93" i="34"/>
  <c r="E94" i="34"/>
  <c r="F94" i="34"/>
  <c r="G94" i="34"/>
  <c r="H94" i="34"/>
  <c r="I94" i="34"/>
  <c r="J94" i="34"/>
  <c r="K94" i="34"/>
  <c r="L94" i="34"/>
  <c r="M94" i="34"/>
  <c r="N94" i="34"/>
  <c r="O94" i="34"/>
  <c r="P94" i="34"/>
  <c r="Q94" i="34"/>
  <c r="R94" i="34"/>
  <c r="S94" i="34"/>
  <c r="T94" i="34"/>
  <c r="U94" i="34"/>
  <c r="V94" i="34"/>
  <c r="W94" i="34"/>
  <c r="X94" i="34"/>
  <c r="Y94" i="34"/>
  <c r="Z94" i="34"/>
  <c r="AA94" i="34"/>
  <c r="AB94" i="34"/>
  <c r="AC94" i="34"/>
  <c r="AD94" i="34"/>
  <c r="E95" i="34"/>
  <c r="F95" i="34"/>
  <c r="G95" i="34"/>
  <c r="H95" i="34"/>
  <c r="I95" i="34"/>
  <c r="J95" i="34"/>
  <c r="K95" i="34"/>
  <c r="L95" i="34"/>
  <c r="M95" i="34"/>
  <c r="N95" i="34"/>
  <c r="O95" i="34"/>
  <c r="P95" i="34"/>
  <c r="Q95" i="34"/>
  <c r="R95" i="34"/>
  <c r="S95" i="34"/>
  <c r="T95" i="34"/>
  <c r="U95" i="34"/>
  <c r="V95" i="34"/>
  <c r="W95" i="34"/>
  <c r="X95" i="34"/>
  <c r="Y95" i="34"/>
  <c r="Z95" i="34"/>
  <c r="AA95" i="34"/>
  <c r="AB95" i="34"/>
  <c r="AC95" i="34"/>
  <c r="AD95" i="34"/>
  <c r="E96" i="34"/>
  <c r="H96" i="34"/>
  <c r="N96" i="34"/>
  <c r="Q96" i="34"/>
  <c r="W96" i="34"/>
  <c r="Z96" i="34"/>
  <c r="E98" i="34"/>
  <c r="F98" i="34"/>
  <c r="G98" i="34"/>
  <c r="H98" i="34"/>
  <c r="I98" i="34"/>
  <c r="J98" i="34"/>
  <c r="K98" i="34"/>
  <c r="L98" i="34"/>
  <c r="M98" i="34"/>
  <c r="N98" i="34"/>
  <c r="O98" i="34"/>
  <c r="P98" i="34"/>
  <c r="Q98" i="34"/>
  <c r="R98" i="34"/>
  <c r="S98" i="34"/>
  <c r="T98" i="34"/>
  <c r="U98" i="34"/>
  <c r="V98" i="34"/>
  <c r="W98" i="34"/>
  <c r="X98" i="34"/>
  <c r="Y98" i="34"/>
  <c r="Z98" i="34"/>
  <c r="AA98" i="34"/>
  <c r="AB98" i="34"/>
  <c r="AC98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8" i="34"/>
  <c r="D71" i="34"/>
  <c r="D40" i="34"/>
  <c r="E40" i="34"/>
  <c r="F40" i="34"/>
  <c r="G40" i="34"/>
  <c r="H40" i="34"/>
  <c r="I40" i="34"/>
  <c r="J40" i="34"/>
  <c r="K40" i="34"/>
  <c r="L40" i="34"/>
  <c r="M40" i="34"/>
  <c r="N40" i="34"/>
  <c r="O40" i="34"/>
  <c r="P40" i="34"/>
  <c r="Q40" i="34"/>
  <c r="R40" i="34"/>
  <c r="S40" i="34"/>
  <c r="T40" i="34"/>
  <c r="U40" i="34"/>
  <c r="V40" i="34"/>
  <c r="W40" i="34"/>
  <c r="X40" i="34"/>
  <c r="Y40" i="34"/>
  <c r="Z40" i="34"/>
  <c r="AA40" i="34"/>
  <c r="AB40" i="34"/>
  <c r="AC40" i="34"/>
  <c r="D41" i="34"/>
  <c r="E41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AB41" i="34"/>
  <c r="AC41" i="34"/>
  <c r="D42" i="34"/>
  <c r="E42" i="34"/>
  <c r="F42" i="34"/>
  <c r="G42" i="34"/>
  <c r="H42" i="34"/>
  <c r="I42" i="34"/>
  <c r="J42" i="34"/>
  <c r="K42" i="34"/>
  <c r="L42" i="34"/>
  <c r="M42" i="34"/>
  <c r="N42" i="34"/>
  <c r="O42" i="34"/>
  <c r="P42" i="34"/>
  <c r="Q42" i="34"/>
  <c r="R42" i="34"/>
  <c r="S42" i="34"/>
  <c r="T42" i="34"/>
  <c r="U42" i="34"/>
  <c r="V42" i="34"/>
  <c r="W42" i="34"/>
  <c r="X42" i="34"/>
  <c r="Y42" i="34"/>
  <c r="Z42" i="34"/>
  <c r="AA42" i="34"/>
  <c r="AB42" i="34"/>
  <c r="AC42" i="34"/>
  <c r="D43" i="34"/>
  <c r="E43" i="34"/>
  <c r="F43" i="34"/>
  <c r="G43" i="34"/>
  <c r="H43" i="34"/>
  <c r="I43" i="34"/>
  <c r="J43" i="34"/>
  <c r="K43" i="34"/>
  <c r="L43" i="34"/>
  <c r="M43" i="34"/>
  <c r="N43" i="34"/>
  <c r="O43" i="34"/>
  <c r="P43" i="34"/>
  <c r="Q43" i="34"/>
  <c r="R43" i="34"/>
  <c r="S43" i="34"/>
  <c r="T43" i="34"/>
  <c r="U43" i="34"/>
  <c r="V43" i="34"/>
  <c r="W43" i="34"/>
  <c r="X43" i="34"/>
  <c r="Y43" i="34"/>
  <c r="Z43" i="34"/>
  <c r="AA43" i="34"/>
  <c r="AB43" i="34"/>
  <c r="AC43" i="34"/>
  <c r="D44" i="34"/>
  <c r="E44" i="34"/>
  <c r="F44" i="34"/>
  <c r="G44" i="34"/>
  <c r="H44" i="34"/>
  <c r="I44" i="34"/>
  <c r="J44" i="34"/>
  <c r="K44" i="34"/>
  <c r="L44" i="34"/>
  <c r="M44" i="34"/>
  <c r="N44" i="34"/>
  <c r="O44" i="34"/>
  <c r="P44" i="34"/>
  <c r="Q44" i="34"/>
  <c r="R44" i="34"/>
  <c r="S44" i="34"/>
  <c r="T44" i="34"/>
  <c r="U44" i="34"/>
  <c r="V44" i="34"/>
  <c r="W44" i="34"/>
  <c r="X44" i="34"/>
  <c r="Y44" i="34"/>
  <c r="Z44" i="34"/>
  <c r="AA44" i="34"/>
  <c r="AB44" i="34"/>
  <c r="AC44" i="34"/>
  <c r="D45" i="34"/>
  <c r="E45" i="34"/>
  <c r="F45" i="34"/>
  <c r="G45" i="34"/>
  <c r="H45" i="34"/>
  <c r="I45" i="34"/>
  <c r="J45" i="34"/>
  <c r="K45" i="34"/>
  <c r="L45" i="34"/>
  <c r="M45" i="34"/>
  <c r="N45" i="34"/>
  <c r="O45" i="34"/>
  <c r="P45" i="34"/>
  <c r="Q45" i="34"/>
  <c r="R45" i="34"/>
  <c r="S45" i="34"/>
  <c r="T45" i="34"/>
  <c r="U45" i="34"/>
  <c r="V45" i="34"/>
  <c r="W45" i="34"/>
  <c r="X45" i="34"/>
  <c r="Y45" i="34"/>
  <c r="Z45" i="34"/>
  <c r="AA45" i="34"/>
  <c r="AB45" i="34"/>
  <c r="AC45" i="34"/>
  <c r="D46" i="34"/>
  <c r="E46" i="34"/>
  <c r="F46" i="34"/>
  <c r="G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AB46" i="34"/>
  <c r="AC46" i="34"/>
  <c r="D47" i="34"/>
  <c r="E47" i="34"/>
  <c r="F47" i="34"/>
  <c r="G47" i="34"/>
  <c r="H47" i="34"/>
  <c r="I47" i="34"/>
  <c r="J47" i="34"/>
  <c r="K47" i="34"/>
  <c r="L47" i="34"/>
  <c r="M47" i="34"/>
  <c r="N47" i="34"/>
  <c r="O47" i="34"/>
  <c r="P47" i="34"/>
  <c r="Q47" i="34"/>
  <c r="R47" i="34"/>
  <c r="S47" i="34"/>
  <c r="T47" i="34"/>
  <c r="U47" i="34"/>
  <c r="V47" i="34"/>
  <c r="W47" i="34"/>
  <c r="X47" i="34"/>
  <c r="Y47" i="34"/>
  <c r="Z47" i="34"/>
  <c r="AA47" i="34"/>
  <c r="AB47" i="34"/>
  <c r="AC47" i="34"/>
  <c r="D48" i="34"/>
  <c r="E48" i="34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AC48" i="34"/>
  <c r="D49" i="34"/>
  <c r="E49" i="34"/>
  <c r="F49" i="34"/>
  <c r="G49" i="34"/>
  <c r="H49" i="34"/>
  <c r="I49" i="34"/>
  <c r="J49" i="34"/>
  <c r="K49" i="34"/>
  <c r="L49" i="34"/>
  <c r="M49" i="34"/>
  <c r="N49" i="34"/>
  <c r="O49" i="34"/>
  <c r="P49" i="34"/>
  <c r="Q49" i="34"/>
  <c r="R49" i="34"/>
  <c r="S49" i="34"/>
  <c r="T49" i="34"/>
  <c r="U49" i="34"/>
  <c r="V49" i="34"/>
  <c r="W49" i="34"/>
  <c r="X49" i="34"/>
  <c r="Y49" i="34"/>
  <c r="Z49" i="34"/>
  <c r="AA49" i="34"/>
  <c r="AB49" i="34"/>
  <c r="AC49" i="34"/>
  <c r="D50" i="34"/>
  <c r="E50" i="34"/>
  <c r="F50" i="34"/>
  <c r="G50" i="34"/>
  <c r="H50" i="34"/>
  <c r="I50" i="34"/>
  <c r="J50" i="34"/>
  <c r="K50" i="34"/>
  <c r="L50" i="34"/>
  <c r="M50" i="34"/>
  <c r="N50" i="34"/>
  <c r="O50" i="34"/>
  <c r="P50" i="34"/>
  <c r="Q50" i="34"/>
  <c r="R50" i="34"/>
  <c r="S50" i="34"/>
  <c r="T50" i="34"/>
  <c r="U50" i="34"/>
  <c r="V50" i="34"/>
  <c r="W50" i="34"/>
  <c r="X50" i="34"/>
  <c r="Y50" i="34"/>
  <c r="Z50" i="34"/>
  <c r="AA50" i="34"/>
  <c r="AB50" i="34"/>
  <c r="AC50" i="34"/>
  <c r="D51" i="34"/>
  <c r="E51" i="34"/>
  <c r="F51" i="34"/>
  <c r="G51" i="34"/>
  <c r="H51" i="34"/>
  <c r="I51" i="34"/>
  <c r="J51" i="34"/>
  <c r="K51" i="34"/>
  <c r="L51" i="34"/>
  <c r="M51" i="34"/>
  <c r="N51" i="34"/>
  <c r="O51" i="34"/>
  <c r="P51" i="34"/>
  <c r="Q51" i="34"/>
  <c r="R51" i="34"/>
  <c r="S51" i="34"/>
  <c r="T51" i="34"/>
  <c r="U51" i="34"/>
  <c r="V51" i="34"/>
  <c r="W51" i="34"/>
  <c r="X51" i="34"/>
  <c r="Y51" i="34"/>
  <c r="Z51" i="34"/>
  <c r="AA51" i="34"/>
  <c r="AB51" i="34"/>
  <c r="AC51" i="34"/>
  <c r="D52" i="34"/>
  <c r="E52" i="34"/>
  <c r="F52" i="34"/>
  <c r="G52" i="34"/>
  <c r="H52" i="34"/>
  <c r="I52" i="34"/>
  <c r="J52" i="34"/>
  <c r="K52" i="34"/>
  <c r="L52" i="34"/>
  <c r="M52" i="34"/>
  <c r="N52" i="34"/>
  <c r="O52" i="34"/>
  <c r="P52" i="34"/>
  <c r="Q52" i="34"/>
  <c r="R52" i="34"/>
  <c r="S52" i="34"/>
  <c r="T52" i="34"/>
  <c r="U52" i="34"/>
  <c r="V52" i="34"/>
  <c r="W52" i="34"/>
  <c r="X52" i="34"/>
  <c r="Y52" i="34"/>
  <c r="Z52" i="34"/>
  <c r="AA52" i="34"/>
  <c r="AB52" i="34"/>
  <c r="AC52" i="34"/>
  <c r="D53" i="34"/>
  <c r="E53" i="34"/>
  <c r="F53" i="34"/>
  <c r="G53" i="34"/>
  <c r="H53" i="34"/>
  <c r="I53" i="34"/>
  <c r="J53" i="34"/>
  <c r="K53" i="34"/>
  <c r="L53" i="34"/>
  <c r="M53" i="34"/>
  <c r="N53" i="34"/>
  <c r="O53" i="34"/>
  <c r="P53" i="34"/>
  <c r="Q53" i="34"/>
  <c r="R53" i="34"/>
  <c r="S53" i="34"/>
  <c r="T53" i="34"/>
  <c r="U53" i="34"/>
  <c r="V53" i="34"/>
  <c r="W53" i="34"/>
  <c r="X53" i="34"/>
  <c r="Y53" i="34"/>
  <c r="Z53" i="34"/>
  <c r="AA53" i="34"/>
  <c r="AB53" i="34"/>
  <c r="AC53" i="34"/>
  <c r="D54" i="34"/>
  <c r="E54" i="34"/>
  <c r="F54" i="34"/>
  <c r="G54" i="34"/>
  <c r="H54" i="34"/>
  <c r="I54" i="34"/>
  <c r="J54" i="34"/>
  <c r="K54" i="34"/>
  <c r="L54" i="34"/>
  <c r="M54" i="34"/>
  <c r="N54" i="34"/>
  <c r="O54" i="34"/>
  <c r="P54" i="34"/>
  <c r="Q54" i="34"/>
  <c r="R54" i="34"/>
  <c r="S54" i="34"/>
  <c r="T54" i="34"/>
  <c r="U54" i="34"/>
  <c r="V54" i="34"/>
  <c r="W54" i="34"/>
  <c r="X54" i="34"/>
  <c r="Y54" i="34"/>
  <c r="Z54" i="34"/>
  <c r="AA54" i="34"/>
  <c r="AB54" i="34"/>
  <c r="AC54" i="34"/>
  <c r="D55" i="34"/>
  <c r="E55" i="34"/>
  <c r="F55" i="34"/>
  <c r="G55" i="34"/>
  <c r="H55" i="34"/>
  <c r="I55" i="34"/>
  <c r="J55" i="34"/>
  <c r="K55" i="34"/>
  <c r="L55" i="34"/>
  <c r="M55" i="34"/>
  <c r="N55" i="34"/>
  <c r="O55" i="34"/>
  <c r="P55" i="34"/>
  <c r="Q55" i="34"/>
  <c r="R55" i="34"/>
  <c r="S55" i="34"/>
  <c r="T55" i="34"/>
  <c r="U55" i="34"/>
  <c r="V55" i="34"/>
  <c r="W55" i="34"/>
  <c r="X55" i="34"/>
  <c r="Y55" i="34"/>
  <c r="Z55" i="34"/>
  <c r="AA55" i="34"/>
  <c r="AB55" i="34"/>
  <c r="AC55" i="34"/>
  <c r="D56" i="34"/>
  <c r="E56" i="34"/>
  <c r="F56" i="34"/>
  <c r="G56" i="34"/>
  <c r="H56" i="34"/>
  <c r="I56" i="34"/>
  <c r="J56" i="34"/>
  <c r="K56" i="34"/>
  <c r="L56" i="34"/>
  <c r="M56" i="34"/>
  <c r="N56" i="34"/>
  <c r="O56" i="34"/>
  <c r="P56" i="34"/>
  <c r="Q56" i="34"/>
  <c r="R56" i="34"/>
  <c r="S56" i="34"/>
  <c r="T56" i="34"/>
  <c r="U56" i="34"/>
  <c r="V56" i="34"/>
  <c r="W56" i="34"/>
  <c r="X56" i="34"/>
  <c r="Y56" i="34"/>
  <c r="Z56" i="34"/>
  <c r="AA56" i="34"/>
  <c r="AB56" i="34"/>
  <c r="AC56" i="34"/>
  <c r="D57" i="34"/>
  <c r="E57" i="34"/>
  <c r="F57" i="34"/>
  <c r="G57" i="34"/>
  <c r="H57" i="34"/>
  <c r="I57" i="34"/>
  <c r="J57" i="34"/>
  <c r="K57" i="34"/>
  <c r="L57" i="34"/>
  <c r="M57" i="34"/>
  <c r="N57" i="34"/>
  <c r="O57" i="34"/>
  <c r="P57" i="34"/>
  <c r="Q57" i="34"/>
  <c r="R57" i="34"/>
  <c r="S57" i="34"/>
  <c r="T57" i="34"/>
  <c r="U57" i="34"/>
  <c r="V57" i="34"/>
  <c r="W57" i="34"/>
  <c r="X57" i="34"/>
  <c r="Y57" i="34"/>
  <c r="Z57" i="34"/>
  <c r="AA57" i="34"/>
  <c r="AB57" i="34"/>
  <c r="AC57" i="34"/>
  <c r="D58" i="34"/>
  <c r="E58" i="34"/>
  <c r="F58" i="34"/>
  <c r="G58" i="34"/>
  <c r="H58" i="34"/>
  <c r="I58" i="34"/>
  <c r="J58" i="34"/>
  <c r="K58" i="34"/>
  <c r="L58" i="34"/>
  <c r="M58" i="34"/>
  <c r="N58" i="34"/>
  <c r="O58" i="34"/>
  <c r="P58" i="34"/>
  <c r="Q58" i="34"/>
  <c r="R58" i="34"/>
  <c r="S58" i="34"/>
  <c r="T58" i="34"/>
  <c r="U58" i="34"/>
  <c r="V58" i="34"/>
  <c r="W58" i="34"/>
  <c r="X58" i="34"/>
  <c r="Y58" i="34"/>
  <c r="Z58" i="34"/>
  <c r="AA58" i="34"/>
  <c r="AB58" i="34"/>
  <c r="AC58" i="34"/>
  <c r="D59" i="34"/>
  <c r="E59" i="34"/>
  <c r="F59" i="34"/>
  <c r="G59" i="34"/>
  <c r="H59" i="34"/>
  <c r="I59" i="34"/>
  <c r="J59" i="34"/>
  <c r="K59" i="34"/>
  <c r="L59" i="34"/>
  <c r="M59" i="34"/>
  <c r="N59" i="34"/>
  <c r="O59" i="34"/>
  <c r="P59" i="34"/>
  <c r="Q59" i="34"/>
  <c r="R59" i="34"/>
  <c r="S59" i="34"/>
  <c r="T59" i="34"/>
  <c r="U59" i="34"/>
  <c r="V59" i="34"/>
  <c r="W59" i="34"/>
  <c r="X59" i="34"/>
  <c r="Y59" i="34"/>
  <c r="Z59" i="34"/>
  <c r="AA59" i="34"/>
  <c r="AB59" i="34"/>
  <c r="AC59" i="34"/>
  <c r="D60" i="34"/>
  <c r="E60" i="34"/>
  <c r="F60" i="34"/>
  <c r="G60" i="34"/>
  <c r="H60" i="34"/>
  <c r="I60" i="34"/>
  <c r="J60" i="34"/>
  <c r="K60" i="34"/>
  <c r="L60" i="34"/>
  <c r="M60" i="34"/>
  <c r="N60" i="34"/>
  <c r="O60" i="34"/>
  <c r="P60" i="34"/>
  <c r="Q60" i="34"/>
  <c r="R60" i="34"/>
  <c r="S60" i="34"/>
  <c r="T60" i="34"/>
  <c r="U60" i="34"/>
  <c r="V60" i="34"/>
  <c r="W60" i="34"/>
  <c r="X60" i="34"/>
  <c r="Y60" i="34"/>
  <c r="Z60" i="34"/>
  <c r="AA60" i="34"/>
  <c r="AB60" i="34"/>
  <c r="AC60" i="34"/>
  <c r="D61" i="34"/>
  <c r="E61" i="34"/>
  <c r="F61" i="34"/>
  <c r="G61" i="34"/>
  <c r="H61" i="34"/>
  <c r="I61" i="34"/>
  <c r="J61" i="34"/>
  <c r="K61" i="34"/>
  <c r="L61" i="34"/>
  <c r="M61" i="34"/>
  <c r="N61" i="34"/>
  <c r="O61" i="34"/>
  <c r="P61" i="34"/>
  <c r="Q61" i="34"/>
  <c r="R61" i="34"/>
  <c r="S61" i="34"/>
  <c r="T61" i="34"/>
  <c r="U61" i="34"/>
  <c r="V61" i="34"/>
  <c r="W61" i="34"/>
  <c r="X61" i="34"/>
  <c r="Y61" i="34"/>
  <c r="Z61" i="34"/>
  <c r="AA61" i="34"/>
  <c r="AB61" i="34"/>
  <c r="AC61" i="34"/>
  <c r="D62" i="34"/>
  <c r="E62" i="34"/>
  <c r="F62" i="34"/>
  <c r="G62" i="34"/>
  <c r="H62" i="34"/>
  <c r="I62" i="34"/>
  <c r="J62" i="34"/>
  <c r="K62" i="34"/>
  <c r="L62" i="34"/>
  <c r="M62" i="34"/>
  <c r="N62" i="34"/>
  <c r="O62" i="34"/>
  <c r="P62" i="34"/>
  <c r="Q62" i="34"/>
  <c r="R62" i="34"/>
  <c r="S62" i="34"/>
  <c r="T62" i="34"/>
  <c r="U62" i="34"/>
  <c r="V62" i="34"/>
  <c r="W62" i="34"/>
  <c r="X62" i="34"/>
  <c r="Y62" i="34"/>
  <c r="Z62" i="34"/>
  <c r="AA62" i="34"/>
  <c r="AB62" i="34"/>
  <c r="AC62" i="34"/>
  <c r="D63" i="34"/>
  <c r="E63" i="34"/>
  <c r="F63" i="34"/>
  <c r="G63" i="34"/>
  <c r="H63" i="34"/>
  <c r="I63" i="34"/>
  <c r="J63" i="34"/>
  <c r="K63" i="34"/>
  <c r="L63" i="34"/>
  <c r="M63" i="34"/>
  <c r="N63" i="34"/>
  <c r="O63" i="34"/>
  <c r="P63" i="34"/>
  <c r="Q63" i="34"/>
  <c r="R63" i="34"/>
  <c r="S63" i="34"/>
  <c r="T63" i="34"/>
  <c r="U63" i="34"/>
  <c r="V63" i="34"/>
  <c r="W63" i="34"/>
  <c r="X63" i="34"/>
  <c r="Y63" i="34"/>
  <c r="Z63" i="34"/>
  <c r="AA63" i="34"/>
  <c r="AB63" i="34"/>
  <c r="AC63" i="34"/>
  <c r="D64" i="34"/>
  <c r="E64" i="34"/>
  <c r="F64" i="34"/>
  <c r="G64" i="34"/>
  <c r="H64" i="34"/>
  <c r="I64" i="34"/>
  <c r="J64" i="34"/>
  <c r="K64" i="34"/>
  <c r="L64" i="34"/>
  <c r="M64" i="34"/>
  <c r="N64" i="34"/>
  <c r="O64" i="34"/>
  <c r="P64" i="34"/>
  <c r="Q64" i="34"/>
  <c r="R64" i="34"/>
  <c r="S64" i="34"/>
  <c r="T64" i="34"/>
  <c r="U64" i="34"/>
  <c r="V64" i="34"/>
  <c r="W64" i="34"/>
  <c r="X64" i="34"/>
  <c r="Y64" i="34"/>
  <c r="Z64" i="34"/>
  <c r="AA64" i="34"/>
  <c r="AB64" i="34"/>
  <c r="AC64" i="34"/>
  <c r="D65" i="34"/>
  <c r="G65" i="34"/>
  <c r="H65" i="34"/>
  <c r="J65" i="34"/>
  <c r="K65" i="34"/>
  <c r="M65" i="34"/>
  <c r="P65" i="34"/>
  <c r="Q65" i="34"/>
  <c r="S65" i="34"/>
  <c r="T65" i="34"/>
  <c r="V65" i="34"/>
  <c r="Y65" i="34"/>
  <c r="Z65" i="34"/>
  <c r="AB65" i="34"/>
  <c r="AC65" i="34"/>
  <c r="D66" i="34"/>
  <c r="G66" i="34"/>
  <c r="J66" i="34"/>
  <c r="M66" i="34"/>
  <c r="P66" i="34"/>
  <c r="S66" i="34"/>
  <c r="V66" i="34"/>
  <c r="Y66" i="34"/>
  <c r="AB66" i="34"/>
  <c r="D67" i="34"/>
  <c r="E67" i="34"/>
  <c r="F67" i="34"/>
  <c r="G67" i="34"/>
  <c r="H67" i="34"/>
  <c r="I67" i="34"/>
  <c r="J67" i="34"/>
  <c r="K67" i="34"/>
  <c r="L67" i="34"/>
  <c r="M67" i="34"/>
  <c r="N67" i="34"/>
  <c r="O67" i="34"/>
  <c r="P67" i="34"/>
  <c r="Q67" i="34"/>
  <c r="R67" i="34"/>
  <c r="S67" i="34"/>
  <c r="T67" i="34"/>
  <c r="U67" i="34"/>
  <c r="V67" i="34"/>
  <c r="W67" i="34"/>
  <c r="X67" i="34"/>
  <c r="Y67" i="34"/>
  <c r="Z67" i="34"/>
  <c r="AA67" i="34"/>
  <c r="AB67" i="34"/>
  <c r="AC67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40" i="34"/>
  <c r="D34" i="34"/>
  <c r="E34" i="34"/>
  <c r="E65" i="34" s="1"/>
  <c r="F34" i="34"/>
  <c r="G34" i="34"/>
  <c r="H34" i="34"/>
  <c r="H35" i="34" s="1"/>
  <c r="I34" i="34"/>
  <c r="J34" i="34"/>
  <c r="J35" i="34" s="1"/>
  <c r="K34" i="34"/>
  <c r="K35" i="34" s="1"/>
  <c r="L34" i="34"/>
  <c r="M34" i="34"/>
  <c r="N34" i="34"/>
  <c r="N35" i="34" s="1"/>
  <c r="O34" i="34"/>
  <c r="P34" i="34"/>
  <c r="P35" i="34" s="1"/>
  <c r="Q34" i="34"/>
  <c r="Q35" i="34" s="1"/>
  <c r="R34" i="34"/>
  <c r="S34" i="34"/>
  <c r="S35" i="34" s="1"/>
  <c r="T34" i="34"/>
  <c r="T96" i="34" s="1"/>
  <c r="U34" i="34"/>
  <c r="V34" i="34"/>
  <c r="W34" i="34"/>
  <c r="W65" i="34" s="1"/>
  <c r="X34" i="34"/>
  <c r="Y34" i="34"/>
  <c r="Y35" i="34" s="1"/>
  <c r="Z34" i="34"/>
  <c r="Z35" i="34" s="1"/>
  <c r="AA34" i="34"/>
  <c r="AB34" i="34"/>
  <c r="AC34" i="34"/>
  <c r="AC96" i="34" s="1"/>
  <c r="AD34" i="34"/>
  <c r="D35" i="34"/>
  <c r="D97" i="34" s="1"/>
  <c r="E35" i="34"/>
  <c r="F35" i="34"/>
  <c r="F66" i="34" s="1"/>
  <c r="G35" i="34"/>
  <c r="G97" i="34" s="1"/>
  <c r="M35" i="34"/>
  <c r="O35" i="34"/>
  <c r="O66" i="34" s="1"/>
  <c r="T35" i="34"/>
  <c r="V35" i="34"/>
  <c r="W35" i="34"/>
  <c r="AB35" i="34"/>
  <c r="AC35" i="34"/>
  <c r="C34" i="34"/>
  <c r="C35" i="34" s="1"/>
  <c r="AD22" i="31"/>
  <c r="E47" i="31"/>
  <c r="F47" i="31"/>
  <c r="G47" i="31"/>
  <c r="H47" i="31"/>
  <c r="I47" i="31"/>
  <c r="J47" i="31"/>
  <c r="K47" i="31"/>
  <c r="L47" i="31"/>
  <c r="M47" i="31"/>
  <c r="N47" i="31"/>
  <c r="O47" i="31"/>
  <c r="P47" i="31"/>
  <c r="Q47" i="31"/>
  <c r="R47" i="31"/>
  <c r="S47" i="31"/>
  <c r="T47" i="31"/>
  <c r="U47" i="31"/>
  <c r="V47" i="31"/>
  <c r="W47" i="31"/>
  <c r="X47" i="31"/>
  <c r="Y47" i="31"/>
  <c r="Z47" i="31"/>
  <c r="AA47" i="31"/>
  <c r="AB47" i="31"/>
  <c r="AC47" i="31"/>
  <c r="AD47" i="31"/>
  <c r="E48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S48" i="31"/>
  <c r="T48" i="31"/>
  <c r="U48" i="31"/>
  <c r="V48" i="31"/>
  <c r="W48" i="31"/>
  <c r="X48" i="31"/>
  <c r="Y48" i="31"/>
  <c r="Z48" i="31"/>
  <c r="AA48" i="31"/>
  <c r="AB48" i="31"/>
  <c r="AC48" i="31"/>
  <c r="AD48" i="31"/>
  <c r="E49" i="31"/>
  <c r="F49" i="31"/>
  <c r="G49" i="31"/>
  <c r="H49" i="31"/>
  <c r="I49" i="31"/>
  <c r="J49" i="31"/>
  <c r="K49" i="31"/>
  <c r="L49" i="31"/>
  <c r="M49" i="31"/>
  <c r="N49" i="31"/>
  <c r="O49" i="31"/>
  <c r="P49" i="31"/>
  <c r="Q49" i="31"/>
  <c r="R49" i="31"/>
  <c r="S49" i="31"/>
  <c r="T49" i="31"/>
  <c r="U49" i="31"/>
  <c r="V49" i="31"/>
  <c r="W49" i="31"/>
  <c r="X49" i="31"/>
  <c r="Y49" i="31"/>
  <c r="Z49" i="31"/>
  <c r="AA49" i="31"/>
  <c r="AB49" i="31"/>
  <c r="AC49" i="31"/>
  <c r="AD49" i="31"/>
  <c r="E50" i="31"/>
  <c r="F50" i="31"/>
  <c r="G50" i="31"/>
  <c r="H50" i="31"/>
  <c r="I50" i="31"/>
  <c r="J50" i="31"/>
  <c r="K50" i="31"/>
  <c r="L50" i="31"/>
  <c r="M50" i="31"/>
  <c r="N50" i="31"/>
  <c r="O50" i="31"/>
  <c r="P50" i="31"/>
  <c r="Q50" i="31"/>
  <c r="R50" i="31"/>
  <c r="S50" i="31"/>
  <c r="T50" i="31"/>
  <c r="U50" i="31"/>
  <c r="V50" i="31"/>
  <c r="W50" i="31"/>
  <c r="X50" i="31"/>
  <c r="Y50" i="31"/>
  <c r="Z50" i="31"/>
  <c r="AA50" i="31"/>
  <c r="AB50" i="31"/>
  <c r="AC50" i="31"/>
  <c r="AD50" i="31"/>
  <c r="E51" i="31"/>
  <c r="F51" i="31"/>
  <c r="G51" i="31"/>
  <c r="H51" i="31"/>
  <c r="I51" i="31"/>
  <c r="J51" i="31"/>
  <c r="K51" i="31"/>
  <c r="L51" i="31"/>
  <c r="M51" i="31"/>
  <c r="N51" i="31"/>
  <c r="O51" i="31"/>
  <c r="P51" i="31"/>
  <c r="Q51" i="31"/>
  <c r="R51" i="31"/>
  <c r="S51" i="31"/>
  <c r="T51" i="31"/>
  <c r="U51" i="31"/>
  <c r="V51" i="31"/>
  <c r="W51" i="31"/>
  <c r="X51" i="31"/>
  <c r="Y51" i="31"/>
  <c r="Z51" i="31"/>
  <c r="AA51" i="31"/>
  <c r="AB51" i="31"/>
  <c r="AC51" i="31"/>
  <c r="AD51" i="31"/>
  <c r="E52" i="31"/>
  <c r="F52" i="31"/>
  <c r="G52" i="31"/>
  <c r="H52" i="31"/>
  <c r="I52" i="31"/>
  <c r="J52" i="31"/>
  <c r="K52" i="31"/>
  <c r="L52" i="31"/>
  <c r="M52" i="31"/>
  <c r="N52" i="31"/>
  <c r="O52" i="31"/>
  <c r="P52" i="31"/>
  <c r="Q52" i="31"/>
  <c r="R52" i="31"/>
  <c r="S52" i="31"/>
  <c r="T52" i="31"/>
  <c r="U52" i="31"/>
  <c r="V52" i="31"/>
  <c r="W52" i="31"/>
  <c r="X52" i="31"/>
  <c r="Y52" i="31"/>
  <c r="Z52" i="31"/>
  <c r="AA52" i="31"/>
  <c r="AB52" i="31"/>
  <c r="AC52" i="31"/>
  <c r="AD52" i="31"/>
  <c r="G53" i="31"/>
  <c r="P53" i="31"/>
  <c r="Y53" i="31"/>
  <c r="E54" i="31"/>
  <c r="F54" i="31"/>
  <c r="G54" i="31"/>
  <c r="H54" i="31"/>
  <c r="I54" i="31"/>
  <c r="J54" i="31"/>
  <c r="K54" i="31"/>
  <c r="L54" i="31"/>
  <c r="M54" i="31"/>
  <c r="N54" i="31"/>
  <c r="O54" i="31"/>
  <c r="P54" i="31"/>
  <c r="Q54" i="31"/>
  <c r="R54" i="31"/>
  <c r="S54" i="31"/>
  <c r="T54" i="31"/>
  <c r="U54" i="31"/>
  <c r="V54" i="31"/>
  <c r="W54" i="31"/>
  <c r="X54" i="31"/>
  <c r="Y54" i="31"/>
  <c r="Z54" i="31"/>
  <c r="AA54" i="31"/>
  <c r="AB54" i="31"/>
  <c r="AC54" i="31"/>
  <c r="AD54" i="31"/>
  <c r="E55" i="31"/>
  <c r="F55" i="31"/>
  <c r="G55" i="31"/>
  <c r="H55" i="31"/>
  <c r="I55" i="31"/>
  <c r="J55" i="31"/>
  <c r="K55" i="31"/>
  <c r="L55" i="31"/>
  <c r="M55" i="31"/>
  <c r="N55" i="31"/>
  <c r="O55" i="31"/>
  <c r="P55" i="31"/>
  <c r="Q55" i="31"/>
  <c r="R55" i="31"/>
  <c r="S55" i="31"/>
  <c r="T55" i="31"/>
  <c r="U55" i="31"/>
  <c r="V55" i="31"/>
  <c r="W55" i="31"/>
  <c r="X55" i="31"/>
  <c r="Y55" i="31"/>
  <c r="Z55" i="31"/>
  <c r="AA55" i="31"/>
  <c r="AB55" i="31"/>
  <c r="AC55" i="31"/>
  <c r="AD55" i="31"/>
  <c r="E56" i="31"/>
  <c r="F56" i="31"/>
  <c r="G56" i="31"/>
  <c r="H56" i="31"/>
  <c r="I56" i="31"/>
  <c r="J56" i="31"/>
  <c r="K56" i="31"/>
  <c r="L56" i="31"/>
  <c r="M56" i="31"/>
  <c r="N56" i="31"/>
  <c r="O56" i="31"/>
  <c r="P56" i="31"/>
  <c r="Q56" i="31"/>
  <c r="R56" i="31"/>
  <c r="S56" i="31"/>
  <c r="T56" i="31"/>
  <c r="U56" i="31"/>
  <c r="V56" i="31"/>
  <c r="W56" i="31"/>
  <c r="X56" i="31"/>
  <c r="Y56" i="31"/>
  <c r="Z56" i="31"/>
  <c r="AA56" i="31"/>
  <c r="AB56" i="31"/>
  <c r="AC56" i="31"/>
  <c r="AD56" i="31"/>
  <c r="E57" i="31"/>
  <c r="F57" i="31"/>
  <c r="G57" i="31"/>
  <c r="H57" i="31"/>
  <c r="I57" i="31"/>
  <c r="J57" i="31"/>
  <c r="K57" i="31"/>
  <c r="L57" i="31"/>
  <c r="M57" i="31"/>
  <c r="N57" i="31"/>
  <c r="O57" i="31"/>
  <c r="P57" i="31"/>
  <c r="Q57" i="31"/>
  <c r="R57" i="31"/>
  <c r="S57" i="31"/>
  <c r="T57" i="31"/>
  <c r="U57" i="31"/>
  <c r="V57" i="31"/>
  <c r="W57" i="31"/>
  <c r="X57" i="31"/>
  <c r="Y57" i="31"/>
  <c r="Z57" i="31"/>
  <c r="AA57" i="31"/>
  <c r="AB57" i="31"/>
  <c r="AC57" i="31"/>
  <c r="AD57" i="31"/>
  <c r="E58" i="31"/>
  <c r="F58" i="31"/>
  <c r="G58" i="31"/>
  <c r="H58" i="31"/>
  <c r="I58" i="31"/>
  <c r="J58" i="31"/>
  <c r="K58" i="31"/>
  <c r="L58" i="31"/>
  <c r="M58" i="31"/>
  <c r="N58" i="31"/>
  <c r="O58" i="31"/>
  <c r="P58" i="31"/>
  <c r="Q58" i="31"/>
  <c r="R58" i="31"/>
  <c r="S58" i="31"/>
  <c r="T58" i="31"/>
  <c r="U58" i="31"/>
  <c r="V58" i="31"/>
  <c r="W58" i="31"/>
  <c r="X58" i="31"/>
  <c r="Y58" i="31"/>
  <c r="Z58" i="31"/>
  <c r="AA58" i="31"/>
  <c r="AB58" i="31"/>
  <c r="AC58" i="31"/>
  <c r="AD58" i="31"/>
  <c r="E59" i="31"/>
  <c r="F59" i="31"/>
  <c r="G59" i="31"/>
  <c r="H59" i="31"/>
  <c r="I59" i="31"/>
  <c r="J59" i="31"/>
  <c r="K59" i="31"/>
  <c r="L59" i="31"/>
  <c r="M59" i="31"/>
  <c r="N59" i="31"/>
  <c r="O59" i="31"/>
  <c r="P59" i="31"/>
  <c r="Q59" i="31"/>
  <c r="R59" i="31"/>
  <c r="S59" i="31"/>
  <c r="T59" i="31"/>
  <c r="U59" i="31"/>
  <c r="V59" i="31"/>
  <c r="W59" i="31"/>
  <c r="X59" i="31"/>
  <c r="Y59" i="31"/>
  <c r="Z59" i="31"/>
  <c r="AA59" i="31"/>
  <c r="AB59" i="31"/>
  <c r="AC59" i="31"/>
  <c r="AD59" i="31"/>
  <c r="E62" i="31"/>
  <c r="F62" i="31"/>
  <c r="G62" i="31"/>
  <c r="H62" i="31"/>
  <c r="I62" i="31"/>
  <c r="J62" i="31"/>
  <c r="K62" i="31"/>
  <c r="L62" i="31"/>
  <c r="M62" i="31"/>
  <c r="N62" i="31"/>
  <c r="O62" i="31"/>
  <c r="P62" i="31"/>
  <c r="Q62" i="31"/>
  <c r="R62" i="31"/>
  <c r="S62" i="31"/>
  <c r="T62" i="31"/>
  <c r="U62" i="31"/>
  <c r="V62" i="31"/>
  <c r="W62" i="31"/>
  <c r="X62" i="31"/>
  <c r="Y62" i="31"/>
  <c r="Z62" i="31"/>
  <c r="AA62" i="31"/>
  <c r="AB62" i="31"/>
  <c r="AC62" i="31"/>
  <c r="AD62" i="31"/>
  <c r="D48" i="31"/>
  <c r="D49" i="31"/>
  <c r="D50" i="31"/>
  <c r="D51" i="31"/>
  <c r="D52" i="31"/>
  <c r="D54" i="31"/>
  <c r="D55" i="31"/>
  <c r="D56" i="31"/>
  <c r="D57" i="31"/>
  <c r="D58" i="31"/>
  <c r="D59" i="31"/>
  <c r="D62" i="31"/>
  <c r="D47" i="31"/>
  <c r="D28" i="31"/>
  <c r="E28" i="31"/>
  <c r="F28" i="31"/>
  <c r="G28" i="31"/>
  <c r="H28" i="31"/>
  <c r="I28" i="31"/>
  <c r="J28" i="31"/>
  <c r="K28" i="31"/>
  <c r="L28" i="31"/>
  <c r="M28" i="31"/>
  <c r="N28" i="31"/>
  <c r="O28" i="31"/>
  <c r="P28" i="31"/>
  <c r="Q28" i="31"/>
  <c r="R28" i="31"/>
  <c r="S28" i="31"/>
  <c r="T28" i="31"/>
  <c r="U28" i="31"/>
  <c r="V28" i="31"/>
  <c r="W28" i="31"/>
  <c r="X28" i="31"/>
  <c r="Y28" i="31"/>
  <c r="Z28" i="31"/>
  <c r="AA28" i="31"/>
  <c r="AB28" i="31"/>
  <c r="AC28" i="31"/>
  <c r="AD28" i="31"/>
  <c r="AF28" i="31"/>
  <c r="D29" i="31"/>
  <c r="E29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W29" i="31"/>
  <c r="X29" i="31"/>
  <c r="Y29" i="31"/>
  <c r="Z29" i="31"/>
  <c r="AA29" i="31"/>
  <c r="AB29" i="31"/>
  <c r="AC29" i="31"/>
  <c r="AD29" i="31"/>
  <c r="D30" i="31"/>
  <c r="E30" i="31"/>
  <c r="F30" i="31"/>
  <c r="G30" i="31"/>
  <c r="H30" i="31"/>
  <c r="I30" i="31"/>
  <c r="J30" i="31"/>
  <c r="K30" i="31"/>
  <c r="L30" i="31"/>
  <c r="M30" i="31"/>
  <c r="N30" i="31"/>
  <c r="O30" i="31"/>
  <c r="P30" i="31"/>
  <c r="Q30" i="31"/>
  <c r="R30" i="31"/>
  <c r="S30" i="31"/>
  <c r="T30" i="31"/>
  <c r="U30" i="31"/>
  <c r="V30" i="31"/>
  <c r="W30" i="31"/>
  <c r="X30" i="31"/>
  <c r="Y30" i="31"/>
  <c r="Z30" i="31"/>
  <c r="AA30" i="31"/>
  <c r="AB30" i="31"/>
  <c r="AC30" i="31"/>
  <c r="AD30" i="31"/>
  <c r="AF30" i="31"/>
  <c r="D31" i="31"/>
  <c r="E31" i="31"/>
  <c r="F31" i="31"/>
  <c r="G31" i="31"/>
  <c r="H31" i="31"/>
  <c r="I31" i="31"/>
  <c r="J31" i="31"/>
  <c r="K31" i="31"/>
  <c r="L31" i="31"/>
  <c r="M31" i="31"/>
  <c r="N31" i="31"/>
  <c r="O31" i="31"/>
  <c r="P31" i="31"/>
  <c r="Q31" i="31"/>
  <c r="R31" i="31"/>
  <c r="S31" i="31"/>
  <c r="T31" i="31"/>
  <c r="U31" i="31"/>
  <c r="V31" i="31"/>
  <c r="W31" i="31"/>
  <c r="X31" i="31"/>
  <c r="Y31" i="31"/>
  <c r="Z31" i="31"/>
  <c r="AA31" i="31"/>
  <c r="AB31" i="31"/>
  <c r="AC31" i="31"/>
  <c r="AD31" i="31"/>
  <c r="D32" i="31"/>
  <c r="E32" i="31"/>
  <c r="F32" i="31"/>
  <c r="G32" i="31"/>
  <c r="H32" i="31"/>
  <c r="I32" i="31"/>
  <c r="J32" i="31"/>
  <c r="K32" i="31"/>
  <c r="L32" i="31"/>
  <c r="M32" i="31"/>
  <c r="N32" i="31"/>
  <c r="O32" i="31"/>
  <c r="P32" i="31"/>
  <c r="Q32" i="31"/>
  <c r="R32" i="31"/>
  <c r="S32" i="31"/>
  <c r="T32" i="31"/>
  <c r="U32" i="31"/>
  <c r="V32" i="31"/>
  <c r="W32" i="31"/>
  <c r="X32" i="31"/>
  <c r="Y32" i="31"/>
  <c r="Z32" i="31"/>
  <c r="AA32" i="31"/>
  <c r="AB32" i="31"/>
  <c r="AC32" i="31"/>
  <c r="AD32" i="31"/>
  <c r="D33" i="31"/>
  <c r="E33" i="31"/>
  <c r="F33" i="31"/>
  <c r="G33" i="31"/>
  <c r="H33" i="31"/>
  <c r="I33" i="31"/>
  <c r="J33" i="31"/>
  <c r="K33" i="31"/>
  <c r="L33" i="31"/>
  <c r="M33" i="31"/>
  <c r="N33" i="31"/>
  <c r="O33" i="31"/>
  <c r="P33" i="31"/>
  <c r="Q33" i="31"/>
  <c r="R33" i="31"/>
  <c r="S33" i="31"/>
  <c r="T33" i="31"/>
  <c r="U33" i="31"/>
  <c r="V33" i="31"/>
  <c r="W33" i="31"/>
  <c r="X33" i="31"/>
  <c r="Y33" i="31"/>
  <c r="Z33" i="31"/>
  <c r="AA33" i="31"/>
  <c r="AB33" i="31"/>
  <c r="AC33" i="31"/>
  <c r="AD33" i="31"/>
  <c r="AF33" i="31"/>
  <c r="D34" i="31"/>
  <c r="G34" i="31"/>
  <c r="J34" i="31"/>
  <c r="L34" i="31"/>
  <c r="M34" i="31"/>
  <c r="P34" i="31"/>
  <c r="S34" i="31"/>
  <c r="U34" i="31"/>
  <c r="V34" i="31"/>
  <c r="Y34" i="31"/>
  <c r="AB34" i="31"/>
  <c r="AD34" i="31"/>
  <c r="D35" i="31"/>
  <c r="E35" i="31"/>
  <c r="F35" i="31"/>
  <c r="G35" i="31"/>
  <c r="H35" i="31"/>
  <c r="I35" i="31"/>
  <c r="J35" i="31"/>
  <c r="K35" i="31"/>
  <c r="L35" i="31"/>
  <c r="M35" i="31"/>
  <c r="N35" i="31"/>
  <c r="O35" i="31"/>
  <c r="P35" i="31"/>
  <c r="Q35" i="31"/>
  <c r="R35" i="31"/>
  <c r="S35" i="31"/>
  <c r="T35" i="31"/>
  <c r="U35" i="31"/>
  <c r="V35" i="31"/>
  <c r="W35" i="31"/>
  <c r="X35" i="31"/>
  <c r="Y35" i="31"/>
  <c r="Z35" i="31"/>
  <c r="AA35" i="31"/>
  <c r="AB35" i="31"/>
  <c r="AC35" i="31"/>
  <c r="AD35" i="31"/>
  <c r="D36" i="31"/>
  <c r="E36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R36" i="31"/>
  <c r="S36" i="31"/>
  <c r="T36" i="31"/>
  <c r="U36" i="31"/>
  <c r="V36" i="31"/>
  <c r="W36" i="31"/>
  <c r="X36" i="31"/>
  <c r="Y36" i="31"/>
  <c r="Z36" i="31"/>
  <c r="AA36" i="31"/>
  <c r="AB36" i="31"/>
  <c r="AC36" i="31"/>
  <c r="AD36" i="31"/>
  <c r="AF36" i="31"/>
  <c r="D37" i="31"/>
  <c r="E37" i="31"/>
  <c r="F37" i="31"/>
  <c r="G37" i="31"/>
  <c r="H37" i="31"/>
  <c r="I37" i="31"/>
  <c r="J37" i="31"/>
  <c r="K37" i="31"/>
  <c r="L37" i="31"/>
  <c r="M37" i="31"/>
  <c r="N37" i="31"/>
  <c r="O37" i="31"/>
  <c r="P37" i="31"/>
  <c r="Q37" i="31"/>
  <c r="R37" i="31"/>
  <c r="S37" i="31"/>
  <c r="T37" i="31"/>
  <c r="U37" i="31"/>
  <c r="V37" i="31"/>
  <c r="W37" i="31"/>
  <c r="X37" i="31"/>
  <c r="Y37" i="31"/>
  <c r="Z37" i="31"/>
  <c r="AA37" i="31"/>
  <c r="AB37" i="31"/>
  <c r="AC37" i="31"/>
  <c r="AD37" i="31"/>
  <c r="AF37" i="31"/>
  <c r="D38" i="31"/>
  <c r="E38" i="31"/>
  <c r="F38" i="31"/>
  <c r="G38" i="31"/>
  <c r="H38" i="31"/>
  <c r="I38" i="31"/>
  <c r="J38" i="31"/>
  <c r="K38" i="31"/>
  <c r="L38" i="31"/>
  <c r="M38" i="31"/>
  <c r="N38" i="31"/>
  <c r="O38" i="31"/>
  <c r="P38" i="31"/>
  <c r="Q38" i="31"/>
  <c r="R38" i="31"/>
  <c r="S38" i="31"/>
  <c r="T38" i="31"/>
  <c r="U38" i="31"/>
  <c r="V38" i="31"/>
  <c r="W38" i="31"/>
  <c r="X38" i="31"/>
  <c r="Y38" i="31"/>
  <c r="Z38" i="31"/>
  <c r="AA38" i="31"/>
  <c r="AB38" i="31"/>
  <c r="AC38" i="31"/>
  <c r="AD38" i="31"/>
  <c r="D39" i="31"/>
  <c r="E39" i="31"/>
  <c r="F39" i="31"/>
  <c r="G39" i="31"/>
  <c r="H39" i="31"/>
  <c r="I39" i="31"/>
  <c r="J39" i="31"/>
  <c r="K39" i="31"/>
  <c r="L39" i="31"/>
  <c r="M39" i="31"/>
  <c r="N39" i="31"/>
  <c r="O39" i="31"/>
  <c r="P39" i="31"/>
  <c r="Q39" i="31"/>
  <c r="R39" i="31"/>
  <c r="S39" i="31"/>
  <c r="T39" i="31"/>
  <c r="U39" i="31"/>
  <c r="V39" i="31"/>
  <c r="W39" i="31"/>
  <c r="X39" i="31"/>
  <c r="Y39" i="31"/>
  <c r="Z39" i="31"/>
  <c r="AA39" i="31"/>
  <c r="AB39" i="31"/>
  <c r="AC39" i="31"/>
  <c r="AD39" i="31"/>
  <c r="AF39" i="31"/>
  <c r="D40" i="31"/>
  <c r="E40" i="31"/>
  <c r="F40" i="31"/>
  <c r="G40" i="31"/>
  <c r="H40" i="31"/>
  <c r="I40" i="31"/>
  <c r="J40" i="31"/>
  <c r="K40" i="31"/>
  <c r="L40" i="31"/>
  <c r="M40" i="31"/>
  <c r="N40" i="31"/>
  <c r="O40" i="31"/>
  <c r="P40" i="31"/>
  <c r="Q40" i="31"/>
  <c r="R40" i="31"/>
  <c r="S40" i="31"/>
  <c r="T40" i="31"/>
  <c r="U40" i="31"/>
  <c r="V40" i="31"/>
  <c r="W40" i="31"/>
  <c r="X40" i="31"/>
  <c r="Y40" i="31"/>
  <c r="Z40" i="31"/>
  <c r="AA40" i="31"/>
  <c r="AB40" i="31"/>
  <c r="AC40" i="31"/>
  <c r="AD40" i="31"/>
  <c r="E41" i="31"/>
  <c r="H41" i="31"/>
  <c r="I41" i="31"/>
  <c r="K41" i="31"/>
  <c r="N41" i="31"/>
  <c r="Q41" i="31"/>
  <c r="R41" i="31"/>
  <c r="T41" i="31"/>
  <c r="W41" i="31"/>
  <c r="Z41" i="31"/>
  <c r="AA41" i="31"/>
  <c r="AC41" i="31"/>
  <c r="H42" i="31"/>
  <c r="K42" i="31"/>
  <c r="Q42" i="31"/>
  <c r="T42" i="31"/>
  <c r="W42" i="31"/>
  <c r="Z42" i="31"/>
  <c r="D43" i="31"/>
  <c r="E43" i="31"/>
  <c r="F43" i="31"/>
  <c r="G43" i="31"/>
  <c r="H43" i="31"/>
  <c r="I43" i="31"/>
  <c r="J43" i="31"/>
  <c r="K43" i="31"/>
  <c r="L43" i="31"/>
  <c r="M43" i="31"/>
  <c r="N43" i="31"/>
  <c r="O43" i="31"/>
  <c r="P43" i="31"/>
  <c r="Q43" i="31"/>
  <c r="R43" i="31"/>
  <c r="S43" i="31"/>
  <c r="T43" i="31"/>
  <c r="U43" i="31"/>
  <c r="V43" i="31"/>
  <c r="W43" i="31"/>
  <c r="X43" i="31"/>
  <c r="Y43" i="31"/>
  <c r="Z43" i="31"/>
  <c r="AA43" i="31"/>
  <c r="AB43" i="31"/>
  <c r="AC43" i="31"/>
  <c r="AD43" i="31"/>
  <c r="C29" i="31"/>
  <c r="C30" i="31"/>
  <c r="C31" i="31"/>
  <c r="C32" i="31"/>
  <c r="C33" i="31"/>
  <c r="C35" i="31"/>
  <c r="C36" i="31"/>
  <c r="C37" i="31"/>
  <c r="C38" i="31"/>
  <c r="C39" i="31"/>
  <c r="C40" i="31"/>
  <c r="C43" i="31"/>
  <c r="C28" i="31"/>
  <c r="AF29" i="31"/>
  <c r="AF31" i="31"/>
  <c r="AF32" i="31"/>
  <c r="AF35" i="31"/>
  <c r="AF38" i="31"/>
  <c r="AF40" i="31"/>
  <c r="AF43" i="31"/>
  <c r="D22" i="31"/>
  <c r="D41" i="31" s="1"/>
  <c r="E22" i="31"/>
  <c r="F22" i="31"/>
  <c r="G22" i="31"/>
  <c r="H22" i="31"/>
  <c r="I22" i="31"/>
  <c r="J22" i="31"/>
  <c r="K22" i="31"/>
  <c r="K23" i="31" s="1"/>
  <c r="L22" i="31"/>
  <c r="L60" i="31" s="1"/>
  <c r="M22" i="31"/>
  <c r="N22" i="31"/>
  <c r="O22" i="31"/>
  <c r="P22" i="31"/>
  <c r="Q22" i="31"/>
  <c r="Q23" i="31" s="1"/>
  <c r="R22" i="31"/>
  <c r="S22" i="31"/>
  <c r="T22" i="31"/>
  <c r="U22" i="31"/>
  <c r="U60" i="31" s="1"/>
  <c r="V22" i="31"/>
  <c r="W22" i="31"/>
  <c r="W23" i="31" s="1"/>
  <c r="X22" i="31"/>
  <c r="Y22" i="31"/>
  <c r="Z22" i="31"/>
  <c r="Z23" i="31" s="1"/>
  <c r="AA22" i="31"/>
  <c r="AB22" i="31"/>
  <c r="AC22" i="31"/>
  <c r="E23" i="31"/>
  <c r="H23" i="31"/>
  <c r="L23" i="31"/>
  <c r="L61" i="31" s="1"/>
  <c r="N23" i="31"/>
  <c r="T23" i="31"/>
  <c r="U23" i="31"/>
  <c r="U61" i="31" s="1"/>
  <c r="AC23" i="31"/>
  <c r="AC42" i="31" s="1"/>
  <c r="C22" i="31"/>
  <c r="C23" i="31" s="1"/>
  <c r="C42" i="31" s="1"/>
  <c r="D15" i="31"/>
  <c r="D53" i="31" s="1"/>
  <c r="E15" i="31"/>
  <c r="F15" i="31"/>
  <c r="F53" i="31" s="1"/>
  <c r="G15" i="31"/>
  <c r="H15" i="31"/>
  <c r="I15" i="31"/>
  <c r="I53" i="31" s="1"/>
  <c r="J15" i="31"/>
  <c r="K15" i="31"/>
  <c r="L15" i="31"/>
  <c r="L53" i="31" s="1"/>
  <c r="M15" i="31"/>
  <c r="N15" i="31"/>
  <c r="O15" i="31"/>
  <c r="O53" i="31" s="1"/>
  <c r="P15" i="31"/>
  <c r="Q15" i="31"/>
  <c r="R15" i="31"/>
  <c r="R53" i="31" s="1"/>
  <c r="S15" i="31"/>
  <c r="T15" i="31"/>
  <c r="U15" i="31"/>
  <c r="U53" i="31" s="1"/>
  <c r="V15" i="31"/>
  <c r="W15" i="31"/>
  <c r="X15" i="31"/>
  <c r="X53" i="31" s="1"/>
  <c r="Y15" i="31"/>
  <c r="Z15" i="31"/>
  <c r="AA15" i="31"/>
  <c r="AA53" i="31" s="1"/>
  <c r="AB15" i="31"/>
  <c r="AC15" i="31"/>
  <c r="AD15" i="31"/>
  <c r="AD53" i="31" s="1"/>
  <c r="C15" i="31"/>
  <c r="C34" i="31" s="1"/>
  <c r="E47" i="30"/>
  <c r="F47" i="30"/>
  <c r="G47" i="30"/>
  <c r="H47" i="30"/>
  <c r="I47" i="30"/>
  <c r="J47" i="30"/>
  <c r="K47" i="30"/>
  <c r="L47" i="30"/>
  <c r="M47" i="30"/>
  <c r="N47" i="30"/>
  <c r="O47" i="30"/>
  <c r="P47" i="30"/>
  <c r="Q47" i="30"/>
  <c r="R47" i="30"/>
  <c r="S47" i="30"/>
  <c r="T47" i="30"/>
  <c r="U47" i="30"/>
  <c r="V47" i="30"/>
  <c r="W47" i="30"/>
  <c r="X47" i="30"/>
  <c r="Y47" i="30"/>
  <c r="Z47" i="30"/>
  <c r="AA47" i="30"/>
  <c r="AB47" i="30"/>
  <c r="AC47" i="30"/>
  <c r="AD47" i="30"/>
  <c r="E48" i="30"/>
  <c r="F48" i="30"/>
  <c r="G48" i="30"/>
  <c r="H48" i="30"/>
  <c r="I48" i="30"/>
  <c r="J48" i="30"/>
  <c r="K48" i="30"/>
  <c r="L48" i="30"/>
  <c r="M48" i="30"/>
  <c r="N48" i="30"/>
  <c r="O48" i="30"/>
  <c r="P48" i="30"/>
  <c r="Q48" i="30"/>
  <c r="R48" i="30"/>
  <c r="S48" i="30"/>
  <c r="T48" i="30"/>
  <c r="U48" i="30"/>
  <c r="V48" i="30"/>
  <c r="W48" i="30"/>
  <c r="X48" i="30"/>
  <c r="Y48" i="30"/>
  <c r="Z48" i="30"/>
  <c r="AA48" i="30"/>
  <c r="AB48" i="30"/>
  <c r="AC48" i="30"/>
  <c r="AD48" i="30"/>
  <c r="E49" i="30"/>
  <c r="F49" i="30"/>
  <c r="G49" i="30"/>
  <c r="H49" i="30"/>
  <c r="I49" i="30"/>
  <c r="J49" i="30"/>
  <c r="K49" i="30"/>
  <c r="L49" i="30"/>
  <c r="M49" i="30"/>
  <c r="N49" i="30"/>
  <c r="O49" i="30"/>
  <c r="P49" i="30"/>
  <c r="Q49" i="30"/>
  <c r="R49" i="30"/>
  <c r="S49" i="30"/>
  <c r="T49" i="30"/>
  <c r="U49" i="30"/>
  <c r="V49" i="30"/>
  <c r="W49" i="30"/>
  <c r="X49" i="30"/>
  <c r="Y49" i="30"/>
  <c r="Z49" i="30"/>
  <c r="AA49" i="30"/>
  <c r="AB49" i="30"/>
  <c r="AC49" i="30"/>
  <c r="AD49" i="30"/>
  <c r="E50" i="30"/>
  <c r="F50" i="30"/>
  <c r="G50" i="30"/>
  <c r="H50" i="30"/>
  <c r="I50" i="30"/>
  <c r="J50" i="30"/>
  <c r="K50" i="30"/>
  <c r="L50" i="30"/>
  <c r="M50" i="30"/>
  <c r="N50" i="30"/>
  <c r="O50" i="30"/>
  <c r="P50" i="30"/>
  <c r="Q50" i="30"/>
  <c r="R50" i="30"/>
  <c r="S50" i="30"/>
  <c r="T50" i="30"/>
  <c r="U50" i="30"/>
  <c r="V50" i="30"/>
  <c r="W50" i="30"/>
  <c r="X50" i="30"/>
  <c r="Y50" i="30"/>
  <c r="Z50" i="30"/>
  <c r="AA50" i="30"/>
  <c r="AB50" i="30"/>
  <c r="AC50" i="30"/>
  <c r="AD50" i="30"/>
  <c r="E51" i="30"/>
  <c r="F51" i="30"/>
  <c r="G51" i="30"/>
  <c r="H51" i="30"/>
  <c r="I51" i="30"/>
  <c r="J51" i="30"/>
  <c r="K51" i="30"/>
  <c r="L51" i="30"/>
  <c r="M51" i="30"/>
  <c r="N51" i="30"/>
  <c r="O51" i="30"/>
  <c r="P51" i="30"/>
  <c r="Q51" i="30"/>
  <c r="R51" i="30"/>
  <c r="S51" i="30"/>
  <c r="T51" i="30"/>
  <c r="U51" i="30"/>
  <c r="V51" i="30"/>
  <c r="W51" i="30"/>
  <c r="X51" i="30"/>
  <c r="Y51" i="30"/>
  <c r="Z51" i="30"/>
  <c r="AA51" i="30"/>
  <c r="AB51" i="30"/>
  <c r="AC51" i="30"/>
  <c r="AD51" i="30"/>
  <c r="E52" i="30"/>
  <c r="F52" i="30"/>
  <c r="G52" i="30"/>
  <c r="H52" i="30"/>
  <c r="I52" i="30"/>
  <c r="J52" i="30"/>
  <c r="K52" i="30"/>
  <c r="L52" i="30"/>
  <c r="M52" i="30"/>
  <c r="N52" i="30"/>
  <c r="O52" i="30"/>
  <c r="P52" i="30"/>
  <c r="Q52" i="30"/>
  <c r="R52" i="30"/>
  <c r="S52" i="30"/>
  <c r="T52" i="30"/>
  <c r="U52" i="30"/>
  <c r="V52" i="30"/>
  <c r="W52" i="30"/>
  <c r="X52" i="30"/>
  <c r="Y52" i="30"/>
  <c r="Z52" i="30"/>
  <c r="AA52" i="30"/>
  <c r="AB52" i="30"/>
  <c r="AC52" i="30"/>
  <c r="AD52" i="30"/>
  <c r="K53" i="30"/>
  <c r="T53" i="30"/>
  <c r="AC53" i="30"/>
  <c r="E54" i="30"/>
  <c r="F54" i="30"/>
  <c r="G54" i="30"/>
  <c r="H54" i="30"/>
  <c r="I54" i="30"/>
  <c r="J54" i="30"/>
  <c r="K54" i="30"/>
  <c r="L54" i="30"/>
  <c r="M54" i="30"/>
  <c r="N54" i="30"/>
  <c r="O54" i="30"/>
  <c r="P54" i="30"/>
  <c r="Q54" i="30"/>
  <c r="R54" i="30"/>
  <c r="S54" i="30"/>
  <c r="T54" i="30"/>
  <c r="U54" i="30"/>
  <c r="V54" i="30"/>
  <c r="W54" i="30"/>
  <c r="X54" i="30"/>
  <c r="Y54" i="30"/>
  <c r="Z54" i="30"/>
  <c r="AA54" i="30"/>
  <c r="AB54" i="30"/>
  <c r="AC54" i="30"/>
  <c r="AD54" i="30"/>
  <c r="E55" i="30"/>
  <c r="F55" i="30"/>
  <c r="G55" i="30"/>
  <c r="H55" i="30"/>
  <c r="I55" i="30"/>
  <c r="J55" i="30"/>
  <c r="K55" i="30"/>
  <c r="L55" i="30"/>
  <c r="M55" i="30"/>
  <c r="N55" i="30"/>
  <c r="O55" i="30"/>
  <c r="P55" i="30"/>
  <c r="Q55" i="30"/>
  <c r="R55" i="30"/>
  <c r="S55" i="30"/>
  <c r="T55" i="30"/>
  <c r="U55" i="30"/>
  <c r="V55" i="30"/>
  <c r="W55" i="30"/>
  <c r="X55" i="30"/>
  <c r="Y55" i="30"/>
  <c r="Z55" i="30"/>
  <c r="AA55" i="30"/>
  <c r="AB55" i="30"/>
  <c r="AC55" i="30"/>
  <c r="AD55" i="30"/>
  <c r="E56" i="30"/>
  <c r="F56" i="30"/>
  <c r="G56" i="30"/>
  <c r="H56" i="30"/>
  <c r="I56" i="30"/>
  <c r="J56" i="30"/>
  <c r="K56" i="30"/>
  <c r="L56" i="30"/>
  <c r="M56" i="30"/>
  <c r="N56" i="30"/>
  <c r="O56" i="30"/>
  <c r="P56" i="30"/>
  <c r="Q56" i="30"/>
  <c r="R56" i="30"/>
  <c r="S56" i="30"/>
  <c r="T56" i="30"/>
  <c r="U56" i="30"/>
  <c r="V56" i="30"/>
  <c r="W56" i="30"/>
  <c r="X56" i="30"/>
  <c r="Y56" i="30"/>
  <c r="Z56" i="30"/>
  <c r="AA56" i="30"/>
  <c r="AB56" i="30"/>
  <c r="AC56" i="30"/>
  <c r="AD56" i="30"/>
  <c r="E57" i="30"/>
  <c r="F57" i="30"/>
  <c r="G57" i="30"/>
  <c r="H57" i="30"/>
  <c r="I57" i="30"/>
  <c r="J57" i="30"/>
  <c r="K57" i="30"/>
  <c r="L57" i="30"/>
  <c r="M57" i="30"/>
  <c r="N57" i="30"/>
  <c r="O57" i="30"/>
  <c r="P57" i="30"/>
  <c r="Q57" i="30"/>
  <c r="R57" i="30"/>
  <c r="S57" i="30"/>
  <c r="T57" i="30"/>
  <c r="U57" i="30"/>
  <c r="V57" i="30"/>
  <c r="W57" i="30"/>
  <c r="X57" i="30"/>
  <c r="Y57" i="30"/>
  <c r="Z57" i="30"/>
  <c r="AA57" i="30"/>
  <c r="AB57" i="30"/>
  <c r="AC57" i="30"/>
  <c r="AD57" i="30"/>
  <c r="E58" i="30"/>
  <c r="F58" i="30"/>
  <c r="G58" i="30"/>
  <c r="H58" i="30"/>
  <c r="I58" i="30"/>
  <c r="J58" i="30"/>
  <c r="K58" i="30"/>
  <c r="L58" i="30"/>
  <c r="M58" i="30"/>
  <c r="N58" i="30"/>
  <c r="O58" i="30"/>
  <c r="P58" i="30"/>
  <c r="Q58" i="30"/>
  <c r="R58" i="30"/>
  <c r="S58" i="30"/>
  <c r="T58" i="30"/>
  <c r="U58" i="30"/>
  <c r="V58" i="30"/>
  <c r="W58" i="30"/>
  <c r="X58" i="30"/>
  <c r="Y58" i="30"/>
  <c r="Z58" i="30"/>
  <c r="AA58" i="30"/>
  <c r="AB58" i="30"/>
  <c r="AC58" i="30"/>
  <c r="AD58" i="30"/>
  <c r="E59" i="30"/>
  <c r="F59" i="30"/>
  <c r="G59" i="30"/>
  <c r="H59" i="30"/>
  <c r="I59" i="30"/>
  <c r="J59" i="30"/>
  <c r="K59" i="30"/>
  <c r="L59" i="30"/>
  <c r="M59" i="30"/>
  <c r="N59" i="30"/>
  <c r="O59" i="30"/>
  <c r="P59" i="30"/>
  <c r="Q59" i="30"/>
  <c r="R59" i="30"/>
  <c r="S59" i="30"/>
  <c r="T59" i="30"/>
  <c r="U59" i="30"/>
  <c r="V59" i="30"/>
  <c r="W59" i="30"/>
  <c r="X59" i="30"/>
  <c r="Y59" i="30"/>
  <c r="Z59" i="30"/>
  <c r="AA59" i="30"/>
  <c r="AB59" i="30"/>
  <c r="AC59" i="30"/>
  <c r="AD59" i="30"/>
  <c r="E62" i="30"/>
  <c r="F62" i="30"/>
  <c r="G62" i="30"/>
  <c r="H62" i="30"/>
  <c r="I62" i="30"/>
  <c r="J62" i="30"/>
  <c r="K62" i="30"/>
  <c r="L62" i="30"/>
  <c r="M62" i="30"/>
  <c r="N62" i="30"/>
  <c r="O62" i="30"/>
  <c r="P62" i="30"/>
  <c r="Q62" i="30"/>
  <c r="R62" i="30"/>
  <c r="S62" i="30"/>
  <c r="T62" i="30"/>
  <c r="U62" i="30"/>
  <c r="V62" i="30"/>
  <c r="W62" i="30"/>
  <c r="X62" i="30"/>
  <c r="Y62" i="30"/>
  <c r="Z62" i="30"/>
  <c r="AA62" i="30"/>
  <c r="AB62" i="30"/>
  <c r="AC62" i="30"/>
  <c r="AD62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2" i="30"/>
  <c r="D48" i="30"/>
  <c r="D49" i="30"/>
  <c r="D50" i="30"/>
  <c r="D51" i="30"/>
  <c r="D52" i="30"/>
  <c r="D54" i="30"/>
  <c r="D55" i="30"/>
  <c r="D56" i="30"/>
  <c r="D57" i="30"/>
  <c r="D58" i="30"/>
  <c r="D59" i="30"/>
  <c r="D60" i="30"/>
  <c r="D62" i="30"/>
  <c r="D47" i="30"/>
  <c r="D28" i="30"/>
  <c r="E28" i="30"/>
  <c r="F28" i="30"/>
  <c r="G28" i="30"/>
  <c r="H28" i="30"/>
  <c r="I28" i="30"/>
  <c r="J28" i="30"/>
  <c r="K28" i="30"/>
  <c r="L28" i="30"/>
  <c r="M28" i="30"/>
  <c r="N28" i="30"/>
  <c r="O28" i="30"/>
  <c r="P28" i="30"/>
  <c r="Q28" i="30"/>
  <c r="R28" i="30"/>
  <c r="S28" i="30"/>
  <c r="T28" i="30"/>
  <c r="U28" i="30"/>
  <c r="V28" i="30"/>
  <c r="W28" i="30"/>
  <c r="X28" i="30"/>
  <c r="Y28" i="30"/>
  <c r="Z28" i="30"/>
  <c r="AA28" i="30"/>
  <c r="AB28" i="30"/>
  <c r="AC28" i="30"/>
  <c r="AD28" i="30"/>
  <c r="D29" i="30"/>
  <c r="E29" i="30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F29" i="30"/>
  <c r="D30" i="30"/>
  <c r="E30" i="30"/>
  <c r="F30" i="30"/>
  <c r="G30" i="30"/>
  <c r="H30" i="30"/>
  <c r="I30" i="30"/>
  <c r="J30" i="30"/>
  <c r="K30" i="30"/>
  <c r="L30" i="30"/>
  <c r="M30" i="30"/>
  <c r="N30" i="30"/>
  <c r="O30" i="30"/>
  <c r="P30" i="30"/>
  <c r="Q30" i="30"/>
  <c r="R30" i="30"/>
  <c r="S30" i="30"/>
  <c r="T30" i="30"/>
  <c r="U30" i="30"/>
  <c r="V30" i="30"/>
  <c r="W30" i="30"/>
  <c r="X30" i="30"/>
  <c r="Y30" i="30"/>
  <c r="Z30" i="30"/>
  <c r="AA30" i="30"/>
  <c r="AB30" i="30"/>
  <c r="AC30" i="30"/>
  <c r="AD30" i="30"/>
  <c r="D31" i="30"/>
  <c r="E31" i="30"/>
  <c r="F31" i="30"/>
  <c r="G31" i="30"/>
  <c r="H31" i="30"/>
  <c r="I31" i="30"/>
  <c r="J31" i="30"/>
  <c r="K31" i="30"/>
  <c r="L31" i="30"/>
  <c r="M31" i="30"/>
  <c r="N31" i="30"/>
  <c r="O31" i="30"/>
  <c r="P31" i="30"/>
  <c r="Q31" i="30"/>
  <c r="R31" i="30"/>
  <c r="S31" i="30"/>
  <c r="T31" i="30"/>
  <c r="U31" i="30"/>
  <c r="V31" i="30"/>
  <c r="W31" i="30"/>
  <c r="X31" i="30"/>
  <c r="Y31" i="30"/>
  <c r="Z31" i="30"/>
  <c r="AA31" i="30"/>
  <c r="AB31" i="30"/>
  <c r="AC31" i="30"/>
  <c r="AD31" i="30"/>
  <c r="D32" i="30"/>
  <c r="E32" i="30"/>
  <c r="F32" i="30"/>
  <c r="G32" i="30"/>
  <c r="H32" i="30"/>
  <c r="I32" i="30"/>
  <c r="J32" i="30"/>
  <c r="K32" i="30"/>
  <c r="L32" i="30"/>
  <c r="M32" i="30"/>
  <c r="N32" i="30"/>
  <c r="O32" i="30"/>
  <c r="P32" i="30"/>
  <c r="Q32" i="30"/>
  <c r="R32" i="30"/>
  <c r="S32" i="30"/>
  <c r="T32" i="30"/>
  <c r="U32" i="30"/>
  <c r="V32" i="30"/>
  <c r="W32" i="30"/>
  <c r="X32" i="30"/>
  <c r="Y32" i="30"/>
  <c r="Z32" i="30"/>
  <c r="AA32" i="30"/>
  <c r="AB32" i="30"/>
  <c r="AC32" i="30"/>
  <c r="AD32" i="30"/>
  <c r="D33" i="30"/>
  <c r="E33" i="30"/>
  <c r="F33" i="30"/>
  <c r="G33" i="30"/>
  <c r="H33" i="30"/>
  <c r="I33" i="30"/>
  <c r="J33" i="30"/>
  <c r="K33" i="30"/>
  <c r="L33" i="30"/>
  <c r="M33" i="30"/>
  <c r="N33" i="30"/>
  <c r="O33" i="30"/>
  <c r="P33" i="30"/>
  <c r="Q33" i="30"/>
  <c r="R33" i="30"/>
  <c r="S33" i="30"/>
  <c r="T33" i="30"/>
  <c r="U33" i="30"/>
  <c r="V33" i="30"/>
  <c r="W33" i="30"/>
  <c r="X33" i="30"/>
  <c r="Y33" i="30"/>
  <c r="Z33" i="30"/>
  <c r="AA33" i="30"/>
  <c r="AB33" i="30"/>
  <c r="AC33" i="30"/>
  <c r="AD33" i="30"/>
  <c r="AF33" i="30"/>
  <c r="E34" i="30"/>
  <c r="F34" i="30"/>
  <c r="H34" i="30"/>
  <c r="K34" i="30"/>
  <c r="L34" i="30"/>
  <c r="N34" i="30"/>
  <c r="O34" i="30"/>
  <c r="Q34" i="30"/>
  <c r="T34" i="30"/>
  <c r="U34" i="30"/>
  <c r="W34" i="30"/>
  <c r="X34" i="30"/>
  <c r="Z34" i="30"/>
  <c r="AC34" i="30"/>
  <c r="AD34" i="30"/>
  <c r="D35" i="30"/>
  <c r="E35" i="30"/>
  <c r="F35" i="30"/>
  <c r="G35" i="30"/>
  <c r="H35" i="30"/>
  <c r="I35" i="30"/>
  <c r="J35" i="30"/>
  <c r="K35" i="30"/>
  <c r="L35" i="30"/>
  <c r="M35" i="30"/>
  <c r="N35" i="30"/>
  <c r="O35" i="30"/>
  <c r="P35" i="30"/>
  <c r="Q35" i="30"/>
  <c r="R35" i="30"/>
  <c r="S35" i="30"/>
  <c r="T35" i="30"/>
  <c r="U35" i="30"/>
  <c r="V35" i="30"/>
  <c r="W35" i="30"/>
  <c r="X35" i="30"/>
  <c r="Y35" i="30"/>
  <c r="Z35" i="30"/>
  <c r="AA35" i="30"/>
  <c r="AB35" i="30"/>
  <c r="AC35" i="30"/>
  <c r="AD35" i="30"/>
  <c r="D36" i="30"/>
  <c r="E36" i="30"/>
  <c r="F36" i="30"/>
  <c r="G36" i="30"/>
  <c r="H36" i="30"/>
  <c r="I36" i="30"/>
  <c r="J36" i="30"/>
  <c r="K36" i="30"/>
  <c r="L36" i="30"/>
  <c r="M36" i="30"/>
  <c r="N36" i="30"/>
  <c r="O36" i="30"/>
  <c r="P36" i="30"/>
  <c r="Q36" i="30"/>
  <c r="R36" i="30"/>
  <c r="S36" i="30"/>
  <c r="T36" i="30"/>
  <c r="U36" i="30"/>
  <c r="V36" i="30"/>
  <c r="W36" i="30"/>
  <c r="X36" i="30"/>
  <c r="Y36" i="30"/>
  <c r="Z36" i="30"/>
  <c r="AA36" i="30"/>
  <c r="AB36" i="30"/>
  <c r="AC36" i="30"/>
  <c r="AD36" i="30"/>
  <c r="D37" i="30"/>
  <c r="E37" i="30"/>
  <c r="F37" i="30"/>
  <c r="G37" i="30"/>
  <c r="H37" i="30"/>
  <c r="I37" i="30"/>
  <c r="J37" i="30"/>
  <c r="K37" i="30"/>
  <c r="L37" i="30"/>
  <c r="M37" i="30"/>
  <c r="N37" i="30"/>
  <c r="O37" i="30"/>
  <c r="P37" i="30"/>
  <c r="Q37" i="30"/>
  <c r="R37" i="30"/>
  <c r="S37" i="30"/>
  <c r="T37" i="30"/>
  <c r="U37" i="30"/>
  <c r="V37" i="30"/>
  <c r="W37" i="30"/>
  <c r="X37" i="30"/>
  <c r="Y37" i="30"/>
  <c r="Z37" i="30"/>
  <c r="AA37" i="30"/>
  <c r="AB37" i="30"/>
  <c r="AC37" i="30"/>
  <c r="AD37" i="30"/>
  <c r="D38" i="30"/>
  <c r="E38" i="30"/>
  <c r="F38" i="30"/>
  <c r="G38" i="30"/>
  <c r="H38" i="30"/>
  <c r="I38" i="30"/>
  <c r="J38" i="30"/>
  <c r="K38" i="30"/>
  <c r="L38" i="30"/>
  <c r="M38" i="30"/>
  <c r="N38" i="30"/>
  <c r="O38" i="30"/>
  <c r="P38" i="30"/>
  <c r="Q38" i="30"/>
  <c r="R38" i="30"/>
  <c r="S38" i="30"/>
  <c r="T38" i="30"/>
  <c r="U38" i="30"/>
  <c r="V38" i="30"/>
  <c r="W38" i="30"/>
  <c r="X38" i="30"/>
  <c r="Y38" i="30"/>
  <c r="Z38" i="30"/>
  <c r="AA38" i="30"/>
  <c r="AB38" i="30"/>
  <c r="AC38" i="30"/>
  <c r="AD38" i="30"/>
  <c r="AF38" i="30"/>
  <c r="D39" i="30"/>
  <c r="E39" i="30"/>
  <c r="F39" i="30"/>
  <c r="G39" i="30"/>
  <c r="H39" i="30"/>
  <c r="I39" i="30"/>
  <c r="J39" i="30"/>
  <c r="K39" i="30"/>
  <c r="L39" i="30"/>
  <c r="M39" i="30"/>
  <c r="N39" i="30"/>
  <c r="O39" i="30"/>
  <c r="P39" i="30"/>
  <c r="Q39" i="30"/>
  <c r="R39" i="30"/>
  <c r="S39" i="30"/>
  <c r="T39" i="30"/>
  <c r="U39" i="30"/>
  <c r="V39" i="30"/>
  <c r="W39" i="30"/>
  <c r="X39" i="30"/>
  <c r="Y39" i="30"/>
  <c r="Z39" i="30"/>
  <c r="AA39" i="30"/>
  <c r="AB39" i="30"/>
  <c r="AC39" i="30"/>
  <c r="AD39" i="30"/>
  <c r="D40" i="30"/>
  <c r="E40" i="30"/>
  <c r="F40" i="30"/>
  <c r="G40" i="30"/>
  <c r="H40" i="30"/>
  <c r="I40" i="30"/>
  <c r="J40" i="30"/>
  <c r="K40" i="30"/>
  <c r="L40" i="30"/>
  <c r="M40" i="30"/>
  <c r="N40" i="30"/>
  <c r="O40" i="30"/>
  <c r="P40" i="30"/>
  <c r="Q40" i="30"/>
  <c r="R40" i="30"/>
  <c r="S40" i="30"/>
  <c r="T40" i="30"/>
  <c r="U40" i="30"/>
  <c r="V40" i="30"/>
  <c r="W40" i="30"/>
  <c r="X40" i="30"/>
  <c r="Y40" i="30"/>
  <c r="Z40" i="30"/>
  <c r="AA40" i="30"/>
  <c r="AB40" i="30"/>
  <c r="AC40" i="30"/>
  <c r="AD40" i="30"/>
  <c r="D41" i="30"/>
  <c r="E41" i="30"/>
  <c r="G41" i="30"/>
  <c r="J41" i="30"/>
  <c r="M41" i="30"/>
  <c r="N41" i="30"/>
  <c r="P41" i="30"/>
  <c r="S41" i="30"/>
  <c r="V41" i="30"/>
  <c r="W41" i="30"/>
  <c r="Y41" i="30"/>
  <c r="AB41" i="30"/>
  <c r="D42" i="30"/>
  <c r="G42" i="30"/>
  <c r="J42" i="30"/>
  <c r="M42" i="30"/>
  <c r="P42" i="30"/>
  <c r="S42" i="30"/>
  <c r="V42" i="30"/>
  <c r="Y42" i="30"/>
  <c r="AB42" i="30"/>
  <c r="D43" i="30"/>
  <c r="E43" i="30"/>
  <c r="F43" i="30"/>
  <c r="G43" i="30"/>
  <c r="H43" i="30"/>
  <c r="I43" i="30"/>
  <c r="J43" i="30"/>
  <c r="K43" i="30"/>
  <c r="L43" i="30"/>
  <c r="M43" i="30"/>
  <c r="N43" i="30"/>
  <c r="O43" i="30"/>
  <c r="P43" i="30"/>
  <c r="Q43" i="30"/>
  <c r="R43" i="30"/>
  <c r="S43" i="30"/>
  <c r="T43" i="30"/>
  <c r="U43" i="30"/>
  <c r="V43" i="30"/>
  <c r="W43" i="30"/>
  <c r="X43" i="30"/>
  <c r="Y43" i="30"/>
  <c r="Z43" i="30"/>
  <c r="AA43" i="30"/>
  <c r="AB43" i="30"/>
  <c r="AC43" i="30"/>
  <c r="AD43" i="30"/>
  <c r="C29" i="30"/>
  <c r="C30" i="30"/>
  <c r="C31" i="30"/>
  <c r="C32" i="30"/>
  <c r="C33" i="30"/>
  <c r="C35" i="30"/>
  <c r="C36" i="30"/>
  <c r="C37" i="30"/>
  <c r="C38" i="30"/>
  <c r="C39" i="30"/>
  <c r="C40" i="30"/>
  <c r="C41" i="30"/>
  <c r="C43" i="30"/>
  <c r="C28" i="30"/>
  <c r="AF31" i="30"/>
  <c r="AF34" i="30"/>
  <c r="AF37" i="30"/>
  <c r="AF40" i="30"/>
  <c r="AF43" i="30"/>
  <c r="AF28" i="30"/>
  <c r="D22" i="30"/>
  <c r="E22" i="30"/>
  <c r="E60" i="30" s="1"/>
  <c r="F22" i="30"/>
  <c r="F41" i="30" s="1"/>
  <c r="G22" i="30"/>
  <c r="H22" i="30"/>
  <c r="H60" i="30" s="1"/>
  <c r="I22" i="30"/>
  <c r="J22" i="30"/>
  <c r="J23" i="30" s="1"/>
  <c r="K22" i="30"/>
  <c r="L22" i="30"/>
  <c r="L41" i="30" s="1"/>
  <c r="M22" i="30"/>
  <c r="N22" i="30"/>
  <c r="N60" i="30" s="1"/>
  <c r="O22" i="30"/>
  <c r="O41" i="30" s="1"/>
  <c r="P22" i="30"/>
  <c r="Q22" i="30"/>
  <c r="R22" i="30"/>
  <c r="S22" i="30"/>
  <c r="S23" i="30" s="1"/>
  <c r="T22" i="30"/>
  <c r="T60" i="30" s="1"/>
  <c r="U22" i="30"/>
  <c r="U41" i="30" s="1"/>
  <c r="V22" i="30"/>
  <c r="W22" i="30"/>
  <c r="W60" i="30" s="1"/>
  <c r="X22" i="30"/>
  <c r="X41" i="30" s="1"/>
  <c r="Y22" i="30"/>
  <c r="Y23" i="30" s="1"/>
  <c r="Z22" i="30"/>
  <c r="AA22" i="30"/>
  <c r="AB22" i="30"/>
  <c r="AC22" i="30"/>
  <c r="AC60" i="30" s="1"/>
  <c r="AD22" i="30"/>
  <c r="D23" i="30"/>
  <c r="E23" i="30"/>
  <c r="F23" i="30"/>
  <c r="F61" i="30" s="1"/>
  <c r="G23" i="30"/>
  <c r="H23" i="30"/>
  <c r="L23" i="30"/>
  <c r="M61" i="30" s="1"/>
  <c r="M23" i="30"/>
  <c r="N23" i="30"/>
  <c r="O23" i="30"/>
  <c r="O42" i="30" s="1"/>
  <c r="P23" i="30"/>
  <c r="T23" i="30"/>
  <c r="U23" i="30"/>
  <c r="V61" i="30" s="1"/>
  <c r="V23" i="30"/>
  <c r="W23" i="30"/>
  <c r="X23" i="30"/>
  <c r="X42" i="30" s="1"/>
  <c r="AB23" i="30"/>
  <c r="AC23" i="30"/>
  <c r="AD23" i="30"/>
  <c r="C22" i="30"/>
  <c r="C23" i="30" s="1"/>
  <c r="D15" i="30"/>
  <c r="D34" i="30" s="1"/>
  <c r="E15" i="30"/>
  <c r="F15" i="30"/>
  <c r="F53" i="30" s="1"/>
  <c r="G15" i="30"/>
  <c r="H15" i="30"/>
  <c r="I15" i="30"/>
  <c r="I53" i="30" s="1"/>
  <c r="J15" i="30"/>
  <c r="K15" i="30"/>
  <c r="L15" i="30"/>
  <c r="L53" i="30" s="1"/>
  <c r="M15" i="30"/>
  <c r="N15" i="30"/>
  <c r="O15" i="30"/>
  <c r="O53" i="30" s="1"/>
  <c r="P15" i="30"/>
  <c r="Q15" i="30"/>
  <c r="R15" i="30"/>
  <c r="R53" i="30" s="1"/>
  <c r="S15" i="30"/>
  <c r="T15" i="30"/>
  <c r="U15" i="30"/>
  <c r="U53" i="30" s="1"/>
  <c r="V15" i="30"/>
  <c r="W15" i="30"/>
  <c r="X15" i="30"/>
  <c r="X53" i="30" s="1"/>
  <c r="Y15" i="30"/>
  <c r="Z15" i="30"/>
  <c r="AA15" i="30"/>
  <c r="AA53" i="30" s="1"/>
  <c r="AB15" i="30"/>
  <c r="AC15" i="30"/>
  <c r="AD15" i="30"/>
  <c r="C15" i="30"/>
  <c r="C34" i="30" s="1"/>
  <c r="E47" i="24"/>
  <c r="F47" i="24"/>
  <c r="G47" i="24"/>
  <c r="H47" i="24"/>
  <c r="I47" i="24"/>
  <c r="J47" i="24"/>
  <c r="K47" i="24"/>
  <c r="L47" i="24"/>
  <c r="M47" i="24"/>
  <c r="N47" i="24"/>
  <c r="O47" i="24"/>
  <c r="P47" i="24"/>
  <c r="Q47" i="24"/>
  <c r="R47" i="24"/>
  <c r="S47" i="24"/>
  <c r="T47" i="24"/>
  <c r="U47" i="24"/>
  <c r="V47" i="24"/>
  <c r="W47" i="24"/>
  <c r="X47" i="24"/>
  <c r="Y47" i="24"/>
  <c r="Z47" i="24"/>
  <c r="AA47" i="24"/>
  <c r="AB47" i="24"/>
  <c r="AC47" i="24"/>
  <c r="AD47" i="24"/>
  <c r="E48" i="24"/>
  <c r="F48" i="24"/>
  <c r="G48" i="24"/>
  <c r="H48" i="24"/>
  <c r="I48" i="24"/>
  <c r="J48" i="24"/>
  <c r="K48" i="24"/>
  <c r="L48" i="24"/>
  <c r="M48" i="24"/>
  <c r="N48" i="24"/>
  <c r="O48" i="24"/>
  <c r="P48" i="24"/>
  <c r="Q48" i="24"/>
  <c r="R48" i="24"/>
  <c r="S48" i="24"/>
  <c r="T48" i="24"/>
  <c r="U48" i="24"/>
  <c r="V48" i="24"/>
  <c r="W48" i="24"/>
  <c r="X48" i="24"/>
  <c r="Y48" i="24"/>
  <c r="Z48" i="24"/>
  <c r="AA48" i="24"/>
  <c r="AB48" i="24"/>
  <c r="AC48" i="24"/>
  <c r="AD48" i="24"/>
  <c r="E49" i="24"/>
  <c r="F49" i="24"/>
  <c r="G49" i="24"/>
  <c r="H49" i="24"/>
  <c r="I49" i="24"/>
  <c r="J49" i="24"/>
  <c r="K49" i="24"/>
  <c r="L49" i="24"/>
  <c r="M49" i="24"/>
  <c r="N49" i="24"/>
  <c r="O49" i="24"/>
  <c r="P49" i="24"/>
  <c r="Q49" i="24"/>
  <c r="R49" i="24"/>
  <c r="S49" i="24"/>
  <c r="T49" i="24"/>
  <c r="U49" i="24"/>
  <c r="V49" i="24"/>
  <c r="W49" i="24"/>
  <c r="X49" i="24"/>
  <c r="Y49" i="24"/>
  <c r="Z49" i="24"/>
  <c r="AA49" i="24"/>
  <c r="AB49" i="24"/>
  <c r="AC49" i="24"/>
  <c r="AD49" i="24"/>
  <c r="E50" i="24"/>
  <c r="F50" i="24"/>
  <c r="G50" i="24"/>
  <c r="H50" i="24"/>
  <c r="I50" i="24"/>
  <c r="J50" i="24"/>
  <c r="K50" i="24"/>
  <c r="L50" i="24"/>
  <c r="M50" i="24"/>
  <c r="N50" i="24"/>
  <c r="O50" i="24"/>
  <c r="P50" i="24"/>
  <c r="Q50" i="24"/>
  <c r="R50" i="24"/>
  <c r="S50" i="24"/>
  <c r="T50" i="24"/>
  <c r="U50" i="24"/>
  <c r="V50" i="24"/>
  <c r="W50" i="24"/>
  <c r="X50" i="24"/>
  <c r="Y50" i="24"/>
  <c r="Z50" i="24"/>
  <c r="AA50" i="24"/>
  <c r="AB50" i="24"/>
  <c r="AC50" i="24"/>
  <c r="AD50" i="24"/>
  <c r="E51" i="24"/>
  <c r="F51" i="24"/>
  <c r="G51" i="24"/>
  <c r="H51" i="24"/>
  <c r="I51" i="24"/>
  <c r="J51" i="24"/>
  <c r="K51" i="24"/>
  <c r="L51" i="24"/>
  <c r="M51" i="24"/>
  <c r="N51" i="24"/>
  <c r="O51" i="24"/>
  <c r="P51" i="24"/>
  <c r="Q51" i="24"/>
  <c r="R51" i="24"/>
  <c r="S51" i="24"/>
  <c r="T51" i="24"/>
  <c r="U51" i="24"/>
  <c r="V51" i="24"/>
  <c r="W51" i="24"/>
  <c r="X51" i="24"/>
  <c r="Y51" i="24"/>
  <c r="Z51" i="24"/>
  <c r="AA51" i="24"/>
  <c r="AB51" i="24"/>
  <c r="AC51" i="24"/>
  <c r="AD51" i="24"/>
  <c r="E52" i="24"/>
  <c r="F52" i="24"/>
  <c r="G52" i="24"/>
  <c r="H52" i="24"/>
  <c r="I52" i="24"/>
  <c r="J52" i="24"/>
  <c r="K52" i="24"/>
  <c r="L52" i="24"/>
  <c r="M52" i="24"/>
  <c r="N52" i="24"/>
  <c r="O52" i="24"/>
  <c r="P52" i="24"/>
  <c r="Q52" i="24"/>
  <c r="R52" i="24"/>
  <c r="S52" i="24"/>
  <c r="T52" i="24"/>
  <c r="U52" i="24"/>
  <c r="V52" i="24"/>
  <c r="W52" i="24"/>
  <c r="X52" i="24"/>
  <c r="Y52" i="24"/>
  <c r="Z52" i="24"/>
  <c r="AA52" i="24"/>
  <c r="AB52" i="24"/>
  <c r="AC52" i="24"/>
  <c r="AD52" i="24"/>
  <c r="F53" i="24"/>
  <c r="O53" i="24"/>
  <c r="X53" i="24"/>
  <c r="E54" i="24"/>
  <c r="F54" i="24"/>
  <c r="G54" i="24"/>
  <c r="H54" i="24"/>
  <c r="I54" i="24"/>
  <c r="J54" i="24"/>
  <c r="K54" i="24"/>
  <c r="L54" i="24"/>
  <c r="M54" i="24"/>
  <c r="N54" i="24"/>
  <c r="O54" i="24"/>
  <c r="P54" i="24"/>
  <c r="Q54" i="24"/>
  <c r="R54" i="24"/>
  <c r="S54" i="24"/>
  <c r="T54" i="24"/>
  <c r="U54" i="24"/>
  <c r="V54" i="24"/>
  <c r="W54" i="24"/>
  <c r="X54" i="24"/>
  <c r="Y54" i="24"/>
  <c r="Z54" i="24"/>
  <c r="AA54" i="24"/>
  <c r="AB54" i="24"/>
  <c r="AC54" i="24"/>
  <c r="AD54" i="24"/>
  <c r="E55" i="24"/>
  <c r="F55" i="24"/>
  <c r="G55" i="24"/>
  <c r="H55" i="24"/>
  <c r="I55" i="24"/>
  <c r="J55" i="24"/>
  <c r="K55" i="24"/>
  <c r="L55" i="24"/>
  <c r="M55" i="24"/>
  <c r="N55" i="24"/>
  <c r="O55" i="24"/>
  <c r="P55" i="24"/>
  <c r="Q55" i="24"/>
  <c r="R55" i="24"/>
  <c r="S55" i="24"/>
  <c r="T55" i="24"/>
  <c r="U55" i="24"/>
  <c r="V55" i="24"/>
  <c r="W55" i="24"/>
  <c r="X55" i="24"/>
  <c r="Y55" i="24"/>
  <c r="Z55" i="24"/>
  <c r="AA55" i="24"/>
  <c r="AB55" i="24"/>
  <c r="AC55" i="24"/>
  <c r="AD55" i="24"/>
  <c r="E56" i="24"/>
  <c r="F56" i="24"/>
  <c r="G56" i="24"/>
  <c r="H56" i="24"/>
  <c r="I56" i="24"/>
  <c r="J56" i="24"/>
  <c r="K56" i="24"/>
  <c r="L56" i="24"/>
  <c r="M56" i="24"/>
  <c r="N56" i="24"/>
  <c r="O56" i="24"/>
  <c r="P56" i="24"/>
  <c r="Q56" i="24"/>
  <c r="R56" i="24"/>
  <c r="S56" i="24"/>
  <c r="T56" i="24"/>
  <c r="U56" i="24"/>
  <c r="V56" i="24"/>
  <c r="W56" i="24"/>
  <c r="X56" i="24"/>
  <c r="Y56" i="24"/>
  <c r="Z56" i="24"/>
  <c r="AA56" i="24"/>
  <c r="AB56" i="24"/>
  <c r="AC56" i="24"/>
  <c r="AD56" i="24"/>
  <c r="E57" i="24"/>
  <c r="F57" i="24"/>
  <c r="G57" i="24"/>
  <c r="H57" i="24"/>
  <c r="I57" i="24"/>
  <c r="J57" i="24"/>
  <c r="K57" i="24"/>
  <c r="L57" i="24"/>
  <c r="M57" i="24"/>
  <c r="N57" i="24"/>
  <c r="O57" i="24"/>
  <c r="P57" i="24"/>
  <c r="Q57" i="24"/>
  <c r="R57" i="24"/>
  <c r="S57" i="24"/>
  <c r="T57" i="24"/>
  <c r="U57" i="24"/>
  <c r="V57" i="24"/>
  <c r="W57" i="24"/>
  <c r="X57" i="24"/>
  <c r="Y57" i="24"/>
  <c r="Z57" i="24"/>
  <c r="AA57" i="24"/>
  <c r="AB57" i="24"/>
  <c r="AC57" i="24"/>
  <c r="AD57" i="24"/>
  <c r="E58" i="24"/>
  <c r="F58" i="24"/>
  <c r="G58" i="24"/>
  <c r="H58" i="24"/>
  <c r="I58" i="24"/>
  <c r="J58" i="24"/>
  <c r="K58" i="24"/>
  <c r="L58" i="24"/>
  <c r="M58" i="24"/>
  <c r="N58" i="24"/>
  <c r="O58" i="24"/>
  <c r="P58" i="24"/>
  <c r="Q58" i="24"/>
  <c r="R58" i="24"/>
  <c r="S58" i="24"/>
  <c r="T58" i="24"/>
  <c r="U58" i="24"/>
  <c r="V58" i="24"/>
  <c r="W58" i="24"/>
  <c r="X58" i="24"/>
  <c r="Y58" i="24"/>
  <c r="Z58" i="24"/>
  <c r="AA58" i="24"/>
  <c r="AB58" i="24"/>
  <c r="AC58" i="24"/>
  <c r="AD58" i="24"/>
  <c r="E59" i="24"/>
  <c r="F59" i="24"/>
  <c r="G59" i="24"/>
  <c r="H59" i="24"/>
  <c r="I59" i="24"/>
  <c r="J59" i="24"/>
  <c r="K59" i="24"/>
  <c r="L59" i="24"/>
  <c r="M59" i="24"/>
  <c r="N59" i="24"/>
  <c r="O59" i="24"/>
  <c r="P59" i="24"/>
  <c r="Q59" i="24"/>
  <c r="R59" i="24"/>
  <c r="S59" i="24"/>
  <c r="T59" i="24"/>
  <c r="U59" i="24"/>
  <c r="V59" i="24"/>
  <c r="W59" i="24"/>
  <c r="X59" i="24"/>
  <c r="Y59" i="24"/>
  <c r="Z59" i="24"/>
  <c r="AA59" i="24"/>
  <c r="AB59" i="24"/>
  <c r="AC59" i="24"/>
  <c r="AD59" i="24"/>
  <c r="G60" i="24"/>
  <c r="P60" i="24"/>
  <c r="Y60" i="24"/>
  <c r="H61" i="24"/>
  <c r="V61" i="24"/>
  <c r="E62" i="24"/>
  <c r="F62" i="24"/>
  <c r="G62" i="24"/>
  <c r="H62" i="24"/>
  <c r="I62" i="24"/>
  <c r="J62" i="24"/>
  <c r="K62" i="24"/>
  <c r="L62" i="24"/>
  <c r="M62" i="24"/>
  <c r="N62" i="24"/>
  <c r="O62" i="24"/>
  <c r="P62" i="24"/>
  <c r="Q62" i="24"/>
  <c r="R62" i="24"/>
  <c r="S62" i="24"/>
  <c r="T62" i="24"/>
  <c r="U62" i="24"/>
  <c r="V62" i="24"/>
  <c r="W62" i="24"/>
  <c r="X62" i="24"/>
  <c r="Y62" i="24"/>
  <c r="Z62" i="24"/>
  <c r="AA62" i="24"/>
  <c r="AB62" i="24"/>
  <c r="AC62" i="24"/>
  <c r="AD62" i="24"/>
  <c r="D48" i="24"/>
  <c r="D49" i="24"/>
  <c r="D50" i="24"/>
  <c r="D51" i="24"/>
  <c r="D52" i="24"/>
  <c r="D54" i="24"/>
  <c r="D55" i="24"/>
  <c r="D56" i="24"/>
  <c r="D57" i="24"/>
  <c r="D58" i="24"/>
  <c r="D59" i="24"/>
  <c r="D62" i="24"/>
  <c r="D47" i="24"/>
  <c r="D28" i="24"/>
  <c r="E28" i="24"/>
  <c r="F28" i="24"/>
  <c r="G28" i="24"/>
  <c r="H28" i="24"/>
  <c r="I28" i="24"/>
  <c r="J28" i="24"/>
  <c r="K28" i="24"/>
  <c r="L28" i="24"/>
  <c r="M28" i="24"/>
  <c r="N28" i="24"/>
  <c r="O28" i="24"/>
  <c r="P28" i="24"/>
  <c r="Q28" i="24"/>
  <c r="R28" i="24"/>
  <c r="S28" i="24"/>
  <c r="T28" i="24"/>
  <c r="U28" i="24"/>
  <c r="V28" i="24"/>
  <c r="W28" i="24"/>
  <c r="X28" i="24"/>
  <c r="Y28" i="24"/>
  <c r="Z28" i="24"/>
  <c r="AA28" i="24"/>
  <c r="AB28" i="24"/>
  <c r="AC28" i="24"/>
  <c r="AD28" i="24"/>
  <c r="D29" i="24"/>
  <c r="E29" i="24"/>
  <c r="F29" i="24"/>
  <c r="G29" i="24"/>
  <c r="H29" i="24"/>
  <c r="I29" i="24"/>
  <c r="J29" i="24"/>
  <c r="K29" i="24"/>
  <c r="L29" i="24"/>
  <c r="M29" i="24"/>
  <c r="N29" i="24"/>
  <c r="O29" i="24"/>
  <c r="P29" i="24"/>
  <c r="Q29" i="24"/>
  <c r="R29" i="24"/>
  <c r="S29" i="24"/>
  <c r="T29" i="24"/>
  <c r="U29" i="24"/>
  <c r="V29" i="24"/>
  <c r="W29" i="24"/>
  <c r="X29" i="24"/>
  <c r="Y29" i="24"/>
  <c r="Z29" i="24"/>
  <c r="AA29" i="24"/>
  <c r="AB29" i="24"/>
  <c r="AC29" i="24"/>
  <c r="AD29" i="24"/>
  <c r="AF29" i="24"/>
  <c r="D30" i="24"/>
  <c r="E30" i="24"/>
  <c r="F30" i="24"/>
  <c r="G30" i="24"/>
  <c r="H30" i="24"/>
  <c r="I30" i="24"/>
  <c r="J30" i="24"/>
  <c r="K30" i="24"/>
  <c r="L30" i="24"/>
  <c r="M30" i="24"/>
  <c r="N30" i="24"/>
  <c r="O30" i="24"/>
  <c r="P30" i="24"/>
  <c r="Q30" i="24"/>
  <c r="R30" i="24"/>
  <c r="S30" i="24"/>
  <c r="T30" i="24"/>
  <c r="U30" i="24"/>
  <c r="V30" i="24"/>
  <c r="W30" i="24"/>
  <c r="X30" i="24"/>
  <c r="Y30" i="24"/>
  <c r="Z30" i="24"/>
  <c r="AA30" i="24"/>
  <c r="AB30" i="24"/>
  <c r="AC30" i="24"/>
  <c r="AD30" i="24"/>
  <c r="D31" i="24"/>
  <c r="E31" i="24"/>
  <c r="F31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S31" i="24"/>
  <c r="T31" i="24"/>
  <c r="U31" i="24"/>
  <c r="V31" i="24"/>
  <c r="W31" i="24"/>
  <c r="X31" i="24"/>
  <c r="Y31" i="24"/>
  <c r="Z31" i="24"/>
  <c r="AA31" i="24"/>
  <c r="AB31" i="24"/>
  <c r="AC31" i="24"/>
  <c r="AD31" i="24"/>
  <c r="D32" i="24"/>
  <c r="E32" i="24"/>
  <c r="F32" i="24"/>
  <c r="G32" i="24"/>
  <c r="H32" i="24"/>
  <c r="I32" i="24"/>
  <c r="J32" i="24"/>
  <c r="K32" i="24"/>
  <c r="L32" i="24"/>
  <c r="M32" i="24"/>
  <c r="N32" i="24"/>
  <c r="O32" i="24"/>
  <c r="P32" i="24"/>
  <c r="Q32" i="24"/>
  <c r="R32" i="24"/>
  <c r="S32" i="24"/>
  <c r="T32" i="24"/>
  <c r="U32" i="24"/>
  <c r="V32" i="24"/>
  <c r="W32" i="24"/>
  <c r="X32" i="24"/>
  <c r="Y32" i="24"/>
  <c r="Z32" i="24"/>
  <c r="AA32" i="24"/>
  <c r="AB32" i="24"/>
  <c r="AC32" i="24"/>
  <c r="AD32" i="24"/>
  <c r="D33" i="24"/>
  <c r="E33" i="24"/>
  <c r="F33" i="24"/>
  <c r="G33" i="24"/>
  <c r="H33" i="24"/>
  <c r="I33" i="24"/>
  <c r="J33" i="24"/>
  <c r="K33" i="24"/>
  <c r="L33" i="24"/>
  <c r="M33" i="24"/>
  <c r="N33" i="24"/>
  <c r="O33" i="24"/>
  <c r="P33" i="24"/>
  <c r="Q33" i="24"/>
  <c r="R33" i="24"/>
  <c r="S33" i="24"/>
  <c r="T33" i="24"/>
  <c r="U33" i="24"/>
  <c r="V33" i="24"/>
  <c r="W33" i="24"/>
  <c r="X33" i="24"/>
  <c r="Y33" i="24"/>
  <c r="Z33" i="24"/>
  <c r="AA33" i="24"/>
  <c r="AB33" i="24"/>
  <c r="AC33" i="24"/>
  <c r="AD33" i="24"/>
  <c r="D34" i="24"/>
  <c r="E34" i="24"/>
  <c r="H34" i="24"/>
  <c r="K34" i="24"/>
  <c r="M34" i="24"/>
  <c r="N34" i="24"/>
  <c r="Q34" i="24"/>
  <c r="T34" i="24"/>
  <c r="V34" i="24"/>
  <c r="W34" i="24"/>
  <c r="Z34" i="24"/>
  <c r="AC34" i="24"/>
  <c r="D35" i="24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S35" i="24"/>
  <c r="T35" i="24"/>
  <c r="U35" i="24"/>
  <c r="V35" i="24"/>
  <c r="W35" i="24"/>
  <c r="X35" i="24"/>
  <c r="Y35" i="24"/>
  <c r="Z35" i="24"/>
  <c r="AA35" i="24"/>
  <c r="AB35" i="24"/>
  <c r="AC35" i="24"/>
  <c r="AD35" i="24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S36" i="24"/>
  <c r="T36" i="24"/>
  <c r="U36" i="24"/>
  <c r="V36" i="24"/>
  <c r="W36" i="24"/>
  <c r="X36" i="24"/>
  <c r="Y36" i="24"/>
  <c r="Z36" i="24"/>
  <c r="AA36" i="24"/>
  <c r="AB36" i="24"/>
  <c r="AC36" i="24"/>
  <c r="AD36" i="24"/>
  <c r="D37" i="24"/>
  <c r="E37" i="24"/>
  <c r="F37" i="24"/>
  <c r="G37" i="24"/>
  <c r="H37" i="24"/>
  <c r="I37" i="24"/>
  <c r="J37" i="24"/>
  <c r="K37" i="24"/>
  <c r="L37" i="24"/>
  <c r="M37" i="24"/>
  <c r="N37" i="24"/>
  <c r="O37" i="24"/>
  <c r="P37" i="24"/>
  <c r="Q37" i="24"/>
  <c r="R37" i="24"/>
  <c r="S37" i="24"/>
  <c r="T37" i="24"/>
  <c r="U37" i="24"/>
  <c r="V37" i="24"/>
  <c r="W37" i="24"/>
  <c r="X37" i="24"/>
  <c r="Y37" i="24"/>
  <c r="Z37" i="24"/>
  <c r="AA37" i="24"/>
  <c r="AB37" i="24"/>
  <c r="AC37" i="24"/>
  <c r="AD37" i="24"/>
  <c r="D38" i="24"/>
  <c r="E38" i="24"/>
  <c r="F38" i="24"/>
  <c r="G38" i="24"/>
  <c r="H38" i="24"/>
  <c r="I38" i="24"/>
  <c r="J38" i="24"/>
  <c r="K38" i="24"/>
  <c r="L38" i="24"/>
  <c r="M38" i="24"/>
  <c r="N38" i="24"/>
  <c r="O38" i="24"/>
  <c r="P38" i="24"/>
  <c r="Q38" i="24"/>
  <c r="R38" i="24"/>
  <c r="S38" i="24"/>
  <c r="T38" i="24"/>
  <c r="U38" i="24"/>
  <c r="V38" i="24"/>
  <c r="W38" i="24"/>
  <c r="X38" i="24"/>
  <c r="Y38" i="24"/>
  <c r="Z38" i="24"/>
  <c r="AA38" i="24"/>
  <c r="AB38" i="24"/>
  <c r="AC38" i="24"/>
  <c r="AD38" i="24"/>
  <c r="AF38" i="24"/>
  <c r="D39" i="24"/>
  <c r="E39" i="24"/>
  <c r="F39" i="24"/>
  <c r="G39" i="24"/>
  <c r="H39" i="24"/>
  <c r="I39" i="24"/>
  <c r="J39" i="24"/>
  <c r="K39" i="24"/>
  <c r="L39" i="24"/>
  <c r="M39" i="24"/>
  <c r="N39" i="24"/>
  <c r="O39" i="24"/>
  <c r="P39" i="24"/>
  <c r="Q39" i="24"/>
  <c r="R39" i="24"/>
  <c r="S39" i="24"/>
  <c r="T39" i="24"/>
  <c r="U39" i="24"/>
  <c r="V39" i="24"/>
  <c r="W39" i="24"/>
  <c r="X39" i="24"/>
  <c r="Y39" i="24"/>
  <c r="Z39" i="24"/>
  <c r="AA39" i="24"/>
  <c r="AB39" i="24"/>
  <c r="AC39" i="24"/>
  <c r="AD39" i="24"/>
  <c r="D40" i="24"/>
  <c r="E40" i="24"/>
  <c r="F40" i="24"/>
  <c r="G40" i="24"/>
  <c r="H40" i="24"/>
  <c r="I40" i="24"/>
  <c r="J40" i="24"/>
  <c r="K40" i="24"/>
  <c r="L40" i="24"/>
  <c r="M40" i="24"/>
  <c r="N40" i="24"/>
  <c r="O40" i="24"/>
  <c r="P40" i="24"/>
  <c r="Q40" i="24"/>
  <c r="R40" i="24"/>
  <c r="S40" i="24"/>
  <c r="T40" i="24"/>
  <c r="U40" i="24"/>
  <c r="V40" i="24"/>
  <c r="W40" i="24"/>
  <c r="X40" i="24"/>
  <c r="Y40" i="24"/>
  <c r="Z40" i="24"/>
  <c r="AA40" i="24"/>
  <c r="AB40" i="24"/>
  <c r="AC40" i="24"/>
  <c r="AD40" i="24"/>
  <c r="F41" i="24"/>
  <c r="I41" i="24"/>
  <c r="J41" i="24"/>
  <c r="L41" i="24"/>
  <c r="O41" i="24"/>
  <c r="R41" i="24"/>
  <c r="S41" i="24"/>
  <c r="U41" i="24"/>
  <c r="X41" i="24"/>
  <c r="AA41" i="24"/>
  <c r="AB41" i="24"/>
  <c r="AD41" i="24"/>
  <c r="E42" i="24"/>
  <c r="F42" i="24"/>
  <c r="I42" i="24"/>
  <c r="L42" i="24"/>
  <c r="N42" i="24"/>
  <c r="O42" i="24"/>
  <c r="R42" i="24"/>
  <c r="U42" i="24"/>
  <c r="W42" i="24"/>
  <c r="X42" i="24"/>
  <c r="AA42" i="24"/>
  <c r="AD42" i="24"/>
  <c r="D43" i="24"/>
  <c r="E43" i="24"/>
  <c r="F43" i="24"/>
  <c r="G43" i="24"/>
  <c r="H43" i="24"/>
  <c r="I43" i="24"/>
  <c r="J43" i="24"/>
  <c r="K43" i="24"/>
  <c r="L43" i="24"/>
  <c r="M43" i="24"/>
  <c r="N43" i="24"/>
  <c r="O43" i="24"/>
  <c r="P43" i="24"/>
  <c r="Q43" i="24"/>
  <c r="R43" i="24"/>
  <c r="S43" i="24"/>
  <c r="T43" i="24"/>
  <c r="U43" i="24"/>
  <c r="V43" i="24"/>
  <c r="W43" i="24"/>
  <c r="X43" i="24"/>
  <c r="Y43" i="24"/>
  <c r="Z43" i="24"/>
  <c r="AA43" i="24"/>
  <c r="AB43" i="24"/>
  <c r="AC43" i="24"/>
  <c r="AD43" i="24"/>
  <c r="AF43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3" i="24"/>
  <c r="C28" i="24"/>
  <c r="AF31" i="24"/>
  <c r="AF34" i="24"/>
  <c r="AF37" i="24"/>
  <c r="AF40" i="24"/>
  <c r="AF35" i="24"/>
  <c r="D22" i="24"/>
  <c r="D60" i="24" s="1"/>
  <c r="E22" i="24"/>
  <c r="F22" i="24"/>
  <c r="G22" i="24"/>
  <c r="G41" i="24" s="1"/>
  <c r="H22" i="24"/>
  <c r="I22" i="24"/>
  <c r="I23" i="24" s="1"/>
  <c r="I61" i="24" s="1"/>
  <c r="J22" i="24"/>
  <c r="J23" i="24" s="1"/>
  <c r="K22" i="24"/>
  <c r="L22" i="24"/>
  <c r="M22" i="24"/>
  <c r="M60" i="24" s="1"/>
  <c r="N22" i="24"/>
  <c r="O22" i="24"/>
  <c r="P22" i="24"/>
  <c r="P41" i="24" s="1"/>
  <c r="Q22" i="24"/>
  <c r="R22" i="24"/>
  <c r="R23" i="24" s="1"/>
  <c r="S22" i="24"/>
  <c r="S23" i="24" s="1"/>
  <c r="S42" i="24" s="1"/>
  <c r="T22" i="24"/>
  <c r="U22" i="24"/>
  <c r="V22" i="24"/>
  <c r="V60" i="24" s="1"/>
  <c r="W22" i="24"/>
  <c r="X22" i="24"/>
  <c r="Y22" i="24"/>
  <c r="Y23" i="24" s="1"/>
  <c r="Y42" i="24" s="1"/>
  <c r="Z22" i="24"/>
  <c r="AA22" i="24"/>
  <c r="AA23" i="24" s="1"/>
  <c r="AB22" i="24"/>
  <c r="AB60" i="24" s="1"/>
  <c r="AC22" i="24"/>
  <c r="AD22" i="24"/>
  <c r="D23" i="24"/>
  <c r="D42" i="24" s="1"/>
  <c r="E23" i="24"/>
  <c r="E61" i="24" s="1"/>
  <c r="F23" i="24"/>
  <c r="F61" i="24" s="1"/>
  <c r="G23" i="24"/>
  <c r="H23" i="24"/>
  <c r="H42" i="24" s="1"/>
  <c r="L23" i="24"/>
  <c r="M23" i="24"/>
  <c r="N23" i="24"/>
  <c r="N61" i="24" s="1"/>
  <c r="O23" i="24"/>
  <c r="O61" i="24" s="1"/>
  <c r="P23" i="24"/>
  <c r="T23" i="24"/>
  <c r="T42" i="24" s="1"/>
  <c r="U23" i="24"/>
  <c r="U61" i="24" s="1"/>
  <c r="V23" i="24"/>
  <c r="V42" i="24" s="1"/>
  <c r="W23" i="24"/>
  <c r="W61" i="24" s="1"/>
  <c r="X23" i="24"/>
  <c r="X61" i="24" s="1"/>
  <c r="AB23" i="24"/>
  <c r="AB42" i="24" s="1"/>
  <c r="AC23" i="24"/>
  <c r="AC42" i="24" s="1"/>
  <c r="AD23" i="24"/>
  <c r="AD61" i="24" s="1"/>
  <c r="C23" i="24"/>
  <c r="D15" i="24"/>
  <c r="E53" i="24" s="1"/>
  <c r="E15" i="24"/>
  <c r="F15" i="24"/>
  <c r="F34" i="24" s="1"/>
  <c r="G15" i="24"/>
  <c r="H15" i="24"/>
  <c r="I15" i="24"/>
  <c r="I34" i="24" s="1"/>
  <c r="J15" i="24"/>
  <c r="K15" i="24"/>
  <c r="L15" i="24"/>
  <c r="L34" i="24" s="1"/>
  <c r="M15" i="24"/>
  <c r="N15" i="24"/>
  <c r="O15" i="24"/>
  <c r="O34" i="24" s="1"/>
  <c r="P15" i="24"/>
  <c r="Q15" i="24"/>
  <c r="R15" i="24"/>
  <c r="R34" i="24" s="1"/>
  <c r="S15" i="24"/>
  <c r="T15" i="24"/>
  <c r="U15" i="24"/>
  <c r="U34" i="24" s="1"/>
  <c r="V15" i="24"/>
  <c r="W15" i="24"/>
  <c r="X15" i="24"/>
  <c r="X34" i="24" s="1"/>
  <c r="Y15" i="24"/>
  <c r="Z15" i="24"/>
  <c r="AA15" i="24"/>
  <c r="AA34" i="24" s="1"/>
  <c r="AB15" i="24"/>
  <c r="AC15" i="24"/>
  <c r="AD15" i="24"/>
  <c r="AD34" i="24" s="1"/>
  <c r="C15" i="24"/>
  <c r="C22" i="24"/>
  <c r="AF41" i="24" s="1"/>
  <c r="E47" i="23"/>
  <c r="F47" i="23"/>
  <c r="G47" i="23"/>
  <c r="H47" i="23"/>
  <c r="I47" i="23"/>
  <c r="J47" i="23"/>
  <c r="K47" i="23"/>
  <c r="L47" i="23"/>
  <c r="M47" i="23"/>
  <c r="N47" i="23"/>
  <c r="O47" i="23"/>
  <c r="P47" i="23"/>
  <c r="Q47" i="23"/>
  <c r="R47" i="23"/>
  <c r="S47" i="23"/>
  <c r="T47" i="23"/>
  <c r="U47" i="23"/>
  <c r="V47" i="23"/>
  <c r="W47" i="23"/>
  <c r="X47" i="23"/>
  <c r="Y47" i="23"/>
  <c r="Z47" i="23"/>
  <c r="AA47" i="23"/>
  <c r="AB47" i="23"/>
  <c r="AC47" i="23"/>
  <c r="AD47" i="23"/>
  <c r="E48" i="23"/>
  <c r="F48" i="23"/>
  <c r="G48" i="23"/>
  <c r="H48" i="23"/>
  <c r="I48" i="23"/>
  <c r="J48" i="23"/>
  <c r="K48" i="23"/>
  <c r="L48" i="23"/>
  <c r="M48" i="23"/>
  <c r="N48" i="23"/>
  <c r="O48" i="23"/>
  <c r="P48" i="23"/>
  <c r="Q48" i="23"/>
  <c r="R48" i="23"/>
  <c r="S48" i="23"/>
  <c r="T48" i="23"/>
  <c r="U48" i="23"/>
  <c r="V48" i="23"/>
  <c r="W48" i="23"/>
  <c r="X48" i="23"/>
  <c r="Y48" i="23"/>
  <c r="Z48" i="23"/>
  <c r="AA48" i="23"/>
  <c r="AB48" i="23"/>
  <c r="AC48" i="23"/>
  <c r="AD48" i="23"/>
  <c r="E49" i="23"/>
  <c r="F49" i="23"/>
  <c r="G49" i="23"/>
  <c r="H49" i="23"/>
  <c r="I49" i="23"/>
  <c r="J49" i="23"/>
  <c r="K49" i="23"/>
  <c r="L49" i="23"/>
  <c r="M49" i="23"/>
  <c r="N49" i="23"/>
  <c r="O49" i="23"/>
  <c r="P49" i="23"/>
  <c r="Q49" i="23"/>
  <c r="R49" i="23"/>
  <c r="S49" i="23"/>
  <c r="T49" i="23"/>
  <c r="U49" i="23"/>
  <c r="V49" i="23"/>
  <c r="W49" i="23"/>
  <c r="X49" i="23"/>
  <c r="Y49" i="23"/>
  <c r="Z49" i="23"/>
  <c r="AA49" i="23"/>
  <c r="AB49" i="23"/>
  <c r="AC49" i="23"/>
  <c r="AD49" i="23"/>
  <c r="E50" i="23"/>
  <c r="F50" i="23"/>
  <c r="G50" i="23"/>
  <c r="H50" i="23"/>
  <c r="I50" i="23"/>
  <c r="J50" i="23"/>
  <c r="K50" i="23"/>
  <c r="L50" i="23"/>
  <c r="M50" i="23"/>
  <c r="N50" i="23"/>
  <c r="O50" i="23"/>
  <c r="P50" i="23"/>
  <c r="Q50" i="23"/>
  <c r="R50" i="23"/>
  <c r="S50" i="23"/>
  <c r="T50" i="23"/>
  <c r="U50" i="23"/>
  <c r="V50" i="23"/>
  <c r="W50" i="23"/>
  <c r="X50" i="23"/>
  <c r="Y50" i="23"/>
  <c r="Z50" i="23"/>
  <c r="AA50" i="23"/>
  <c r="AB50" i="23"/>
  <c r="AC50" i="23"/>
  <c r="AD50" i="23"/>
  <c r="E51" i="23"/>
  <c r="F51" i="23"/>
  <c r="G51" i="23"/>
  <c r="H51" i="23"/>
  <c r="I51" i="23"/>
  <c r="J51" i="23"/>
  <c r="K51" i="23"/>
  <c r="L51" i="23"/>
  <c r="M51" i="23"/>
  <c r="N51" i="23"/>
  <c r="O51" i="23"/>
  <c r="P51" i="23"/>
  <c r="Q51" i="23"/>
  <c r="R51" i="23"/>
  <c r="S51" i="23"/>
  <c r="T51" i="23"/>
  <c r="U51" i="23"/>
  <c r="V51" i="23"/>
  <c r="W51" i="23"/>
  <c r="X51" i="23"/>
  <c r="Y51" i="23"/>
  <c r="Z51" i="23"/>
  <c r="AA51" i="23"/>
  <c r="AB51" i="23"/>
  <c r="AC51" i="23"/>
  <c r="AD51" i="23"/>
  <c r="E52" i="23"/>
  <c r="F52" i="23"/>
  <c r="G52" i="23"/>
  <c r="H52" i="23"/>
  <c r="I52" i="23"/>
  <c r="J52" i="23"/>
  <c r="K52" i="23"/>
  <c r="L52" i="23"/>
  <c r="M52" i="23"/>
  <c r="N52" i="23"/>
  <c r="O52" i="23"/>
  <c r="P52" i="23"/>
  <c r="Q52" i="23"/>
  <c r="R52" i="23"/>
  <c r="S52" i="23"/>
  <c r="T52" i="23"/>
  <c r="U52" i="23"/>
  <c r="V52" i="23"/>
  <c r="W52" i="23"/>
  <c r="X52" i="23"/>
  <c r="Y52" i="23"/>
  <c r="Z52" i="23"/>
  <c r="AA52" i="23"/>
  <c r="AB52" i="23"/>
  <c r="AC52" i="23"/>
  <c r="AD52" i="23"/>
  <c r="K53" i="23"/>
  <c r="T53" i="23"/>
  <c r="AC53" i="23"/>
  <c r="E54" i="23"/>
  <c r="F54" i="23"/>
  <c r="G54" i="23"/>
  <c r="H54" i="23"/>
  <c r="I54" i="23"/>
  <c r="J54" i="23"/>
  <c r="K54" i="23"/>
  <c r="L54" i="23"/>
  <c r="M54" i="23"/>
  <c r="N54" i="23"/>
  <c r="O54" i="23"/>
  <c r="P54" i="23"/>
  <c r="Q54" i="23"/>
  <c r="R54" i="23"/>
  <c r="S54" i="23"/>
  <c r="T54" i="23"/>
  <c r="U54" i="23"/>
  <c r="V54" i="23"/>
  <c r="W54" i="23"/>
  <c r="X54" i="23"/>
  <c r="Y54" i="23"/>
  <c r="Z54" i="23"/>
  <c r="AA54" i="23"/>
  <c r="AB54" i="23"/>
  <c r="AC54" i="23"/>
  <c r="E55" i="23"/>
  <c r="F55" i="23"/>
  <c r="G55" i="23"/>
  <c r="H55" i="23"/>
  <c r="I55" i="23"/>
  <c r="J55" i="23"/>
  <c r="K55" i="23"/>
  <c r="L55" i="23"/>
  <c r="M55" i="23"/>
  <c r="N55" i="23"/>
  <c r="O55" i="23"/>
  <c r="P55" i="23"/>
  <c r="Q55" i="23"/>
  <c r="R55" i="23"/>
  <c r="S55" i="23"/>
  <c r="T55" i="23"/>
  <c r="U55" i="23"/>
  <c r="V55" i="23"/>
  <c r="W55" i="23"/>
  <c r="X55" i="23"/>
  <c r="Y55" i="23"/>
  <c r="Z55" i="23"/>
  <c r="AA55" i="23"/>
  <c r="AB55" i="23"/>
  <c r="AC55" i="23"/>
  <c r="E56" i="23"/>
  <c r="F56" i="23"/>
  <c r="G56" i="23"/>
  <c r="H56" i="23"/>
  <c r="I56" i="23"/>
  <c r="J56" i="23"/>
  <c r="K56" i="23"/>
  <c r="L56" i="23"/>
  <c r="M56" i="23"/>
  <c r="N56" i="23"/>
  <c r="O56" i="23"/>
  <c r="P56" i="23"/>
  <c r="Q56" i="23"/>
  <c r="R56" i="23"/>
  <c r="S56" i="23"/>
  <c r="T56" i="23"/>
  <c r="U56" i="23"/>
  <c r="V56" i="23"/>
  <c r="W56" i="23"/>
  <c r="X56" i="23"/>
  <c r="Y56" i="23"/>
  <c r="Z56" i="23"/>
  <c r="AA56" i="23"/>
  <c r="AB56" i="23"/>
  <c r="AC56" i="23"/>
  <c r="E57" i="23"/>
  <c r="F57" i="23"/>
  <c r="G57" i="23"/>
  <c r="H57" i="23"/>
  <c r="I57" i="23"/>
  <c r="J57" i="23"/>
  <c r="K57" i="23"/>
  <c r="L57" i="23"/>
  <c r="M57" i="23"/>
  <c r="N57" i="23"/>
  <c r="O57" i="23"/>
  <c r="P57" i="23"/>
  <c r="Q57" i="23"/>
  <c r="R57" i="23"/>
  <c r="S57" i="23"/>
  <c r="T57" i="23"/>
  <c r="U57" i="23"/>
  <c r="V57" i="23"/>
  <c r="W57" i="23"/>
  <c r="X57" i="23"/>
  <c r="Y57" i="23"/>
  <c r="Z57" i="23"/>
  <c r="AA57" i="23"/>
  <c r="AB57" i="23"/>
  <c r="AC57" i="23"/>
  <c r="E58" i="23"/>
  <c r="F58" i="23"/>
  <c r="G58" i="23"/>
  <c r="H58" i="23"/>
  <c r="I58" i="23"/>
  <c r="J58" i="23"/>
  <c r="K58" i="23"/>
  <c r="L58" i="23"/>
  <c r="M58" i="23"/>
  <c r="N58" i="23"/>
  <c r="O58" i="23"/>
  <c r="P58" i="23"/>
  <c r="Q58" i="23"/>
  <c r="R58" i="23"/>
  <c r="S58" i="23"/>
  <c r="T58" i="23"/>
  <c r="U58" i="23"/>
  <c r="V58" i="23"/>
  <c r="W58" i="23"/>
  <c r="X58" i="23"/>
  <c r="Y58" i="23"/>
  <c r="Z58" i="23"/>
  <c r="AA58" i="23"/>
  <c r="AB58" i="23"/>
  <c r="AC58" i="23"/>
  <c r="E59" i="23"/>
  <c r="F59" i="23"/>
  <c r="G59" i="23"/>
  <c r="H59" i="23"/>
  <c r="I59" i="23"/>
  <c r="J59" i="23"/>
  <c r="K59" i="23"/>
  <c r="L59" i="23"/>
  <c r="M59" i="23"/>
  <c r="N59" i="23"/>
  <c r="O59" i="23"/>
  <c r="P59" i="23"/>
  <c r="Q59" i="23"/>
  <c r="R59" i="23"/>
  <c r="S59" i="23"/>
  <c r="T59" i="23"/>
  <c r="U59" i="23"/>
  <c r="V59" i="23"/>
  <c r="W59" i="23"/>
  <c r="X59" i="23"/>
  <c r="Y59" i="23"/>
  <c r="Z59" i="23"/>
  <c r="AA59" i="23"/>
  <c r="AB59" i="23"/>
  <c r="AC59" i="23"/>
  <c r="L60" i="23"/>
  <c r="U60" i="23"/>
  <c r="O61" i="23"/>
  <c r="E62" i="23"/>
  <c r="F62" i="23"/>
  <c r="G62" i="23"/>
  <c r="H62" i="23"/>
  <c r="I62" i="23"/>
  <c r="J62" i="23"/>
  <c r="K62" i="23"/>
  <c r="L62" i="23"/>
  <c r="M62" i="23"/>
  <c r="N62" i="23"/>
  <c r="O62" i="23"/>
  <c r="P62" i="23"/>
  <c r="Q62" i="23"/>
  <c r="R62" i="23"/>
  <c r="S62" i="23"/>
  <c r="T62" i="23"/>
  <c r="U62" i="23"/>
  <c r="V62" i="23"/>
  <c r="W62" i="23"/>
  <c r="X62" i="23"/>
  <c r="Y62" i="23"/>
  <c r="Z62" i="23"/>
  <c r="AA62" i="23"/>
  <c r="AB62" i="23"/>
  <c r="AC62" i="23"/>
  <c r="D48" i="23"/>
  <c r="D49" i="23"/>
  <c r="D50" i="23"/>
  <c r="D51" i="23"/>
  <c r="D52" i="23"/>
  <c r="D54" i="23"/>
  <c r="D55" i="23"/>
  <c r="D56" i="23"/>
  <c r="D57" i="23"/>
  <c r="D58" i="23"/>
  <c r="D59" i="23"/>
  <c r="D62" i="23"/>
  <c r="D47" i="23"/>
  <c r="D28" i="23"/>
  <c r="E28" i="23"/>
  <c r="F28" i="23"/>
  <c r="G28" i="23"/>
  <c r="H28" i="23"/>
  <c r="I28" i="23"/>
  <c r="J28" i="23"/>
  <c r="K28" i="23"/>
  <c r="L28" i="23"/>
  <c r="M28" i="23"/>
  <c r="N28" i="23"/>
  <c r="O28" i="23"/>
  <c r="P28" i="23"/>
  <c r="Q28" i="23"/>
  <c r="R28" i="23"/>
  <c r="S28" i="23"/>
  <c r="T28" i="23"/>
  <c r="U28" i="23"/>
  <c r="V28" i="23"/>
  <c r="W28" i="23"/>
  <c r="X28" i="23"/>
  <c r="Y28" i="23"/>
  <c r="Z28" i="23"/>
  <c r="AA28" i="23"/>
  <c r="AB28" i="23"/>
  <c r="AC28" i="23"/>
  <c r="D29" i="23"/>
  <c r="E29" i="23"/>
  <c r="F29" i="23"/>
  <c r="G29" i="23"/>
  <c r="H29" i="23"/>
  <c r="I29" i="23"/>
  <c r="J29" i="23"/>
  <c r="K29" i="23"/>
  <c r="L29" i="23"/>
  <c r="M29" i="23"/>
  <c r="N29" i="23"/>
  <c r="O29" i="23"/>
  <c r="P29" i="23"/>
  <c r="Q29" i="23"/>
  <c r="R29" i="23"/>
  <c r="S29" i="23"/>
  <c r="T29" i="23"/>
  <c r="U29" i="23"/>
  <c r="V29" i="23"/>
  <c r="W29" i="23"/>
  <c r="X29" i="23"/>
  <c r="Y29" i="23"/>
  <c r="Z29" i="23"/>
  <c r="AA29" i="23"/>
  <c r="AB29" i="23"/>
  <c r="AC29" i="23"/>
  <c r="D30" i="23"/>
  <c r="E30" i="23"/>
  <c r="F30" i="23"/>
  <c r="G30" i="23"/>
  <c r="H30" i="23"/>
  <c r="I30" i="23"/>
  <c r="J30" i="23"/>
  <c r="K30" i="23"/>
  <c r="L30" i="23"/>
  <c r="M30" i="23"/>
  <c r="N30" i="23"/>
  <c r="O30" i="23"/>
  <c r="P30" i="23"/>
  <c r="Q30" i="23"/>
  <c r="R30" i="23"/>
  <c r="S30" i="23"/>
  <c r="T30" i="23"/>
  <c r="U30" i="23"/>
  <c r="V30" i="23"/>
  <c r="W30" i="23"/>
  <c r="X30" i="23"/>
  <c r="Y30" i="23"/>
  <c r="Z30" i="23"/>
  <c r="AA30" i="23"/>
  <c r="AB30" i="23"/>
  <c r="AC30" i="23"/>
  <c r="D31" i="23"/>
  <c r="E31" i="23"/>
  <c r="F31" i="23"/>
  <c r="G31" i="23"/>
  <c r="H31" i="23"/>
  <c r="I31" i="23"/>
  <c r="J31" i="23"/>
  <c r="K31" i="23"/>
  <c r="L31" i="23"/>
  <c r="M31" i="23"/>
  <c r="N31" i="23"/>
  <c r="O31" i="23"/>
  <c r="P31" i="23"/>
  <c r="Q31" i="23"/>
  <c r="R31" i="23"/>
  <c r="S31" i="23"/>
  <c r="T31" i="23"/>
  <c r="U31" i="23"/>
  <c r="V31" i="23"/>
  <c r="W31" i="23"/>
  <c r="X31" i="23"/>
  <c r="Y31" i="23"/>
  <c r="Z31" i="23"/>
  <c r="AA31" i="23"/>
  <c r="AB31" i="23"/>
  <c r="AC31" i="23"/>
  <c r="D32" i="23"/>
  <c r="E32" i="23"/>
  <c r="F32" i="23"/>
  <c r="G32" i="23"/>
  <c r="H32" i="23"/>
  <c r="I32" i="23"/>
  <c r="J32" i="23"/>
  <c r="K32" i="23"/>
  <c r="L32" i="23"/>
  <c r="M32" i="23"/>
  <c r="N32" i="23"/>
  <c r="O32" i="23"/>
  <c r="P32" i="23"/>
  <c r="Q32" i="23"/>
  <c r="R32" i="23"/>
  <c r="S32" i="23"/>
  <c r="T32" i="23"/>
  <c r="U32" i="23"/>
  <c r="V32" i="23"/>
  <c r="W32" i="23"/>
  <c r="X32" i="23"/>
  <c r="Y32" i="23"/>
  <c r="Z32" i="23"/>
  <c r="AA32" i="23"/>
  <c r="AB32" i="23"/>
  <c r="AC32" i="23"/>
  <c r="D33" i="23"/>
  <c r="E33" i="23"/>
  <c r="F33" i="23"/>
  <c r="G33" i="23"/>
  <c r="H33" i="23"/>
  <c r="I33" i="23"/>
  <c r="J33" i="23"/>
  <c r="K33" i="23"/>
  <c r="L33" i="23"/>
  <c r="M33" i="23"/>
  <c r="N33" i="23"/>
  <c r="O33" i="23"/>
  <c r="P33" i="23"/>
  <c r="Q33" i="23"/>
  <c r="R33" i="23"/>
  <c r="S33" i="23"/>
  <c r="T33" i="23"/>
  <c r="U33" i="23"/>
  <c r="V33" i="23"/>
  <c r="W33" i="23"/>
  <c r="X33" i="23"/>
  <c r="Y33" i="23"/>
  <c r="Z33" i="23"/>
  <c r="AA33" i="23"/>
  <c r="AB33" i="23"/>
  <c r="AC33" i="23"/>
  <c r="E34" i="23"/>
  <c r="H34" i="23"/>
  <c r="I34" i="23"/>
  <c r="K34" i="23"/>
  <c r="L34" i="23"/>
  <c r="N34" i="23"/>
  <c r="Q34" i="23"/>
  <c r="R34" i="23"/>
  <c r="T34" i="23"/>
  <c r="U34" i="23"/>
  <c r="W34" i="23"/>
  <c r="Z34" i="23"/>
  <c r="AA34" i="23"/>
  <c r="AC34" i="23"/>
  <c r="D35" i="23"/>
  <c r="E35" i="23"/>
  <c r="F35" i="23"/>
  <c r="G35" i="23"/>
  <c r="H35" i="23"/>
  <c r="I35" i="23"/>
  <c r="J35" i="23"/>
  <c r="K35" i="23"/>
  <c r="L35" i="23"/>
  <c r="M35" i="23"/>
  <c r="N35" i="23"/>
  <c r="O35" i="23"/>
  <c r="P35" i="23"/>
  <c r="Q35" i="23"/>
  <c r="R35" i="23"/>
  <c r="S35" i="23"/>
  <c r="T35" i="23"/>
  <c r="U35" i="23"/>
  <c r="V35" i="23"/>
  <c r="W35" i="23"/>
  <c r="X35" i="23"/>
  <c r="Y35" i="23"/>
  <c r="Z35" i="23"/>
  <c r="AA35" i="23"/>
  <c r="AB35" i="23"/>
  <c r="AC35" i="23"/>
  <c r="D36" i="23"/>
  <c r="E36" i="23"/>
  <c r="F36" i="23"/>
  <c r="G36" i="23"/>
  <c r="H36" i="23"/>
  <c r="I36" i="23"/>
  <c r="J36" i="23"/>
  <c r="K36" i="23"/>
  <c r="L36" i="23"/>
  <c r="M36" i="23"/>
  <c r="N36" i="23"/>
  <c r="O36" i="23"/>
  <c r="P36" i="23"/>
  <c r="Q36" i="23"/>
  <c r="R36" i="23"/>
  <c r="S36" i="23"/>
  <c r="T36" i="23"/>
  <c r="U36" i="23"/>
  <c r="V36" i="23"/>
  <c r="W36" i="23"/>
  <c r="X36" i="23"/>
  <c r="Y36" i="23"/>
  <c r="Z36" i="23"/>
  <c r="AA36" i="23"/>
  <c r="AB36" i="23"/>
  <c r="AC36" i="23"/>
  <c r="D37" i="23"/>
  <c r="E37" i="23"/>
  <c r="F37" i="23"/>
  <c r="G37" i="23"/>
  <c r="H37" i="23"/>
  <c r="I37" i="23"/>
  <c r="J37" i="23"/>
  <c r="K37" i="23"/>
  <c r="L37" i="23"/>
  <c r="M37" i="23"/>
  <c r="N37" i="23"/>
  <c r="O37" i="23"/>
  <c r="P37" i="23"/>
  <c r="Q37" i="23"/>
  <c r="R37" i="23"/>
  <c r="S37" i="23"/>
  <c r="T37" i="23"/>
  <c r="U37" i="23"/>
  <c r="V37" i="23"/>
  <c r="W37" i="23"/>
  <c r="X37" i="23"/>
  <c r="Y37" i="23"/>
  <c r="Z37" i="23"/>
  <c r="AA37" i="23"/>
  <c r="AB37" i="23"/>
  <c r="AC37" i="23"/>
  <c r="D38" i="23"/>
  <c r="E38" i="23"/>
  <c r="F38" i="23"/>
  <c r="G38" i="23"/>
  <c r="H38" i="23"/>
  <c r="I38" i="23"/>
  <c r="J38" i="23"/>
  <c r="K38" i="23"/>
  <c r="L38" i="23"/>
  <c r="M38" i="23"/>
  <c r="N38" i="23"/>
  <c r="O38" i="23"/>
  <c r="P38" i="23"/>
  <c r="Q38" i="23"/>
  <c r="R38" i="23"/>
  <c r="S38" i="23"/>
  <c r="T38" i="23"/>
  <c r="U38" i="23"/>
  <c r="V38" i="23"/>
  <c r="W38" i="23"/>
  <c r="X38" i="23"/>
  <c r="Y38" i="23"/>
  <c r="Z38" i="23"/>
  <c r="AA38" i="23"/>
  <c r="AB38" i="23"/>
  <c r="AC38" i="23"/>
  <c r="D39" i="23"/>
  <c r="E39" i="23"/>
  <c r="F39" i="23"/>
  <c r="G39" i="23"/>
  <c r="H39" i="23"/>
  <c r="I39" i="23"/>
  <c r="J39" i="23"/>
  <c r="K39" i="23"/>
  <c r="L39" i="23"/>
  <c r="M39" i="23"/>
  <c r="N39" i="23"/>
  <c r="O39" i="23"/>
  <c r="P39" i="23"/>
  <c r="Q39" i="23"/>
  <c r="R39" i="23"/>
  <c r="S39" i="23"/>
  <c r="T39" i="23"/>
  <c r="U39" i="23"/>
  <c r="V39" i="23"/>
  <c r="W39" i="23"/>
  <c r="X39" i="23"/>
  <c r="Y39" i="23"/>
  <c r="Z39" i="23"/>
  <c r="AA39" i="23"/>
  <c r="AB39" i="23"/>
  <c r="AC39" i="23"/>
  <c r="D40" i="23"/>
  <c r="E40" i="23"/>
  <c r="F40" i="23"/>
  <c r="G40" i="23"/>
  <c r="H40" i="23"/>
  <c r="I40" i="23"/>
  <c r="J40" i="23"/>
  <c r="K40" i="23"/>
  <c r="L40" i="23"/>
  <c r="M40" i="23"/>
  <c r="N40" i="23"/>
  <c r="O40" i="23"/>
  <c r="P40" i="23"/>
  <c r="Q40" i="23"/>
  <c r="R40" i="23"/>
  <c r="S40" i="23"/>
  <c r="T40" i="23"/>
  <c r="U40" i="23"/>
  <c r="V40" i="23"/>
  <c r="W40" i="23"/>
  <c r="X40" i="23"/>
  <c r="Y40" i="23"/>
  <c r="Z40" i="23"/>
  <c r="AA40" i="23"/>
  <c r="AB40" i="23"/>
  <c r="AC40" i="23"/>
  <c r="E41" i="23"/>
  <c r="H41" i="23"/>
  <c r="I41" i="23"/>
  <c r="K41" i="23"/>
  <c r="N41" i="23"/>
  <c r="Q41" i="23"/>
  <c r="R41" i="23"/>
  <c r="T41" i="23"/>
  <c r="W41" i="23"/>
  <c r="Z41" i="23"/>
  <c r="AA41" i="23"/>
  <c r="AC41" i="23"/>
  <c r="E42" i="23"/>
  <c r="I42" i="23"/>
  <c r="K42" i="23"/>
  <c r="N42" i="23"/>
  <c r="Q42" i="23"/>
  <c r="R42" i="23"/>
  <c r="T42" i="23"/>
  <c r="W42" i="23"/>
  <c r="Z42" i="23"/>
  <c r="AA42" i="23"/>
  <c r="D43" i="23"/>
  <c r="E43" i="23"/>
  <c r="F43" i="23"/>
  <c r="G43" i="23"/>
  <c r="H43" i="23"/>
  <c r="I43" i="23"/>
  <c r="J43" i="23"/>
  <c r="K43" i="23"/>
  <c r="L43" i="23"/>
  <c r="M43" i="23"/>
  <c r="N43" i="23"/>
  <c r="O43" i="23"/>
  <c r="P43" i="23"/>
  <c r="Q43" i="23"/>
  <c r="R43" i="23"/>
  <c r="S43" i="23"/>
  <c r="T43" i="23"/>
  <c r="U43" i="23"/>
  <c r="V43" i="23"/>
  <c r="W43" i="23"/>
  <c r="X43" i="23"/>
  <c r="Y43" i="23"/>
  <c r="Z43" i="23"/>
  <c r="AA43" i="23"/>
  <c r="AB43" i="23"/>
  <c r="AC43" i="23"/>
  <c r="C29" i="23"/>
  <c r="C30" i="23"/>
  <c r="C31" i="23"/>
  <c r="C32" i="23"/>
  <c r="C33" i="23"/>
  <c r="C35" i="23"/>
  <c r="C36" i="23"/>
  <c r="C37" i="23"/>
  <c r="C38" i="23"/>
  <c r="C39" i="23"/>
  <c r="C40" i="23"/>
  <c r="C43" i="23"/>
  <c r="C28" i="23"/>
  <c r="D22" i="23"/>
  <c r="E22" i="23"/>
  <c r="F22" i="23"/>
  <c r="F60" i="23" s="1"/>
  <c r="G22" i="23"/>
  <c r="H22" i="23"/>
  <c r="I22" i="23"/>
  <c r="I23" i="23" s="1"/>
  <c r="I61" i="23" s="1"/>
  <c r="J22" i="23"/>
  <c r="K22" i="23"/>
  <c r="K23" i="23" s="1"/>
  <c r="L22" i="23"/>
  <c r="L23" i="23" s="1"/>
  <c r="L61" i="23" s="1"/>
  <c r="M22" i="23"/>
  <c r="N22" i="23"/>
  <c r="O22" i="23"/>
  <c r="O23" i="23" s="1"/>
  <c r="O42" i="23" s="1"/>
  <c r="P22" i="23"/>
  <c r="Q22" i="23"/>
  <c r="R22" i="23"/>
  <c r="R23" i="23" s="1"/>
  <c r="R61" i="23" s="1"/>
  <c r="S22" i="23"/>
  <c r="T22" i="23"/>
  <c r="U22" i="23"/>
  <c r="U41" i="23" s="1"/>
  <c r="V22" i="23"/>
  <c r="W22" i="23"/>
  <c r="X22" i="23"/>
  <c r="X60" i="23" s="1"/>
  <c r="Y22" i="23"/>
  <c r="Z22" i="23"/>
  <c r="Z23" i="23" s="1"/>
  <c r="AA22" i="23"/>
  <c r="AA23" i="23" s="1"/>
  <c r="AA61" i="23" s="1"/>
  <c r="AB22" i="23"/>
  <c r="AC22" i="23"/>
  <c r="D23" i="23"/>
  <c r="D42" i="23" s="1"/>
  <c r="E23" i="23"/>
  <c r="F23" i="23"/>
  <c r="F61" i="23" s="1"/>
  <c r="H23" i="23"/>
  <c r="N23" i="23"/>
  <c r="P23" i="23"/>
  <c r="P42" i="23" s="1"/>
  <c r="Q23" i="23"/>
  <c r="T23" i="23"/>
  <c r="U23" i="23"/>
  <c r="U61" i="23" s="1"/>
  <c r="W23" i="23"/>
  <c r="X23" i="23"/>
  <c r="X42" i="23" s="1"/>
  <c r="AC23" i="23"/>
  <c r="C22" i="23"/>
  <c r="D15" i="23"/>
  <c r="E15" i="23"/>
  <c r="F15" i="23"/>
  <c r="F53" i="23" s="1"/>
  <c r="G15" i="23"/>
  <c r="H15" i="23"/>
  <c r="I15" i="23"/>
  <c r="I53" i="23" s="1"/>
  <c r="J15" i="23"/>
  <c r="K15" i="23"/>
  <c r="L15" i="23"/>
  <c r="L53" i="23" s="1"/>
  <c r="M15" i="23"/>
  <c r="N15" i="23"/>
  <c r="O15" i="23"/>
  <c r="O53" i="23" s="1"/>
  <c r="P15" i="23"/>
  <c r="Q15" i="23"/>
  <c r="R15" i="23"/>
  <c r="R53" i="23" s="1"/>
  <c r="S15" i="23"/>
  <c r="T15" i="23"/>
  <c r="U15" i="23"/>
  <c r="U53" i="23" s="1"/>
  <c r="V15" i="23"/>
  <c r="W15" i="23"/>
  <c r="X15" i="23"/>
  <c r="X53" i="23" s="1"/>
  <c r="Y15" i="23"/>
  <c r="Z15" i="23"/>
  <c r="AA15" i="23"/>
  <c r="AA53" i="23" s="1"/>
  <c r="AB15" i="23"/>
  <c r="AC15" i="23"/>
  <c r="C15" i="23"/>
  <c r="AF35" i="21" l="1"/>
  <c r="AF97" i="21"/>
  <c r="AE97" i="21"/>
  <c r="AE66" i="21"/>
  <c r="AF35" i="35"/>
  <c r="AE97" i="35"/>
  <c r="AE66" i="35"/>
  <c r="AF97" i="34"/>
  <c r="AE66" i="34"/>
  <c r="AE97" i="34"/>
  <c r="AF15" i="19"/>
  <c r="AE53" i="19"/>
  <c r="AE34" i="19"/>
  <c r="AE34" i="2"/>
  <c r="AF15" i="2"/>
  <c r="AF34" i="2" s="1"/>
  <c r="AE53" i="2"/>
  <c r="AF61" i="24"/>
  <c r="AE24" i="29"/>
  <c r="AF64" i="29" s="1"/>
  <c r="AF22" i="19"/>
  <c r="AE41" i="19"/>
  <c r="AF22" i="2"/>
  <c r="AF23" i="29"/>
  <c r="AE63" i="29"/>
  <c r="AE43" i="29"/>
  <c r="AE44" i="29"/>
  <c r="AD19" i="1"/>
  <c r="AD18" i="1"/>
  <c r="AD17" i="1"/>
  <c r="AD29" i="1"/>
  <c r="AF23" i="8"/>
  <c r="AE63" i="8"/>
  <c r="AE43" i="8"/>
  <c r="AE24" i="8"/>
  <c r="AE42" i="30"/>
  <c r="AF61" i="30"/>
  <c r="AF23" i="30"/>
  <c r="AE61" i="30"/>
  <c r="AF61" i="23"/>
  <c r="AE61" i="23"/>
  <c r="AE42" i="23"/>
  <c r="AE23" i="19"/>
  <c r="AE60" i="19"/>
  <c r="AE41" i="2"/>
  <c r="AE60" i="2"/>
  <c r="AE23" i="2"/>
  <c r="AF24" i="28"/>
  <c r="AE66" i="28"/>
  <c r="AD19" i="7"/>
  <c r="AD29" i="7"/>
  <c r="AD13" i="27"/>
  <c r="AD21" i="7"/>
  <c r="AD18" i="7"/>
  <c r="AE13" i="7"/>
  <c r="AD20" i="7"/>
  <c r="AD17" i="7"/>
  <c r="AF35" i="25"/>
  <c r="AE97" i="25"/>
  <c r="AE66" i="25"/>
  <c r="AE19" i="6"/>
  <c r="AE14" i="40"/>
  <c r="V13" i="40"/>
  <c r="M13" i="40"/>
  <c r="D13" i="40"/>
  <c r="AE22" i="6"/>
  <c r="B22" i="6"/>
  <c r="AE21" i="6"/>
  <c r="AE18" i="6"/>
  <c r="AC31" i="6"/>
  <c r="Z31" i="6"/>
  <c r="W31" i="6"/>
  <c r="T31" i="6"/>
  <c r="Q31" i="6"/>
  <c r="N31" i="6"/>
  <c r="K31" i="6"/>
  <c r="H31" i="6"/>
  <c r="E31" i="6"/>
  <c r="Y13" i="40"/>
  <c r="P13" i="40"/>
  <c r="G13" i="40"/>
  <c r="AB22" i="6"/>
  <c r="Y22" i="6"/>
  <c r="V22" i="6"/>
  <c r="S22" i="6"/>
  <c r="P22" i="6"/>
  <c r="M22" i="6"/>
  <c r="J22" i="6"/>
  <c r="G22" i="6"/>
  <c r="D22" i="6"/>
  <c r="AE20" i="6"/>
  <c r="AB31" i="6"/>
  <c r="S31" i="6"/>
  <c r="J31" i="6"/>
  <c r="B22" i="12"/>
  <c r="C31" i="12"/>
  <c r="AB31" i="12"/>
  <c r="Y31" i="12"/>
  <c r="V31" i="12"/>
  <c r="S31" i="12"/>
  <c r="P31" i="12"/>
  <c r="M31" i="12"/>
  <c r="J31" i="12"/>
  <c r="G31" i="12"/>
  <c r="D31" i="12"/>
  <c r="AA22" i="12"/>
  <c r="X22" i="12"/>
  <c r="U22" i="12"/>
  <c r="R22" i="12"/>
  <c r="O22" i="12"/>
  <c r="L22" i="12"/>
  <c r="I22" i="12"/>
  <c r="F22" i="12"/>
  <c r="C22" i="12"/>
  <c r="AE19" i="12"/>
  <c r="AA31" i="12"/>
  <c r="X31" i="12"/>
  <c r="U31" i="12"/>
  <c r="R31" i="12"/>
  <c r="O31" i="12"/>
  <c r="L31" i="12"/>
  <c r="I31" i="12"/>
  <c r="F31" i="12"/>
  <c r="AE22" i="5"/>
  <c r="AB31" i="5"/>
  <c r="Y31" i="5"/>
  <c r="V31" i="5"/>
  <c r="S31" i="5"/>
  <c r="P31" i="5"/>
  <c r="M31" i="5"/>
  <c r="J31" i="5"/>
  <c r="G31" i="5"/>
  <c r="D31" i="5"/>
  <c r="AA22" i="5"/>
  <c r="X22" i="5"/>
  <c r="U22" i="5"/>
  <c r="R22" i="5"/>
  <c r="O22" i="5"/>
  <c r="L22" i="5"/>
  <c r="I22" i="5"/>
  <c r="F22" i="5"/>
  <c r="C22" i="5"/>
  <c r="AE12" i="39"/>
  <c r="AC22" i="5"/>
  <c r="Z22" i="5"/>
  <c r="W22" i="5"/>
  <c r="T22" i="5"/>
  <c r="Q22" i="5"/>
  <c r="N22" i="5"/>
  <c r="K22" i="5"/>
  <c r="H22" i="5"/>
  <c r="E22" i="5"/>
  <c r="AC31" i="5"/>
  <c r="B22" i="11"/>
  <c r="C31" i="11"/>
  <c r="AB31" i="11"/>
  <c r="Y31" i="11"/>
  <c r="V31" i="11"/>
  <c r="S31" i="11"/>
  <c r="P31" i="11"/>
  <c r="M31" i="11"/>
  <c r="J31" i="11"/>
  <c r="G31" i="11"/>
  <c r="D31" i="11"/>
  <c r="AA13" i="39"/>
  <c r="X13" i="39"/>
  <c r="U13" i="39"/>
  <c r="R13" i="39"/>
  <c r="O13" i="39"/>
  <c r="L13" i="39"/>
  <c r="I13" i="39"/>
  <c r="F13" i="39"/>
  <c r="C13" i="39"/>
  <c r="AE10" i="39"/>
  <c r="AA22" i="11"/>
  <c r="X22" i="11"/>
  <c r="U22" i="11"/>
  <c r="R22" i="11"/>
  <c r="O22" i="11"/>
  <c r="L22" i="11"/>
  <c r="I22" i="11"/>
  <c r="F22" i="11"/>
  <c r="AE22" i="4"/>
  <c r="B22" i="4"/>
  <c r="B31" i="4"/>
  <c r="X13" i="38"/>
  <c r="O13" i="38"/>
  <c r="F13" i="38"/>
  <c r="AB31" i="4"/>
  <c r="Y31" i="4"/>
  <c r="V31" i="4"/>
  <c r="S31" i="4"/>
  <c r="P31" i="4"/>
  <c r="M31" i="4"/>
  <c r="J31" i="4"/>
  <c r="G31" i="4"/>
  <c r="D31" i="4"/>
  <c r="AA13" i="38"/>
  <c r="R13" i="38"/>
  <c r="I13" i="38"/>
  <c r="AA22" i="4"/>
  <c r="X22" i="4"/>
  <c r="U22" i="4"/>
  <c r="R22" i="4"/>
  <c r="O22" i="4"/>
  <c r="L22" i="4"/>
  <c r="I22" i="4"/>
  <c r="F22" i="4"/>
  <c r="C22" i="4"/>
  <c r="C31" i="4"/>
  <c r="U31" i="4"/>
  <c r="L31" i="4"/>
  <c r="Q22" i="10"/>
  <c r="Z31" i="10"/>
  <c r="R31" i="10"/>
  <c r="H31" i="10"/>
  <c r="AE11" i="38"/>
  <c r="AE19" i="10"/>
  <c r="Z22" i="10"/>
  <c r="W22" i="10"/>
  <c r="P22" i="10"/>
  <c r="X31" i="10"/>
  <c r="D31" i="10"/>
  <c r="AE10" i="38"/>
  <c r="U31" i="10"/>
  <c r="O31" i="10"/>
  <c r="I31" i="10"/>
  <c r="F31" i="10"/>
  <c r="Y22" i="10"/>
  <c r="O22" i="10"/>
  <c r="H22" i="10"/>
  <c r="AB31" i="10"/>
  <c r="T31" i="10"/>
  <c r="L31" i="10"/>
  <c r="B13" i="38"/>
  <c r="AC13" i="38"/>
  <c r="W13" i="38"/>
  <c r="T13" i="38"/>
  <c r="Q13" i="38"/>
  <c r="N13" i="38"/>
  <c r="K13" i="38"/>
  <c r="E13" i="38"/>
  <c r="AE9" i="38"/>
  <c r="D97" i="37"/>
  <c r="N66" i="37"/>
  <c r="N97" i="37"/>
  <c r="C66" i="37"/>
  <c r="AD97" i="37"/>
  <c r="X97" i="37"/>
  <c r="I97" i="37"/>
  <c r="O35" i="37"/>
  <c r="L35" i="37"/>
  <c r="C65" i="37"/>
  <c r="AD66" i="37"/>
  <c r="AA66" i="37"/>
  <c r="R66" i="37"/>
  <c r="F66" i="37"/>
  <c r="AC97" i="37"/>
  <c r="Z97" i="37"/>
  <c r="W97" i="37"/>
  <c r="T97" i="37"/>
  <c r="Q97" i="37"/>
  <c r="K97" i="37"/>
  <c r="H97" i="37"/>
  <c r="E97" i="37"/>
  <c r="Y96" i="37"/>
  <c r="S96" i="37"/>
  <c r="P96" i="37"/>
  <c r="J96" i="37"/>
  <c r="AF65" i="37"/>
  <c r="M66" i="37"/>
  <c r="U35" i="37"/>
  <c r="AD65" i="37"/>
  <c r="AA65" i="37"/>
  <c r="X65" i="37"/>
  <c r="U65" i="37"/>
  <c r="R65" i="37"/>
  <c r="O65" i="37"/>
  <c r="L65" i="37"/>
  <c r="I65" i="37"/>
  <c r="F65" i="37"/>
  <c r="AD96" i="37"/>
  <c r="AA96" i="37"/>
  <c r="X96" i="37"/>
  <c r="R96" i="37"/>
  <c r="I96" i="37"/>
  <c r="AD96" i="36"/>
  <c r="AD65" i="36"/>
  <c r="AA96" i="36"/>
  <c r="AA65" i="36"/>
  <c r="AB96" i="36"/>
  <c r="X35" i="36"/>
  <c r="X96" i="36"/>
  <c r="X65" i="36"/>
  <c r="Y96" i="36"/>
  <c r="U96" i="36"/>
  <c r="U65" i="36"/>
  <c r="V96" i="36"/>
  <c r="R35" i="36"/>
  <c r="R96" i="36"/>
  <c r="R65" i="36"/>
  <c r="S96" i="36"/>
  <c r="O96" i="36"/>
  <c r="O65" i="36"/>
  <c r="P96" i="36"/>
  <c r="L96" i="36"/>
  <c r="L65" i="36"/>
  <c r="M96" i="36"/>
  <c r="I35" i="36"/>
  <c r="I96" i="36"/>
  <c r="I65" i="36"/>
  <c r="J96" i="36"/>
  <c r="F96" i="36"/>
  <c r="F65" i="36"/>
  <c r="G96" i="36"/>
  <c r="AB66" i="36"/>
  <c r="M66" i="36"/>
  <c r="AA35" i="36"/>
  <c r="L35" i="36"/>
  <c r="E66" i="36"/>
  <c r="E97" i="36"/>
  <c r="AC66" i="36"/>
  <c r="AC97" i="36"/>
  <c r="Z66" i="36"/>
  <c r="Z97" i="36"/>
  <c r="W66" i="36"/>
  <c r="W97" i="36"/>
  <c r="T66" i="36"/>
  <c r="T97" i="36"/>
  <c r="Q66" i="36"/>
  <c r="Q97" i="36"/>
  <c r="N66" i="36"/>
  <c r="N97" i="36"/>
  <c r="K66" i="36"/>
  <c r="K97" i="36"/>
  <c r="H66" i="36"/>
  <c r="H97" i="36"/>
  <c r="S66" i="36"/>
  <c r="AC65" i="36"/>
  <c r="T65" i="36"/>
  <c r="K65" i="36"/>
  <c r="AF63" i="36"/>
  <c r="AF54" i="36"/>
  <c r="AF45" i="36"/>
  <c r="F97" i="36"/>
  <c r="W96" i="36"/>
  <c r="N96" i="36"/>
  <c r="E96" i="36"/>
  <c r="AD35" i="36"/>
  <c r="V97" i="36"/>
  <c r="O35" i="36"/>
  <c r="G97" i="36"/>
  <c r="D97" i="36"/>
  <c r="P97" i="36"/>
  <c r="J97" i="36"/>
  <c r="AF65" i="36"/>
  <c r="AF62" i="36"/>
  <c r="AF59" i="36"/>
  <c r="AF56" i="36"/>
  <c r="AF53" i="36"/>
  <c r="AF50" i="36"/>
  <c r="AF47" i="36"/>
  <c r="AF44" i="36"/>
  <c r="AF41" i="36"/>
  <c r="C66" i="36"/>
  <c r="W65" i="36"/>
  <c r="N65" i="36"/>
  <c r="AF60" i="36"/>
  <c r="AF51" i="36"/>
  <c r="AF42" i="36"/>
  <c r="U97" i="36"/>
  <c r="AC96" i="36"/>
  <c r="T96" i="36"/>
  <c r="K96" i="36"/>
  <c r="AD35" i="26"/>
  <c r="AD97" i="26"/>
  <c r="W97" i="26"/>
  <c r="V66" i="26"/>
  <c r="F66" i="26"/>
  <c r="F97" i="26"/>
  <c r="AB96" i="26"/>
  <c r="AA35" i="26"/>
  <c r="X35" i="26"/>
  <c r="Y96" i="26"/>
  <c r="V96" i="26"/>
  <c r="U35" i="26"/>
  <c r="R35" i="26"/>
  <c r="S96" i="26"/>
  <c r="P96" i="26"/>
  <c r="O35" i="26"/>
  <c r="M96" i="26"/>
  <c r="L35" i="26"/>
  <c r="I35" i="26"/>
  <c r="J96" i="26"/>
  <c r="AF65" i="26"/>
  <c r="AC66" i="26"/>
  <c r="X65" i="26"/>
  <c r="O65" i="26"/>
  <c r="F65" i="26"/>
  <c r="AD96" i="26"/>
  <c r="U96" i="26"/>
  <c r="L96" i="26"/>
  <c r="C65" i="26"/>
  <c r="D96" i="26"/>
  <c r="AC97" i="26"/>
  <c r="N97" i="26"/>
  <c r="M66" i="26"/>
  <c r="AB66" i="26"/>
  <c r="N66" i="26"/>
  <c r="AA65" i="26"/>
  <c r="R65" i="26"/>
  <c r="I65" i="26"/>
  <c r="AA96" i="26"/>
  <c r="R96" i="26"/>
  <c r="I96" i="26"/>
  <c r="C35" i="26"/>
  <c r="T97" i="26"/>
  <c r="S66" i="26"/>
  <c r="H97" i="26"/>
  <c r="G66" i="26"/>
  <c r="E97" i="26"/>
  <c r="D66" i="26"/>
  <c r="AB65" i="26"/>
  <c r="AC96" i="26"/>
  <c r="Y35" i="26"/>
  <c r="Y65" i="26"/>
  <c r="Z96" i="26"/>
  <c r="V65" i="26"/>
  <c r="W96" i="26"/>
  <c r="S65" i="26"/>
  <c r="T96" i="26"/>
  <c r="P35" i="26"/>
  <c r="P65" i="26"/>
  <c r="Q96" i="26"/>
  <c r="M65" i="26"/>
  <c r="N96" i="26"/>
  <c r="J35" i="26"/>
  <c r="J65" i="26"/>
  <c r="K96" i="26"/>
  <c r="G65" i="26"/>
  <c r="H96" i="26"/>
  <c r="D65" i="26"/>
  <c r="E96" i="26"/>
  <c r="T66" i="26"/>
  <c r="AD65" i="26"/>
  <c r="U65" i="26"/>
  <c r="L65" i="26"/>
  <c r="G97" i="26"/>
  <c r="X96" i="26"/>
  <c r="O96" i="26"/>
  <c r="F96" i="26"/>
  <c r="AD96" i="25"/>
  <c r="AD65" i="25"/>
  <c r="AA96" i="25"/>
  <c r="AA65" i="25"/>
  <c r="AB96" i="25"/>
  <c r="X35" i="25"/>
  <c r="X96" i="25"/>
  <c r="X65" i="25"/>
  <c r="Y96" i="25"/>
  <c r="U96" i="25"/>
  <c r="U65" i="25"/>
  <c r="V96" i="25"/>
  <c r="R35" i="25"/>
  <c r="R96" i="25"/>
  <c r="R65" i="25"/>
  <c r="S96" i="25"/>
  <c r="O96" i="25"/>
  <c r="O65" i="25"/>
  <c r="P96" i="25"/>
  <c r="L96" i="25"/>
  <c r="L65" i="25"/>
  <c r="M96" i="25"/>
  <c r="I35" i="25"/>
  <c r="I96" i="25"/>
  <c r="I65" i="25"/>
  <c r="J96" i="25"/>
  <c r="F96" i="25"/>
  <c r="F65" i="25"/>
  <c r="G96" i="25"/>
  <c r="AB66" i="25"/>
  <c r="U97" i="25"/>
  <c r="AA35" i="25"/>
  <c r="S97" i="25"/>
  <c r="L35" i="25"/>
  <c r="E66" i="25"/>
  <c r="E97" i="25"/>
  <c r="AC66" i="25"/>
  <c r="AC97" i="25"/>
  <c r="Z66" i="25"/>
  <c r="Z97" i="25"/>
  <c r="W66" i="25"/>
  <c r="W97" i="25"/>
  <c r="T66" i="25"/>
  <c r="T97" i="25"/>
  <c r="Q66" i="25"/>
  <c r="Q97" i="25"/>
  <c r="N66" i="25"/>
  <c r="N97" i="25"/>
  <c r="K66" i="25"/>
  <c r="K97" i="25"/>
  <c r="H66" i="25"/>
  <c r="H97" i="25"/>
  <c r="M66" i="25"/>
  <c r="Z65" i="25"/>
  <c r="Q65" i="25"/>
  <c r="H65" i="25"/>
  <c r="AF57" i="25"/>
  <c r="AF48" i="25"/>
  <c r="Z96" i="25"/>
  <c r="Q96" i="25"/>
  <c r="H96" i="25"/>
  <c r="AD35" i="25"/>
  <c r="V97" i="25"/>
  <c r="O35" i="25"/>
  <c r="G97" i="25"/>
  <c r="D97" i="25"/>
  <c r="P97" i="25"/>
  <c r="AF65" i="25"/>
  <c r="AF62" i="25"/>
  <c r="AF59" i="25"/>
  <c r="AF56" i="25"/>
  <c r="AF53" i="25"/>
  <c r="AF50" i="25"/>
  <c r="AF47" i="25"/>
  <c r="AF44" i="25"/>
  <c r="AF41" i="25"/>
  <c r="C66" i="25"/>
  <c r="S66" i="25"/>
  <c r="AC65" i="25"/>
  <c r="T65" i="25"/>
  <c r="K65" i="25"/>
  <c r="AF63" i="25"/>
  <c r="AF54" i="25"/>
  <c r="AF45" i="25"/>
  <c r="F97" i="25"/>
  <c r="W96" i="25"/>
  <c r="N96" i="25"/>
  <c r="W97" i="21"/>
  <c r="V66" i="21"/>
  <c r="F66" i="21"/>
  <c r="F97" i="21"/>
  <c r="AD35" i="21"/>
  <c r="AA35" i="21"/>
  <c r="AB96" i="21"/>
  <c r="Y96" i="21"/>
  <c r="X35" i="21"/>
  <c r="V96" i="21"/>
  <c r="U35" i="21"/>
  <c r="R35" i="21"/>
  <c r="S96" i="21"/>
  <c r="P96" i="21"/>
  <c r="O35" i="21"/>
  <c r="M96" i="21"/>
  <c r="L35" i="21"/>
  <c r="I35" i="21"/>
  <c r="J96" i="21"/>
  <c r="AF65" i="21"/>
  <c r="AC66" i="21"/>
  <c r="X65" i="21"/>
  <c r="O65" i="21"/>
  <c r="F65" i="21"/>
  <c r="AD96" i="21"/>
  <c r="U96" i="21"/>
  <c r="L96" i="21"/>
  <c r="C65" i="21"/>
  <c r="D96" i="21"/>
  <c r="AC97" i="21"/>
  <c r="N97" i="21"/>
  <c r="M66" i="21"/>
  <c r="AB66" i="21"/>
  <c r="N66" i="21"/>
  <c r="AA65" i="21"/>
  <c r="R65" i="21"/>
  <c r="I65" i="21"/>
  <c r="AA96" i="21"/>
  <c r="R96" i="21"/>
  <c r="I96" i="21"/>
  <c r="C35" i="21"/>
  <c r="Q97" i="21"/>
  <c r="P66" i="21"/>
  <c r="E97" i="21"/>
  <c r="D66" i="21"/>
  <c r="AB65" i="21"/>
  <c r="AC96" i="21"/>
  <c r="Y35" i="21"/>
  <c r="Y65" i="21"/>
  <c r="Z96" i="21"/>
  <c r="V65" i="21"/>
  <c r="W96" i="21"/>
  <c r="S35" i="21"/>
  <c r="S65" i="21"/>
  <c r="T96" i="21"/>
  <c r="P65" i="21"/>
  <c r="Q96" i="21"/>
  <c r="M65" i="21"/>
  <c r="N96" i="21"/>
  <c r="J35" i="21"/>
  <c r="J65" i="21"/>
  <c r="K96" i="21"/>
  <c r="G35" i="21"/>
  <c r="G65" i="21"/>
  <c r="H96" i="21"/>
  <c r="D65" i="21"/>
  <c r="E96" i="21"/>
  <c r="T66" i="21"/>
  <c r="AD65" i="21"/>
  <c r="U65" i="21"/>
  <c r="L65" i="21"/>
  <c r="G97" i="21"/>
  <c r="X96" i="21"/>
  <c r="O96" i="21"/>
  <c r="F96" i="21"/>
  <c r="AB66" i="22"/>
  <c r="AB97" i="22"/>
  <c r="AC97" i="22"/>
  <c r="P66" i="22"/>
  <c r="P97" i="22"/>
  <c r="AF65" i="22"/>
  <c r="V35" i="22"/>
  <c r="AA97" i="22"/>
  <c r="O97" i="22"/>
  <c r="I97" i="22"/>
  <c r="AB65" i="22"/>
  <c r="S65" i="22"/>
  <c r="J65" i="22"/>
  <c r="H97" i="22"/>
  <c r="Y96" i="22"/>
  <c r="P96" i="22"/>
  <c r="G96" i="22"/>
  <c r="D66" i="22"/>
  <c r="Y66" i="22"/>
  <c r="Y97" i="22"/>
  <c r="S66" i="22"/>
  <c r="S97" i="22"/>
  <c r="M66" i="22"/>
  <c r="M97" i="22"/>
  <c r="J66" i="22"/>
  <c r="J97" i="22"/>
  <c r="G66" i="22"/>
  <c r="G97" i="22"/>
  <c r="Y65" i="22"/>
  <c r="G65" i="22"/>
  <c r="AB96" i="22"/>
  <c r="S96" i="22"/>
  <c r="J96" i="22"/>
  <c r="C35" i="22"/>
  <c r="AC96" i="22"/>
  <c r="AC65" i="22"/>
  <c r="AD96" i="22"/>
  <c r="Z35" i="22"/>
  <c r="Z96" i="22"/>
  <c r="Z65" i="22"/>
  <c r="AA96" i="22"/>
  <c r="W35" i="22"/>
  <c r="W96" i="22"/>
  <c r="W65" i="22"/>
  <c r="X96" i="22"/>
  <c r="T96" i="22"/>
  <c r="T65" i="22"/>
  <c r="T35" i="22"/>
  <c r="U96" i="22"/>
  <c r="Q35" i="22"/>
  <c r="Q96" i="22"/>
  <c r="Q65" i="22"/>
  <c r="R96" i="22"/>
  <c r="N96" i="22"/>
  <c r="N65" i="22"/>
  <c r="O96" i="22"/>
  <c r="K35" i="22"/>
  <c r="K96" i="22"/>
  <c r="K65" i="22"/>
  <c r="L96" i="22"/>
  <c r="H96" i="22"/>
  <c r="H65" i="22"/>
  <c r="I96" i="22"/>
  <c r="E96" i="22"/>
  <c r="E65" i="22"/>
  <c r="F96" i="22"/>
  <c r="AF63" i="22"/>
  <c r="AF60" i="22"/>
  <c r="AF57" i="22"/>
  <c r="AF54" i="22"/>
  <c r="AF51" i="22"/>
  <c r="AF48" i="22"/>
  <c r="AF45" i="22"/>
  <c r="AF42" i="22"/>
  <c r="U66" i="22"/>
  <c r="L66" i="22"/>
  <c r="V65" i="22"/>
  <c r="M65" i="22"/>
  <c r="D65" i="22"/>
  <c r="AF56" i="22"/>
  <c r="AF47" i="22"/>
  <c r="N97" i="22"/>
  <c r="E97" i="22"/>
  <c r="M96" i="22"/>
  <c r="V66" i="3"/>
  <c r="V97" i="3"/>
  <c r="I97" i="3"/>
  <c r="AC96" i="3"/>
  <c r="AC65" i="3"/>
  <c r="AD96" i="3"/>
  <c r="Z35" i="3"/>
  <c r="Z96" i="3"/>
  <c r="Z65" i="3"/>
  <c r="AA96" i="3"/>
  <c r="W96" i="3"/>
  <c r="W65" i="3"/>
  <c r="W35" i="3"/>
  <c r="X96" i="3"/>
  <c r="T96" i="3"/>
  <c r="T65" i="3"/>
  <c r="T35" i="3"/>
  <c r="U96" i="3"/>
  <c r="Q35" i="3"/>
  <c r="R97" i="3" s="1"/>
  <c r="Q96" i="3"/>
  <c r="Q65" i="3"/>
  <c r="R96" i="3"/>
  <c r="N96" i="3"/>
  <c r="N65" i="3"/>
  <c r="O96" i="3"/>
  <c r="K35" i="3"/>
  <c r="L97" i="3" s="1"/>
  <c r="K96" i="3"/>
  <c r="K65" i="3"/>
  <c r="L96" i="3"/>
  <c r="H35" i="3"/>
  <c r="H96" i="3"/>
  <c r="H65" i="3"/>
  <c r="I96" i="3"/>
  <c r="E96" i="3"/>
  <c r="E65" i="3"/>
  <c r="F96" i="3"/>
  <c r="AF63" i="3"/>
  <c r="AF60" i="3"/>
  <c r="AF57" i="3"/>
  <c r="AF54" i="3"/>
  <c r="AF51" i="3"/>
  <c r="AF48" i="3"/>
  <c r="AF45" i="3"/>
  <c r="AF42" i="3"/>
  <c r="U66" i="3"/>
  <c r="AF59" i="3"/>
  <c r="AF50" i="3"/>
  <c r="AF41" i="3"/>
  <c r="C35" i="3"/>
  <c r="AB66" i="3"/>
  <c r="AB97" i="3"/>
  <c r="O97" i="3"/>
  <c r="G66" i="3"/>
  <c r="G97" i="3"/>
  <c r="D66" i="3"/>
  <c r="Y66" i="3"/>
  <c r="Y97" i="3"/>
  <c r="S66" i="3"/>
  <c r="S97" i="3"/>
  <c r="P66" i="3"/>
  <c r="P97" i="3"/>
  <c r="M66" i="3"/>
  <c r="M97" i="3"/>
  <c r="J66" i="3"/>
  <c r="J97" i="3"/>
  <c r="D96" i="3"/>
  <c r="C65" i="3"/>
  <c r="L66" i="3"/>
  <c r="V65" i="3"/>
  <c r="M65" i="3"/>
  <c r="D65" i="3"/>
  <c r="AF56" i="3"/>
  <c r="AF47" i="3"/>
  <c r="N97" i="3"/>
  <c r="E97" i="3"/>
  <c r="M96" i="3"/>
  <c r="AA97" i="9"/>
  <c r="T66" i="9"/>
  <c r="T97" i="9"/>
  <c r="H66" i="9"/>
  <c r="H97" i="9"/>
  <c r="E66" i="9"/>
  <c r="E97" i="9"/>
  <c r="Z35" i="9"/>
  <c r="Z96" i="9"/>
  <c r="Z65" i="9"/>
  <c r="AA96" i="9"/>
  <c r="T96" i="9"/>
  <c r="T65" i="9"/>
  <c r="U96" i="9"/>
  <c r="N96" i="9"/>
  <c r="N65" i="9"/>
  <c r="O96" i="9"/>
  <c r="E96" i="9"/>
  <c r="E65" i="9"/>
  <c r="F96" i="9"/>
  <c r="AF59" i="9"/>
  <c r="AF50" i="9"/>
  <c r="N66" i="9"/>
  <c r="N97" i="9"/>
  <c r="AC96" i="9"/>
  <c r="AC65" i="9"/>
  <c r="AD96" i="9"/>
  <c r="W96" i="9"/>
  <c r="W65" i="9"/>
  <c r="X96" i="9"/>
  <c r="Q35" i="9"/>
  <c r="Q96" i="9"/>
  <c r="Q65" i="9"/>
  <c r="R96" i="9"/>
  <c r="K35" i="9"/>
  <c r="K96" i="9"/>
  <c r="K65" i="9"/>
  <c r="L96" i="9"/>
  <c r="H96" i="9"/>
  <c r="H65" i="9"/>
  <c r="I96" i="9"/>
  <c r="AF40" i="9"/>
  <c r="AF67" i="9"/>
  <c r="AF65" i="9"/>
  <c r="C35" i="9"/>
  <c r="D96" i="9"/>
  <c r="AF64" i="9"/>
  <c r="AF61" i="9"/>
  <c r="AF58" i="9"/>
  <c r="AF55" i="9"/>
  <c r="AF52" i="9"/>
  <c r="AF49" i="9"/>
  <c r="AF46" i="9"/>
  <c r="AF43" i="9"/>
  <c r="AF56" i="9"/>
  <c r="AF47" i="9"/>
  <c r="W97" i="9"/>
  <c r="D97" i="9"/>
  <c r="Z96" i="35"/>
  <c r="Z65" i="35"/>
  <c r="AA96" i="35"/>
  <c r="Q35" i="35"/>
  <c r="Q96" i="35"/>
  <c r="Q65" i="35"/>
  <c r="R96" i="35"/>
  <c r="H96" i="35"/>
  <c r="H65" i="35"/>
  <c r="I96" i="35"/>
  <c r="AF60" i="35"/>
  <c r="AF54" i="35"/>
  <c r="AF45" i="35"/>
  <c r="AF62" i="35"/>
  <c r="AF44" i="35"/>
  <c r="G66" i="35"/>
  <c r="G97" i="35"/>
  <c r="R97" i="35"/>
  <c r="AC96" i="35"/>
  <c r="AC65" i="35"/>
  <c r="AD96" i="35"/>
  <c r="W96" i="35"/>
  <c r="W65" i="35"/>
  <c r="W35" i="35"/>
  <c r="X96" i="35"/>
  <c r="T96" i="35"/>
  <c r="T65" i="35"/>
  <c r="T35" i="35"/>
  <c r="U96" i="35"/>
  <c r="N96" i="35"/>
  <c r="N65" i="35"/>
  <c r="O96" i="35"/>
  <c r="K35" i="35"/>
  <c r="K96" i="35"/>
  <c r="K65" i="35"/>
  <c r="L96" i="35"/>
  <c r="E96" i="35"/>
  <c r="E65" i="35"/>
  <c r="F96" i="35"/>
  <c r="AF63" i="35"/>
  <c r="AF57" i="35"/>
  <c r="AF51" i="35"/>
  <c r="AF48" i="35"/>
  <c r="AF42" i="35"/>
  <c r="AF53" i="35"/>
  <c r="AC35" i="35"/>
  <c r="V66" i="35"/>
  <c r="V97" i="35"/>
  <c r="P66" i="35"/>
  <c r="P97" i="35"/>
  <c r="M66" i="35"/>
  <c r="M97" i="35"/>
  <c r="D66" i="35"/>
  <c r="D97" i="35"/>
  <c r="AB66" i="35"/>
  <c r="AB97" i="35"/>
  <c r="Y66" i="35"/>
  <c r="Y97" i="35"/>
  <c r="S66" i="35"/>
  <c r="S97" i="35"/>
  <c r="J66" i="35"/>
  <c r="J97" i="35"/>
  <c r="X66" i="35"/>
  <c r="AB65" i="35"/>
  <c r="S65" i="35"/>
  <c r="J65" i="35"/>
  <c r="AF59" i="35"/>
  <c r="AF50" i="35"/>
  <c r="AF41" i="35"/>
  <c r="H97" i="35"/>
  <c r="Y96" i="35"/>
  <c r="AF65" i="35"/>
  <c r="C35" i="35"/>
  <c r="Z35" i="35"/>
  <c r="U97" i="35"/>
  <c r="O97" i="35"/>
  <c r="F97" i="35"/>
  <c r="AA97" i="35"/>
  <c r="I97" i="35"/>
  <c r="AF64" i="35"/>
  <c r="AF61" i="35"/>
  <c r="AF58" i="35"/>
  <c r="AF55" i="35"/>
  <c r="AF52" i="35"/>
  <c r="AF49" i="35"/>
  <c r="AF46" i="35"/>
  <c r="AF43" i="35"/>
  <c r="AF67" i="35"/>
  <c r="R66" i="35"/>
  <c r="V65" i="35"/>
  <c r="M65" i="35"/>
  <c r="D65" i="35"/>
  <c r="AF56" i="35"/>
  <c r="AF47" i="35"/>
  <c r="N97" i="35"/>
  <c r="E97" i="35"/>
  <c r="W66" i="34"/>
  <c r="W97" i="34"/>
  <c r="P97" i="34"/>
  <c r="J97" i="34"/>
  <c r="AD96" i="34"/>
  <c r="U96" i="34"/>
  <c r="U65" i="34"/>
  <c r="U35" i="34"/>
  <c r="V97" i="34" s="1"/>
  <c r="V96" i="34"/>
  <c r="I35" i="34"/>
  <c r="I96" i="34"/>
  <c r="I65" i="34"/>
  <c r="J96" i="34"/>
  <c r="S97" i="34"/>
  <c r="AC66" i="34"/>
  <c r="AC97" i="34"/>
  <c r="M97" i="34"/>
  <c r="AA35" i="34"/>
  <c r="AA96" i="34"/>
  <c r="AA65" i="34"/>
  <c r="AB96" i="34"/>
  <c r="X35" i="34"/>
  <c r="Y97" i="34" s="1"/>
  <c r="X96" i="34"/>
  <c r="X65" i="34"/>
  <c r="Y96" i="34"/>
  <c r="R35" i="34"/>
  <c r="R96" i="34"/>
  <c r="R65" i="34"/>
  <c r="S96" i="34"/>
  <c r="O96" i="34"/>
  <c r="O65" i="34"/>
  <c r="P96" i="34"/>
  <c r="L96" i="34"/>
  <c r="L65" i="34"/>
  <c r="M96" i="34"/>
  <c r="F96" i="34"/>
  <c r="F65" i="34"/>
  <c r="G96" i="34"/>
  <c r="O97" i="34"/>
  <c r="F97" i="34"/>
  <c r="AB97" i="34"/>
  <c r="T66" i="34"/>
  <c r="T97" i="34"/>
  <c r="L35" i="34"/>
  <c r="E66" i="34"/>
  <c r="E97" i="34"/>
  <c r="Z66" i="34"/>
  <c r="Z97" i="34"/>
  <c r="Q66" i="34"/>
  <c r="Q97" i="34"/>
  <c r="N66" i="34"/>
  <c r="N97" i="34"/>
  <c r="K66" i="34"/>
  <c r="K97" i="34"/>
  <c r="H66" i="34"/>
  <c r="H97" i="34"/>
  <c r="N65" i="34"/>
  <c r="D96" i="34"/>
  <c r="K96" i="34"/>
  <c r="AB41" i="31"/>
  <c r="AB60" i="31"/>
  <c r="Y23" i="31"/>
  <c r="Y41" i="31"/>
  <c r="Y60" i="31"/>
  <c r="V41" i="31"/>
  <c r="V60" i="31"/>
  <c r="S23" i="31"/>
  <c r="S41" i="31"/>
  <c r="S60" i="31"/>
  <c r="P41" i="31"/>
  <c r="P60" i="31"/>
  <c r="M41" i="31"/>
  <c r="M23" i="31"/>
  <c r="M60" i="31"/>
  <c r="J23" i="31"/>
  <c r="J41" i="31"/>
  <c r="J60" i="31"/>
  <c r="G23" i="31"/>
  <c r="G41" i="31"/>
  <c r="G60" i="31"/>
  <c r="AF41" i="31"/>
  <c r="N42" i="31"/>
  <c r="E42" i="31"/>
  <c r="AC61" i="31"/>
  <c r="Z60" i="31"/>
  <c r="Q60" i="31"/>
  <c r="H60" i="31"/>
  <c r="AD60" i="31"/>
  <c r="AD23" i="31"/>
  <c r="AB23" i="31"/>
  <c r="D23" i="31"/>
  <c r="AA23" i="31"/>
  <c r="AA60" i="31"/>
  <c r="X60" i="31"/>
  <c r="X23" i="31"/>
  <c r="R23" i="31"/>
  <c r="R60" i="31"/>
  <c r="O23" i="31"/>
  <c r="O60" i="31"/>
  <c r="I23" i="31"/>
  <c r="I60" i="31"/>
  <c r="F60" i="31"/>
  <c r="F23" i="31"/>
  <c r="AF34" i="31"/>
  <c r="C41" i="31"/>
  <c r="U42" i="31"/>
  <c r="L42" i="31"/>
  <c r="AD41" i="31"/>
  <c r="U41" i="31"/>
  <c r="L41" i="31"/>
  <c r="X34" i="31"/>
  <c r="O34" i="31"/>
  <c r="F34" i="31"/>
  <c r="D60" i="31"/>
  <c r="W60" i="31"/>
  <c r="N60" i="31"/>
  <c r="E60" i="31"/>
  <c r="V53" i="31"/>
  <c r="M53" i="31"/>
  <c r="AC53" i="31"/>
  <c r="AC34" i="31"/>
  <c r="Z53" i="31"/>
  <c r="Z34" i="31"/>
  <c r="W53" i="31"/>
  <c r="W34" i="31"/>
  <c r="T53" i="31"/>
  <c r="T34" i="31"/>
  <c r="Q53" i="31"/>
  <c r="Q34" i="31"/>
  <c r="N53" i="31"/>
  <c r="N34" i="31"/>
  <c r="K53" i="31"/>
  <c r="K34" i="31"/>
  <c r="H53" i="31"/>
  <c r="H34" i="31"/>
  <c r="E53" i="31"/>
  <c r="E34" i="31"/>
  <c r="V23" i="31"/>
  <c r="P23" i="31"/>
  <c r="H61" i="31"/>
  <c r="X41" i="31"/>
  <c r="O41" i="31"/>
  <c r="F41" i="31"/>
  <c r="AA34" i="31"/>
  <c r="R34" i="31"/>
  <c r="I34" i="31"/>
  <c r="AC60" i="31"/>
  <c r="T60" i="31"/>
  <c r="K60" i="31"/>
  <c r="AB53" i="31"/>
  <c r="S53" i="31"/>
  <c r="J53" i="31"/>
  <c r="AD41" i="30"/>
  <c r="AA23" i="30"/>
  <c r="AA41" i="30"/>
  <c r="R23" i="30"/>
  <c r="R41" i="30"/>
  <c r="I23" i="30"/>
  <c r="I41" i="30"/>
  <c r="AD61" i="30"/>
  <c r="Y61" i="30"/>
  <c r="U61" i="30"/>
  <c r="P61" i="30"/>
  <c r="AD60" i="30"/>
  <c r="U60" i="30"/>
  <c r="L60" i="30"/>
  <c r="AB34" i="30"/>
  <c r="AB53" i="30"/>
  <c r="Y34" i="30"/>
  <c r="Y53" i="30"/>
  <c r="V34" i="30"/>
  <c r="V53" i="30"/>
  <c r="S34" i="30"/>
  <c r="S53" i="30"/>
  <c r="P34" i="30"/>
  <c r="P53" i="30"/>
  <c r="M34" i="30"/>
  <c r="M53" i="30"/>
  <c r="J34" i="30"/>
  <c r="J53" i="30"/>
  <c r="G34" i="30"/>
  <c r="G53" i="30"/>
  <c r="AC61" i="30"/>
  <c r="AC42" i="30"/>
  <c r="W61" i="30"/>
  <c r="W42" i="30"/>
  <c r="T61" i="30"/>
  <c r="T42" i="30"/>
  <c r="N61" i="30"/>
  <c r="N42" i="30"/>
  <c r="H61" i="30"/>
  <c r="H42" i="30"/>
  <c r="E61" i="30"/>
  <c r="E42" i="30"/>
  <c r="Z23" i="30"/>
  <c r="Z60" i="30"/>
  <c r="Q23" i="30"/>
  <c r="Q60" i="30"/>
  <c r="K23" i="30"/>
  <c r="K60" i="30"/>
  <c r="AD42" i="30"/>
  <c r="U42" i="30"/>
  <c r="L42" i="30"/>
  <c r="Z41" i="30"/>
  <c r="Q41" i="30"/>
  <c r="H41" i="30"/>
  <c r="AF36" i="30"/>
  <c r="AF32" i="30"/>
  <c r="D53" i="30"/>
  <c r="X61" i="30"/>
  <c r="O61" i="30"/>
  <c r="AA60" i="30"/>
  <c r="R60" i="30"/>
  <c r="I60" i="30"/>
  <c r="Z53" i="30"/>
  <c r="Q53" i="30"/>
  <c r="H53" i="30"/>
  <c r="AD53" i="30"/>
  <c r="C61" i="30"/>
  <c r="D61" i="30"/>
  <c r="AB60" i="30"/>
  <c r="V60" i="30"/>
  <c r="P60" i="30"/>
  <c r="M60" i="30"/>
  <c r="G60" i="30"/>
  <c r="AF41" i="30"/>
  <c r="C42" i="30"/>
  <c r="F42" i="30"/>
  <c r="AC41" i="30"/>
  <c r="T41" i="30"/>
  <c r="K41" i="30"/>
  <c r="AF39" i="30"/>
  <c r="AA34" i="30"/>
  <c r="R34" i="30"/>
  <c r="I34" i="30"/>
  <c r="AF30" i="30"/>
  <c r="C60" i="30"/>
  <c r="G61" i="30"/>
  <c r="X60" i="30"/>
  <c r="O60" i="30"/>
  <c r="F60" i="30"/>
  <c r="W53" i="30"/>
  <c r="N53" i="30"/>
  <c r="E53" i="30"/>
  <c r="Y60" i="30"/>
  <c r="S60" i="30"/>
  <c r="J60" i="30"/>
  <c r="AB53" i="24"/>
  <c r="AC53" i="24"/>
  <c r="Y53" i="24"/>
  <c r="Z53" i="24"/>
  <c r="V53" i="24"/>
  <c r="W53" i="24"/>
  <c r="S53" i="24"/>
  <c r="T53" i="24"/>
  <c r="P53" i="24"/>
  <c r="Q53" i="24"/>
  <c r="M53" i="24"/>
  <c r="N53" i="24"/>
  <c r="J53" i="24"/>
  <c r="K53" i="24"/>
  <c r="G53" i="24"/>
  <c r="H53" i="24"/>
  <c r="AC60" i="24"/>
  <c r="AC41" i="24"/>
  <c r="AD60" i="24"/>
  <c r="Z23" i="24"/>
  <c r="Z60" i="24"/>
  <c r="Z41" i="24"/>
  <c r="AA60" i="24"/>
  <c r="W60" i="24"/>
  <c r="W41" i="24"/>
  <c r="X60" i="24"/>
  <c r="T60" i="24"/>
  <c r="T41" i="24"/>
  <c r="U60" i="24"/>
  <c r="Q23" i="24"/>
  <c r="Q60" i="24"/>
  <c r="Q41" i="24"/>
  <c r="R60" i="24"/>
  <c r="N60" i="24"/>
  <c r="N41" i="24"/>
  <c r="O60" i="24"/>
  <c r="K23" i="24"/>
  <c r="K60" i="24"/>
  <c r="K41" i="24"/>
  <c r="L60" i="24"/>
  <c r="H60" i="24"/>
  <c r="H41" i="24"/>
  <c r="I60" i="24"/>
  <c r="E60" i="24"/>
  <c r="E41" i="24"/>
  <c r="F60" i="24"/>
  <c r="AF39" i="24"/>
  <c r="AF36" i="24"/>
  <c r="AF33" i="24"/>
  <c r="AF30" i="24"/>
  <c r="V41" i="24"/>
  <c r="M41" i="24"/>
  <c r="D41" i="24"/>
  <c r="Y34" i="24"/>
  <c r="P34" i="24"/>
  <c r="G34" i="24"/>
  <c r="AF32" i="24"/>
  <c r="AF28" i="24"/>
  <c r="D61" i="24"/>
  <c r="AC61" i="24"/>
  <c r="Y61" i="24"/>
  <c r="T61" i="24"/>
  <c r="AD53" i="24"/>
  <c r="U53" i="24"/>
  <c r="L53" i="24"/>
  <c r="L61" i="24"/>
  <c r="C42" i="24"/>
  <c r="P42" i="24"/>
  <c r="P61" i="24"/>
  <c r="M42" i="24"/>
  <c r="M61" i="24"/>
  <c r="G42" i="24"/>
  <c r="G61" i="24"/>
  <c r="J42" i="24"/>
  <c r="J61" i="24"/>
  <c r="Y41" i="24"/>
  <c r="AB34" i="24"/>
  <c r="S34" i="24"/>
  <c r="J34" i="24"/>
  <c r="D53" i="24"/>
  <c r="AB61" i="24"/>
  <c r="S61" i="24"/>
  <c r="S60" i="24"/>
  <c r="J60" i="24"/>
  <c r="AA53" i="24"/>
  <c r="R53" i="24"/>
  <c r="I53" i="24"/>
  <c r="AB60" i="23"/>
  <c r="AB41" i="23"/>
  <c r="AB23" i="23"/>
  <c r="AC60" i="23"/>
  <c r="Y60" i="23"/>
  <c r="Y41" i="23"/>
  <c r="Z60" i="23"/>
  <c r="V60" i="23"/>
  <c r="V41" i="23"/>
  <c r="W60" i="23"/>
  <c r="S23" i="23"/>
  <c r="S60" i="23"/>
  <c r="S41" i="23"/>
  <c r="T60" i="23"/>
  <c r="P60" i="23"/>
  <c r="P41" i="23"/>
  <c r="Q60" i="23"/>
  <c r="M60" i="23"/>
  <c r="M41" i="23"/>
  <c r="N60" i="23"/>
  <c r="J23" i="23"/>
  <c r="J60" i="23"/>
  <c r="J41" i="23"/>
  <c r="K60" i="23"/>
  <c r="G23" i="23"/>
  <c r="G60" i="23"/>
  <c r="G41" i="23"/>
  <c r="H60" i="23"/>
  <c r="D41" i="23"/>
  <c r="E60" i="23"/>
  <c r="D60" i="23"/>
  <c r="X61" i="23"/>
  <c r="AB34" i="23"/>
  <c r="AB53" i="23"/>
  <c r="Y34" i="23"/>
  <c r="Y53" i="23"/>
  <c r="V34" i="23"/>
  <c r="V53" i="23"/>
  <c r="S34" i="23"/>
  <c r="S53" i="23"/>
  <c r="P34" i="23"/>
  <c r="P53" i="23"/>
  <c r="M34" i="23"/>
  <c r="M53" i="23"/>
  <c r="J34" i="23"/>
  <c r="J53" i="23"/>
  <c r="G34" i="23"/>
  <c r="G53" i="23"/>
  <c r="D53" i="23"/>
  <c r="D34" i="23"/>
  <c r="AC61" i="23"/>
  <c r="W61" i="23"/>
  <c r="T61" i="23"/>
  <c r="C34" i="23"/>
  <c r="U42" i="23"/>
  <c r="L42" i="23"/>
  <c r="H42" i="23"/>
  <c r="L41" i="23"/>
  <c r="AA60" i="23"/>
  <c r="R60" i="23"/>
  <c r="I60" i="23"/>
  <c r="Z53" i="23"/>
  <c r="Q53" i="23"/>
  <c r="H53" i="23"/>
  <c r="C41" i="23"/>
  <c r="C23" i="23"/>
  <c r="Y23" i="23"/>
  <c r="V23" i="23"/>
  <c r="Q61" i="23"/>
  <c r="M23" i="23"/>
  <c r="E61" i="23"/>
  <c r="K61" i="23"/>
  <c r="AC42" i="23"/>
  <c r="F42" i="23"/>
  <c r="X41" i="23"/>
  <c r="O41" i="23"/>
  <c r="F41" i="23"/>
  <c r="X34" i="23"/>
  <c r="O34" i="23"/>
  <c r="F34" i="23"/>
  <c r="D61" i="23"/>
  <c r="P61" i="23"/>
  <c r="O60" i="23"/>
  <c r="W53" i="23"/>
  <c r="N53" i="23"/>
  <c r="E53" i="23"/>
  <c r="C31" i="10"/>
  <c r="AA31" i="10"/>
  <c r="S31" i="10"/>
  <c r="K31" i="10"/>
  <c r="J31" i="10"/>
  <c r="B22" i="10"/>
  <c r="V22" i="10"/>
  <c r="N22" i="10"/>
  <c r="F22" i="10"/>
  <c r="AC22" i="10"/>
  <c r="U22" i="10"/>
  <c r="M22" i="10"/>
  <c r="E22" i="10"/>
  <c r="AE23" i="10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AD47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Y48" i="19"/>
  <c r="Z48" i="19"/>
  <c r="AA48" i="19"/>
  <c r="AB48" i="19"/>
  <c r="AC48" i="19"/>
  <c r="AD48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X49" i="19"/>
  <c r="Y49" i="19"/>
  <c r="Z49" i="19"/>
  <c r="AA49" i="19"/>
  <c r="AB49" i="19"/>
  <c r="AC49" i="19"/>
  <c r="AD49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U50" i="19"/>
  <c r="V50" i="19"/>
  <c r="W50" i="19"/>
  <c r="X50" i="19"/>
  <c r="Y50" i="19"/>
  <c r="Z50" i="19"/>
  <c r="AA50" i="19"/>
  <c r="AB50" i="19"/>
  <c r="AC50" i="19"/>
  <c r="AD50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Y51" i="19"/>
  <c r="Z51" i="19"/>
  <c r="AA51" i="19"/>
  <c r="AB51" i="19"/>
  <c r="AC51" i="19"/>
  <c r="AD51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T52" i="19"/>
  <c r="U52" i="19"/>
  <c r="V52" i="19"/>
  <c r="W52" i="19"/>
  <c r="X52" i="19"/>
  <c r="Y52" i="19"/>
  <c r="Z52" i="19"/>
  <c r="AA52" i="19"/>
  <c r="AB52" i="19"/>
  <c r="AC52" i="19"/>
  <c r="AD52" i="19"/>
  <c r="H53" i="19"/>
  <c r="K53" i="19"/>
  <c r="Q53" i="19"/>
  <c r="T53" i="19"/>
  <c r="Z53" i="19"/>
  <c r="AC53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U54" i="19"/>
  <c r="V54" i="19"/>
  <c r="W54" i="19"/>
  <c r="X54" i="19"/>
  <c r="Y54" i="19"/>
  <c r="Z54" i="19"/>
  <c r="AA54" i="19"/>
  <c r="AB54" i="19"/>
  <c r="AC54" i="19"/>
  <c r="AD54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X55" i="19"/>
  <c r="Y55" i="19"/>
  <c r="Z55" i="19"/>
  <c r="AA55" i="19"/>
  <c r="AB55" i="19"/>
  <c r="AC55" i="19"/>
  <c r="AD55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Z56" i="19"/>
  <c r="AA56" i="19"/>
  <c r="AB56" i="19"/>
  <c r="AC56" i="19"/>
  <c r="AD56" i="19"/>
  <c r="E57" i="19"/>
  <c r="F57" i="19"/>
  <c r="G57" i="19"/>
  <c r="H57" i="19"/>
  <c r="I57" i="19"/>
  <c r="J57" i="19"/>
  <c r="K57" i="19"/>
  <c r="L57" i="19"/>
  <c r="M57" i="19"/>
  <c r="N57" i="19"/>
  <c r="O57" i="19"/>
  <c r="P57" i="19"/>
  <c r="Q57" i="19"/>
  <c r="R57" i="19"/>
  <c r="S57" i="19"/>
  <c r="T57" i="19"/>
  <c r="U57" i="19"/>
  <c r="V57" i="19"/>
  <c r="W57" i="19"/>
  <c r="X57" i="19"/>
  <c r="Y57" i="19"/>
  <c r="Z57" i="19"/>
  <c r="AA57" i="19"/>
  <c r="AB57" i="19"/>
  <c r="AC57" i="19"/>
  <c r="AD57" i="19"/>
  <c r="E58" i="19"/>
  <c r="F58" i="19"/>
  <c r="G58" i="19"/>
  <c r="H58" i="19"/>
  <c r="I58" i="19"/>
  <c r="J58" i="19"/>
  <c r="K58" i="19"/>
  <c r="L58" i="19"/>
  <c r="M58" i="19"/>
  <c r="N58" i="19"/>
  <c r="O58" i="19"/>
  <c r="P58" i="19"/>
  <c r="Q58" i="19"/>
  <c r="R58" i="19"/>
  <c r="S58" i="19"/>
  <c r="T58" i="19"/>
  <c r="U58" i="19"/>
  <c r="V58" i="19"/>
  <c r="W58" i="19"/>
  <c r="X58" i="19"/>
  <c r="Y58" i="19"/>
  <c r="Z58" i="19"/>
  <c r="AA58" i="19"/>
  <c r="AB58" i="19"/>
  <c r="AC58" i="19"/>
  <c r="AD58" i="19"/>
  <c r="E59" i="19"/>
  <c r="F59" i="19"/>
  <c r="G59" i="19"/>
  <c r="H59" i="19"/>
  <c r="I59" i="19"/>
  <c r="J59" i="19"/>
  <c r="K59" i="19"/>
  <c r="L59" i="19"/>
  <c r="M59" i="19"/>
  <c r="N59" i="19"/>
  <c r="O59" i="19"/>
  <c r="P59" i="19"/>
  <c r="Q59" i="19"/>
  <c r="R59" i="19"/>
  <c r="S59" i="19"/>
  <c r="T59" i="19"/>
  <c r="U59" i="19"/>
  <c r="V59" i="19"/>
  <c r="W59" i="19"/>
  <c r="X59" i="19"/>
  <c r="Y59" i="19"/>
  <c r="Z59" i="19"/>
  <c r="AA59" i="19"/>
  <c r="AB59" i="19"/>
  <c r="AC59" i="19"/>
  <c r="AD59" i="19"/>
  <c r="L60" i="19"/>
  <c r="U60" i="19"/>
  <c r="AD60" i="19"/>
  <c r="AB61" i="19"/>
  <c r="E62" i="19"/>
  <c r="F62" i="19"/>
  <c r="G62" i="19"/>
  <c r="H62" i="19"/>
  <c r="I62" i="19"/>
  <c r="J62" i="19"/>
  <c r="K62" i="19"/>
  <c r="L62" i="19"/>
  <c r="M62" i="19"/>
  <c r="N62" i="19"/>
  <c r="O62" i="19"/>
  <c r="P62" i="19"/>
  <c r="Q62" i="19"/>
  <c r="R62" i="19"/>
  <c r="S62" i="19"/>
  <c r="T62" i="19"/>
  <c r="U62" i="19"/>
  <c r="V62" i="19"/>
  <c r="W62" i="19"/>
  <c r="X62" i="19"/>
  <c r="Y62" i="19"/>
  <c r="Z62" i="19"/>
  <c r="AA62" i="19"/>
  <c r="AB62" i="19"/>
  <c r="AC62" i="19"/>
  <c r="AD62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2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2" i="19"/>
  <c r="D47" i="19"/>
  <c r="D47" i="20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F29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AD31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D34" i="19"/>
  <c r="G34" i="19"/>
  <c r="H34" i="19"/>
  <c r="J34" i="19"/>
  <c r="K34" i="19"/>
  <c r="M34" i="19"/>
  <c r="P34" i="19"/>
  <c r="Q34" i="19"/>
  <c r="S34" i="19"/>
  <c r="T34" i="19"/>
  <c r="V34" i="19"/>
  <c r="Y34" i="19"/>
  <c r="Z34" i="19"/>
  <c r="AB34" i="19"/>
  <c r="AC34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AD35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AD37" i="19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Y38" i="19"/>
  <c r="Z38" i="19"/>
  <c r="AA38" i="19"/>
  <c r="AB38" i="19"/>
  <c r="AC38" i="19"/>
  <c r="AD38" i="19"/>
  <c r="AF38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Y39" i="19"/>
  <c r="Z39" i="19"/>
  <c r="AA39" i="19"/>
  <c r="AB39" i="19"/>
  <c r="AC39" i="19"/>
  <c r="AD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D41" i="19"/>
  <c r="F41" i="19"/>
  <c r="I41" i="19"/>
  <c r="J41" i="19"/>
  <c r="L41" i="19"/>
  <c r="M41" i="19"/>
  <c r="O41" i="19"/>
  <c r="R41" i="19"/>
  <c r="S41" i="19"/>
  <c r="U41" i="19"/>
  <c r="V41" i="19"/>
  <c r="X41" i="19"/>
  <c r="AA41" i="19"/>
  <c r="AB41" i="19"/>
  <c r="AD41" i="19"/>
  <c r="E42" i="19"/>
  <c r="F42" i="19"/>
  <c r="I42" i="19"/>
  <c r="R42" i="19"/>
  <c r="X42" i="19"/>
  <c r="AA42" i="19"/>
  <c r="AD42" i="19"/>
  <c r="D43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AD43" i="19"/>
  <c r="AF43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3" i="19"/>
  <c r="C28" i="19"/>
  <c r="AF31" i="19"/>
  <c r="AF34" i="19"/>
  <c r="AF37" i="19"/>
  <c r="AF40" i="19"/>
  <c r="AF35" i="19"/>
  <c r="D22" i="19"/>
  <c r="D60" i="19" s="1"/>
  <c r="E22" i="19"/>
  <c r="F22" i="19"/>
  <c r="G22" i="19"/>
  <c r="G60" i="19" s="1"/>
  <c r="H22" i="19"/>
  <c r="I22" i="19"/>
  <c r="I23" i="19" s="1"/>
  <c r="J22" i="19"/>
  <c r="K22" i="19"/>
  <c r="L22" i="19"/>
  <c r="M22" i="19"/>
  <c r="N22" i="19"/>
  <c r="O22" i="19"/>
  <c r="P22" i="19"/>
  <c r="Q22" i="19"/>
  <c r="R22" i="19"/>
  <c r="R23" i="19" s="1"/>
  <c r="S22" i="19"/>
  <c r="T22" i="19"/>
  <c r="U22" i="19"/>
  <c r="V22" i="19"/>
  <c r="V60" i="19" s="1"/>
  <c r="W22" i="19"/>
  <c r="X22" i="19"/>
  <c r="X23" i="19" s="1"/>
  <c r="Y22" i="19"/>
  <c r="Z22" i="19"/>
  <c r="AA22" i="19"/>
  <c r="AA23" i="19" s="1"/>
  <c r="AB22" i="19"/>
  <c r="AB60" i="19" s="1"/>
  <c r="AC22" i="19"/>
  <c r="AD22" i="19"/>
  <c r="D23" i="19"/>
  <c r="E23" i="19"/>
  <c r="F23" i="19"/>
  <c r="G23" i="19"/>
  <c r="G42" i="19" s="1"/>
  <c r="L23" i="19"/>
  <c r="N23" i="19"/>
  <c r="O23" i="19"/>
  <c r="O42" i="19" s="1"/>
  <c r="U23" i="19"/>
  <c r="V23" i="19"/>
  <c r="V42" i="19" s="1"/>
  <c r="AB23" i="19"/>
  <c r="AB42" i="19" s="1"/>
  <c r="AC23" i="19"/>
  <c r="AC61" i="19" s="1"/>
  <c r="AD23" i="19"/>
  <c r="C22" i="19"/>
  <c r="D15" i="19"/>
  <c r="E15" i="19"/>
  <c r="E53" i="19" s="1"/>
  <c r="F15" i="19"/>
  <c r="G15" i="19"/>
  <c r="H15" i="19"/>
  <c r="I15" i="19"/>
  <c r="J15" i="19"/>
  <c r="K15" i="19"/>
  <c r="L15" i="19"/>
  <c r="M15" i="19"/>
  <c r="N15" i="19"/>
  <c r="N53" i="19" s="1"/>
  <c r="O15" i="19"/>
  <c r="P15" i="19"/>
  <c r="Q15" i="19"/>
  <c r="R15" i="19"/>
  <c r="S15" i="19"/>
  <c r="T15" i="19"/>
  <c r="U15" i="19"/>
  <c r="V15" i="19"/>
  <c r="W15" i="19"/>
  <c r="W53" i="19" s="1"/>
  <c r="X15" i="19"/>
  <c r="Y15" i="19"/>
  <c r="Z15" i="19"/>
  <c r="AA15" i="19"/>
  <c r="AB15" i="19"/>
  <c r="AC15" i="19"/>
  <c r="AD15" i="19"/>
  <c r="C15" i="19"/>
  <c r="E47" i="20"/>
  <c r="F47" i="20"/>
  <c r="G47" i="20"/>
  <c r="H47" i="20"/>
  <c r="I47" i="20"/>
  <c r="J47" i="20"/>
  <c r="K47" i="20"/>
  <c r="L47" i="20"/>
  <c r="M47" i="20"/>
  <c r="N47" i="20"/>
  <c r="O47" i="20"/>
  <c r="P47" i="20"/>
  <c r="Q47" i="20"/>
  <c r="R47" i="20"/>
  <c r="S47" i="20"/>
  <c r="T47" i="20"/>
  <c r="U47" i="20"/>
  <c r="V47" i="20"/>
  <c r="W47" i="20"/>
  <c r="X47" i="20"/>
  <c r="Y47" i="20"/>
  <c r="Z47" i="20"/>
  <c r="AA47" i="20"/>
  <c r="AB47" i="20"/>
  <c r="AC47" i="20"/>
  <c r="AD47" i="20"/>
  <c r="E48" i="20"/>
  <c r="F48" i="20"/>
  <c r="G48" i="20"/>
  <c r="H48" i="20"/>
  <c r="I48" i="20"/>
  <c r="J48" i="20"/>
  <c r="K48" i="20"/>
  <c r="L48" i="20"/>
  <c r="M48" i="20"/>
  <c r="N48" i="20"/>
  <c r="O48" i="20"/>
  <c r="P48" i="20"/>
  <c r="Q48" i="20"/>
  <c r="R48" i="20"/>
  <c r="S48" i="20"/>
  <c r="T48" i="20"/>
  <c r="U48" i="20"/>
  <c r="V48" i="20"/>
  <c r="W48" i="20"/>
  <c r="X48" i="20"/>
  <c r="Y48" i="20"/>
  <c r="Z48" i="20"/>
  <c r="AA48" i="20"/>
  <c r="AB48" i="20"/>
  <c r="AC48" i="20"/>
  <c r="AD48" i="20"/>
  <c r="E49" i="20"/>
  <c r="F49" i="20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W49" i="20"/>
  <c r="X49" i="20"/>
  <c r="Y49" i="20"/>
  <c r="Z49" i="20"/>
  <c r="AA49" i="20"/>
  <c r="AB49" i="20"/>
  <c r="AC49" i="20"/>
  <c r="AD49" i="20"/>
  <c r="E50" i="20"/>
  <c r="F50" i="20"/>
  <c r="G50" i="20"/>
  <c r="H50" i="20"/>
  <c r="I50" i="20"/>
  <c r="J50" i="20"/>
  <c r="K50" i="20"/>
  <c r="L50" i="20"/>
  <c r="M50" i="20"/>
  <c r="N50" i="20"/>
  <c r="O50" i="20"/>
  <c r="P50" i="20"/>
  <c r="Q50" i="20"/>
  <c r="R50" i="20"/>
  <c r="S50" i="20"/>
  <c r="T50" i="20"/>
  <c r="U50" i="20"/>
  <c r="V50" i="20"/>
  <c r="W50" i="20"/>
  <c r="X50" i="20"/>
  <c r="Y50" i="20"/>
  <c r="Z50" i="20"/>
  <c r="AA50" i="20"/>
  <c r="AB50" i="20"/>
  <c r="AC50" i="20"/>
  <c r="AD50" i="20"/>
  <c r="E51" i="20"/>
  <c r="F51" i="20"/>
  <c r="G51" i="20"/>
  <c r="H51" i="20"/>
  <c r="I51" i="20"/>
  <c r="J51" i="20"/>
  <c r="K51" i="20"/>
  <c r="L51" i="20"/>
  <c r="M51" i="20"/>
  <c r="N51" i="20"/>
  <c r="O51" i="20"/>
  <c r="P51" i="20"/>
  <c r="Q51" i="20"/>
  <c r="R51" i="20"/>
  <c r="S51" i="20"/>
  <c r="T51" i="20"/>
  <c r="U51" i="20"/>
  <c r="V51" i="20"/>
  <c r="W51" i="20"/>
  <c r="X51" i="20"/>
  <c r="Y51" i="20"/>
  <c r="Z51" i="20"/>
  <c r="AA51" i="20"/>
  <c r="AB51" i="20"/>
  <c r="AC51" i="20"/>
  <c r="AD51" i="20"/>
  <c r="E52" i="20"/>
  <c r="F52" i="20"/>
  <c r="G52" i="20"/>
  <c r="H52" i="20"/>
  <c r="I52" i="20"/>
  <c r="J52" i="20"/>
  <c r="K52" i="20"/>
  <c r="L52" i="20"/>
  <c r="M52" i="20"/>
  <c r="N52" i="20"/>
  <c r="O52" i="20"/>
  <c r="P52" i="20"/>
  <c r="Q52" i="20"/>
  <c r="R52" i="20"/>
  <c r="S52" i="20"/>
  <c r="T52" i="20"/>
  <c r="U52" i="20"/>
  <c r="V52" i="20"/>
  <c r="W52" i="20"/>
  <c r="X52" i="20"/>
  <c r="Y52" i="20"/>
  <c r="Z52" i="20"/>
  <c r="AA52" i="20"/>
  <c r="AB52" i="20"/>
  <c r="AC52" i="20"/>
  <c r="AD52" i="20"/>
  <c r="K53" i="20"/>
  <c r="T53" i="20"/>
  <c r="AC53" i="20"/>
  <c r="E54" i="20"/>
  <c r="F54" i="20"/>
  <c r="G54" i="20"/>
  <c r="H54" i="20"/>
  <c r="I54" i="20"/>
  <c r="J54" i="20"/>
  <c r="K54" i="20"/>
  <c r="L54" i="20"/>
  <c r="M54" i="20"/>
  <c r="N54" i="20"/>
  <c r="O54" i="20"/>
  <c r="P54" i="20"/>
  <c r="Q54" i="20"/>
  <c r="R54" i="20"/>
  <c r="S54" i="20"/>
  <c r="T54" i="20"/>
  <c r="U54" i="20"/>
  <c r="V54" i="20"/>
  <c r="W54" i="20"/>
  <c r="X54" i="20"/>
  <c r="Y54" i="20"/>
  <c r="Z54" i="20"/>
  <c r="AA54" i="20"/>
  <c r="AB54" i="20"/>
  <c r="AC54" i="20"/>
  <c r="AD54" i="20"/>
  <c r="E55" i="20"/>
  <c r="F55" i="20"/>
  <c r="G55" i="20"/>
  <c r="H55" i="20"/>
  <c r="I55" i="20"/>
  <c r="J55" i="20"/>
  <c r="K55" i="20"/>
  <c r="L55" i="20"/>
  <c r="M55" i="20"/>
  <c r="N55" i="20"/>
  <c r="O55" i="20"/>
  <c r="P55" i="20"/>
  <c r="Q55" i="20"/>
  <c r="R55" i="20"/>
  <c r="S55" i="20"/>
  <c r="T55" i="20"/>
  <c r="U55" i="20"/>
  <c r="V55" i="20"/>
  <c r="W55" i="20"/>
  <c r="X55" i="20"/>
  <c r="Y55" i="20"/>
  <c r="Z55" i="20"/>
  <c r="AA55" i="20"/>
  <c r="AB55" i="20"/>
  <c r="AC55" i="20"/>
  <c r="AD55" i="20"/>
  <c r="E56" i="20"/>
  <c r="F56" i="20"/>
  <c r="G56" i="20"/>
  <c r="H56" i="20"/>
  <c r="I56" i="20"/>
  <c r="J56" i="20"/>
  <c r="K56" i="20"/>
  <c r="L56" i="20"/>
  <c r="M56" i="20"/>
  <c r="N56" i="20"/>
  <c r="O56" i="20"/>
  <c r="P56" i="20"/>
  <c r="Q56" i="20"/>
  <c r="R56" i="20"/>
  <c r="S56" i="20"/>
  <c r="T56" i="20"/>
  <c r="U56" i="20"/>
  <c r="V56" i="20"/>
  <c r="W56" i="20"/>
  <c r="X56" i="20"/>
  <c r="Y56" i="20"/>
  <c r="Z56" i="20"/>
  <c r="AA56" i="20"/>
  <c r="AB56" i="20"/>
  <c r="AC56" i="20"/>
  <c r="AD56" i="20"/>
  <c r="E57" i="20"/>
  <c r="F57" i="20"/>
  <c r="G57" i="20"/>
  <c r="H57" i="20"/>
  <c r="I57" i="20"/>
  <c r="J57" i="20"/>
  <c r="K57" i="20"/>
  <c r="L57" i="20"/>
  <c r="M57" i="20"/>
  <c r="N57" i="20"/>
  <c r="O57" i="20"/>
  <c r="P57" i="20"/>
  <c r="Q57" i="20"/>
  <c r="R57" i="20"/>
  <c r="S57" i="20"/>
  <c r="T57" i="20"/>
  <c r="U57" i="20"/>
  <c r="V57" i="20"/>
  <c r="W57" i="20"/>
  <c r="X57" i="20"/>
  <c r="Y57" i="20"/>
  <c r="Z57" i="20"/>
  <c r="AA57" i="20"/>
  <c r="AB57" i="20"/>
  <c r="AC57" i="20"/>
  <c r="AD57" i="20"/>
  <c r="E58" i="20"/>
  <c r="F58" i="20"/>
  <c r="G58" i="20"/>
  <c r="H58" i="20"/>
  <c r="I58" i="20"/>
  <c r="J58" i="20"/>
  <c r="K58" i="20"/>
  <c r="L58" i="20"/>
  <c r="M58" i="20"/>
  <c r="N58" i="20"/>
  <c r="O58" i="20"/>
  <c r="P58" i="20"/>
  <c r="Q58" i="20"/>
  <c r="R58" i="20"/>
  <c r="S58" i="20"/>
  <c r="T58" i="20"/>
  <c r="U58" i="20"/>
  <c r="V58" i="20"/>
  <c r="W58" i="20"/>
  <c r="X58" i="20"/>
  <c r="Y58" i="20"/>
  <c r="Z58" i="20"/>
  <c r="AA58" i="20"/>
  <c r="AB58" i="20"/>
  <c r="AC58" i="20"/>
  <c r="AD58" i="20"/>
  <c r="E59" i="20"/>
  <c r="F59" i="20"/>
  <c r="G59" i="20"/>
  <c r="H59" i="20"/>
  <c r="I59" i="20"/>
  <c r="J59" i="20"/>
  <c r="K59" i="20"/>
  <c r="L59" i="20"/>
  <c r="M59" i="20"/>
  <c r="N59" i="20"/>
  <c r="O59" i="20"/>
  <c r="P59" i="20"/>
  <c r="Q59" i="20"/>
  <c r="R59" i="20"/>
  <c r="S59" i="20"/>
  <c r="T59" i="20"/>
  <c r="U59" i="20"/>
  <c r="V59" i="20"/>
  <c r="W59" i="20"/>
  <c r="X59" i="20"/>
  <c r="Y59" i="20"/>
  <c r="Z59" i="20"/>
  <c r="AA59" i="20"/>
  <c r="AB59" i="20"/>
  <c r="AC59" i="20"/>
  <c r="AD59" i="20"/>
  <c r="L60" i="20"/>
  <c r="U60" i="20"/>
  <c r="AD60" i="20"/>
  <c r="E62" i="20"/>
  <c r="F62" i="20"/>
  <c r="G62" i="20"/>
  <c r="H62" i="20"/>
  <c r="I62" i="20"/>
  <c r="J62" i="20"/>
  <c r="K62" i="20"/>
  <c r="L62" i="20"/>
  <c r="M62" i="20"/>
  <c r="N62" i="20"/>
  <c r="O62" i="20"/>
  <c r="P62" i="20"/>
  <c r="Q62" i="20"/>
  <c r="R62" i="20"/>
  <c r="S62" i="20"/>
  <c r="T62" i="20"/>
  <c r="U62" i="20"/>
  <c r="V62" i="20"/>
  <c r="W62" i="20"/>
  <c r="X62" i="20"/>
  <c r="Y62" i="20"/>
  <c r="Z62" i="20"/>
  <c r="AA62" i="20"/>
  <c r="AB62" i="20"/>
  <c r="AC62" i="20"/>
  <c r="AD62" i="20"/>
  <c r="C48" i="20"/>
  <c r="D48" i="20"/>
  <c r="C49" i="20"/>
  <c r="D49" i="20"/>
  <c r="C50" i="20"/>
  <c r="D50" i="20"/>
  <c r="C51" i="20"/>
  <c r="D51" i="20"/>
  <c r="C52" i="20"/>
  <c r="D52" i="20"/>
  <c r="C53" i="20"/>
  <c r="C54" i="20"/>
  <c r="D54" i="20"/>
  <c r="C55" i="20"/>
  <c r="D55" i="20"/>
  <c r="C56" i="20"/>
  <c r="D56" i="20"/>
  <c r="C57" i="20"/>
  <c r="D57" i="20"/>
  <c r="C58" i="20"/>
  <c r="D58" i="20"/>
  <c r="C59" i="20"/>
  <c r="D59" i="20"/>
  <c r="D60" i="20"/>
  <c r="D61" i="20"/>
  <c r="C62" i="20"/>
  <c r="D62" i="20"/>
  <c r="C47" i="20"/>
  <c r="D47" i="2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AC28" i="20"/>
  <c r="AD28" i="20"/>
  <c r="D29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D30" i="20"/>
  <c r="E30" i="20"/>
  <c r="F30" i="20"/>
  <c r="G30" i="20"/>
  <c r="H30" i="20"/>
  <c r="I30" i="20"/>
  <c r="J30" i="20"/>
  <c r="K30" i="20"/>
  <c r="L30" i="20"/>
  <c r="M30" i="20"/>
  <c r="N30" i="20"/>
  <c r="O30" i="20"/>
  <c r="P30" i="20"/>
  <c r="Q30" i="20"/>
  <c r="R30" i="20"/>
  <c r="S30" i="20"/>
  <c r="T30" i="20"/>
  <c r="U30" i="20"/>
  <c r="V30" i="20"/>
  <c r="W30" i="20"/>
  <c r="X30" i="20"/>
  <c r="Y30" i="20"/>
  <c r="Z30" i="20"/>
  <c r="AA30" i="20"/>
  <c r="AB30" i="20"/>
  <c r="AC30" i="20"/>
  <c r="AD30" i="20"/>
  <c r="AF30" i="20"/>
  <c r="D31" i="20"/>
  <c r="E31" i="20"/>
  <c r="F31" i="20"/>
  <c r="G31" i="20"/>
  <c r="H31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V31" i="20"/>
  <c r="W31" i="20"/>
  <c r="X31" i="20"/>
  <c r="Y31" i="20"/>
  <c r="Z31" i="20"/>
  <c r="AA31" i="20"/>
  <c r="AB31" i="20"/>
  <c r="AC31" i="20"/>
  <c r="AD31" i="20"/>
  <c r="D32" i="20"/>
  <c r="E32" i="20"/>
  <c r="F32" i="20"/>
  <c r="G32" i="20"/>
  <c r="H32" i="20"/>
  <c r="I32" i="20"/>
  <c r="J32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X32" i="20"/>
  <c r="Y32" i="20"/>
  <c r="Z32" i="20"/>
  <c r="AA32" i="20"/>
  <c r="AB32" i="20"/>
  <c r="AC32" i="20"/>
  <c r="AD32" i="20"/>
  <c r="D33" i="20"/>
  <c r="E33" i="20"/>
  <c r="F33" i="20"/>
  <c r="G33" i="20"/>
  <c r="H33" i="20"/>
  <c r="I33" i="20"/>
  <c r="J33" i="20"/>
  <c r="K33" i="20"/>
  <c r="L33" i="20"/>
  <c r="M33" i="20"/>
  <c r="N33" i="20"/>
  <c r="O33" i="20"/>
  <c r="P33" i="20"/>
  <c r="Q33" i="20"/>
  <c r="R33" i="20"/>
  <c r="S33" i="20"/>
  <c r="T33" i="20"/>
  <c r="U33" i="20"/>
  <c r="V33" i="20"/>
  <c r="W33" i="20"/>
  <c r="X33" i="20"/>
  <c r="Y33" i="20"/>
  <c r="Z33" i="20"/>
  <c r="AA33" i="20"/>
  <c r="AB33" i="20"/>
  <c r="AC33" i="20"/>
  <c r="AD33" i="20"/>
  <c r="AF33" i="20"/>
  <c r="E34" i="20"/>
  <c r="H34" i="20"/>
  <c r="I34" i="20"/>
  <c r="K34" i="20"/>
  <c r="L34" i="20"/>
  <c r="N34" i="20"/>
  <c r="Q34" i="20"/>
  <c r="R34" i="20"/>
  <c r="T34" i="20"/>
  <c r="U34" i="20"/>
  <c r="W34" i="20"/>
  <c r="Z34" i="20"/>
  <c r="AA34" i="20"/>
  <c r="AC34" i="20"/>
  <c r="AD34" i="20"/>
  <c r="D35" i="20"/>
  <c r="E35" i="20"/>
  <c r="F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W35" i="20"/>
  <c r="X35" i="20"/>
  <c r="Y35" i="20"/>
  <c r="Z35" i="20"/>
  <c r="AA35" i="20"/>
  <c r="AB35" i="20"/>
  <c r="AC35" i="20"/>
  <c r="AD35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X36" i="20"/>
  <c r="Y36" i="20"/>
  <c r="Z36" i="20"/>
  <c r="AA36" i="20"/>
  <c r="AB36" i="20"/>
  <c r="AC36" i="20"/>
  <c r="AD36" i="20"/>
  <c r="D37" i="20"/>
  <c r="E37" i="20"/>
  <c r="F37" i="20"/>
  <c r="G37" i="20"/>
  <c r="H37" i="20"/>
  <c r="I37" i="20"/>
  <c r="J37" i="20"/>
  <c r="K37" i="20"/>
  <c r="L37" i="20"/>
  <c r="M37" i="20"/>
  <c r="N37" i="20"/>
  <c r="O37" i="20"/>
  <c r="P37" i="20"/>
  <c r="Q37" i="20"/>
  <c r="R37" i="20"/>
  <c r="S37" i="20"/>
  <c r="T37" i="20"/>
  <c r="U37" i="20"/>
  <c r="V37" i="20"/>
  <c r="W37" i="20"/>
  <c r="X37" i="20"/>
  <c r="Y37" i="20"/>
  <c r="Z37" i="20"/>
  <c r="AA37" i="20"/>
  <c r="AB37" i="20"/>
  <c r="AC37" i="20"/>
  <c r="AD37" i="20"/>
  <c r="D38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W38" i="20"/>
  <c r="X38" i="20"/>
  <c r="Y38" i="20"/>
  <c r="Z38" i="20"/>
  <c r="AA38" i="20"/>
  <c r="AB38" i="20"/>
  <c r="AC38" i="20"/>
  <c r="AD38" i="20"/>
  <c r="D39" i="20"/>
  <c r="E39" i="20"/>
  <c r="F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W39" i="20"/>
  <c r="X39" i="20"/>
  <c r="Y39" i="20"/>
  <c r="Z39" i="20"/>
  <c r="AA39" i="20"/>
  <c r="AB39" i="20"/>
  <c r="AC39" i="20"/>
  <c r="AD39" i="20"/>
  <c r="AF39" i="20"/>
  <c r="D40" i="20"/>
  <c r="E40" i="20"/>
  <c r="F40" i="20"/>
  <c r="G40" i="20"/>
  <c r="H40" i="20"/>
  <c r="I40" i="20"/>
  <c r="J40" i="20"/>
  <c r="K40" i="20"/>
  <c r="L40" i="20"/>
  <c r="M40" i="20"/>
  <c r="N40" i="20"/>
  <c r="O40" i="20"/>
  <c r="P40" i="20"/>
  <c r="Q40" i="20"/>
  <c r="R40" i="20"/>
  <c r="S40" i="20"/>
  <c r="T40" i="20"/>
  <c r="U40" i="20"/>
  <c r="V40" i="20"/>
  <c r="W40" i="20"/>
  <c r="X40" i="20"/>
  <c r="Y40" i="20"/>
  <c r="Z40" i="20"/>
  <c r="AA40" i="20"/>
  <c r="AB40" i="20"/>
  <c r="AC40" i="20"/>
  <c r="AD40" i="20"/>
  <c r="D41" i="20"/>
  <c r="E41" i="20"/>
  <c r="G41" i="20"/>
  <c r="J41" i="20"/>
  <c r="K41" i="20"/>
  <c r="M41" i="20"/>
  <c r="N41" i="20"/>
  <c r="P41" i="20"/>
  <c r="S41" i="20"/>
  <c r="T41" i="20"/>
  <c r="V41" i="20"/>
  <c r="W41" i="20"/>
  <c r="Y41" i="20"/>
  <c r="AB41" i="20"/>
  <c r="AC41" i="20"/>
  <c r="D42" i="20"/>
  <c r="F42" i="20"/>
  <c r="G42" i="20"/>
  <c r="J42" i="20"/>
  <c r="P42" i="20"/>
  <c r="S42" i="20"/>
  <c r="Y42" i="20"/>
  <c r="AB42" i="20"/>
  <c r="D43" i="20"/>
  <c r="E43" i="20"/>
  <c r="F43" i="20"/>
  <c r="G43" i="20"/>
  <c r="H43" i="20"/>
  <c r="I43" i="20"/>
  <c r="J43" i="20"/>
  <c r="K43" i="20"/>
  <c r="L43" i="20"/>
  <c r="M43" i="20"/>
  <c r="N43" i="20"/>
  <c r="O43" i="20"/>
  <c r="P43" i="20"/>
  <c r="Q43" i="20"/>
  <c r="R43" i="20"/>
  <c r="S43" i="20"/>
  <c r="T43" i="20"/>
  <c r="U43" i="20"/>
  <c r="V43" i="20"/>
  <c r="W43" i="20"/>
  <c r="X43" i="20"/>
  <c r="Y43" i="20"/>
  <c r="Z43" i="20"/>
  <c r="AA43" i="20"/>
  <c r="AB43" i="20"/>
  <c r="AC43" i="20"/>
  <c r="AD43" i="20"/>
  <c r="C29" i="20"/>
  <c r="C30" i="20"/>
  <c r="C31" i="20"/>
  <c r="C32" i="20"/>
  <c r="C33" i="20"/>
  <c r="C35" i="20"/>
  <c r="C36" i="20"/>
  <c r="C37" i="20"/>
  <c r="C38" i="20"/>
  <c r="C39" i="20"/>
  <c r="C40" i="20"/>
  <c r="C41" i="20"/>
  <c r="C42" i="20"/>
  <c r="C43" i="20"/>
  <c r="C28" i="20"/>
  <c r="AF29" i="20"/>
  <c r="AF32" i="20"/>
  <c r="AF35" i="20"/>
  <c r="AF37" i="20"/>
  <c r="AF38" i="20"/>
  <c r="AF40" i="20"/>
  <c r="AF43" i="20"/>
  <c r="AF28" i="20"/>
  <c r="D22" i="20"/>
  <c r="E22" i="20"/>
  <c r="E60" i="20" s="1"/>
  <c r="F22" i="20"/>
  <c r="F41" i="20" s="1"/>
  <c r="G22" i="20"/>
  <c r="G60" i="20" s="1"/>
  <c r="H22" i="20"/>
  <c r="I22" i="20"/>
  <c r="J22" i="20"/>
  <c r="J23" i="20" s="1"/>
  <c r="K22" i="20"/>
  <c r="L22" i="20"/>
  <c r="L41" i="20" s="1"/>
  <c r="M22" i="20"/>
  <c r="M60" i="20" s="1"/>
  <c r="N22" i="20"/>
  <c r="O22" i="20"/>
  <c r="O41" i="20" s="1"/>
  <c r="P22" i="20"/>
  <c r="P23" i="20" s="1"/>
  <c r="Q22" i="20"/>
  <c r="R22" i="20"/>
  <c r="S22" i="20"/>
  <c r="S23" i="20" s="1"/>
  <c r="T22" i="20"/>
  <c r="T60" i="20" s="1"/>
  <c r="U22" i="20"/>
  <c r="V22" i="20"/>
  <c r="V60" i="20" s="1"/>
  <c r="W22" i="20"/>
  <c r="W60" i="20" s="1"/>
  <c r="X22" i="20"/>
  <c r="Y22" i="20"/>
  <c r="Y23" i="20" s="1"/>
  <c r="Z22" i="20"/>
  <c r="AA22" i="20"/>
  <c r="AB22" i="20"/>
  <c r="AB60" i="20" s="1"/>
  <c r="AC22" i="20"/>
  <c r="AC60" i="20" s="1"/>
  <c r="AD22" i="20"/>
  <c r="D23" i="20"/>
  <c r="E23" i="20"/>
  <c r="F23" i="20"/>
  <c r="F61" i="20" s="1"/>
  <c r="G23" i="20"/>
  <c r="M23" i="20"/>
  <c r="M42" i="20" s="1"/>
  <c r="O23" i="20"/>
  <c r="T23" i="20"/>
  <c r="V23" i="20"/>
  <c r="V42" i="20" s="1"/>
  <c r="W23" i="20"/>
  <c r="AB23" i="20"/>
  <c r="AC23" i="20"/>
  <c r="AD23" i="20"/>
  <c r="C22" i="20"/>
  <c r="C23" i="20" s="1"/>
  <c r="D15" i="20"/>
  <c r="E15" i="20"/>
  <c r="F15" i="20"/>
  <c r="F53" i="20" s="1"/>
  <c r="G15" i="20"/>
  <c r="H15" i="20"/>
  <c r="I15" i="20"/>
  <c r="I53" i="20" s="1"/>
  <c r="J15" i="20"/>
  <c r="K15" i="20"/>
  <c r="L15" i="20"/>
  <c r="L53" i="20" s="1"/>
  <c r="M15" i="20"/>
  <c r="N15" i="20"/>
  <c r="O15" i="20"/>
  <c r="O53" i="20" s="1"/>
  <c r="P15" i="20"/>
  <c r="Q15" i="20"/>
  <c r="R15" i="20"/>
  <c r="R53" i="20" s="1"/>
  <c r="S15" i="20"/>
  <c r="T15" i="20"/>
  <c r="U15" i="20"/>
  <c r="U53" i="20" s="1"/>
  <c r="V15" i="20"/>
  <c r="W15" i="20"/>
  <c r="X15" i="20"/>
  <c r="X53" i="20" s="1"/>
  <c r="Y15" i="20"/>
  <c r="Z15" i="20"/>
  <c r="AA15" i="20"/>
  <c r="AA53" i="20" s="1"/>
  <c r="AB15" i="20"/>
  <c r="AC15" i="20"/>
  <c r="AD15" i="20"/>
  <c r="C15" i="20"/>
  <c r="C34" i="20" s="1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F53" i="2"/>
  <c r="L53" i="2"/>
  <c r="O53" i="2"/>
  <c r="U53" i="2"/>
  <c r="X53" i="2"/>
  <c r="AD53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H61" i="2"/>
  <c r="N61" i="2"/>
  <c r="W61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D48" i="2"/>
  <c r="D49" i="2"/>
  <c r="D50" i="2"/>
  <c r="D51" i="2"/>
  <c r="D52" i="2"/>
  <c r="D53" i="2"/>
  <c r="D54" i="2"/>
  <c r="D55" i="2"/>
  <c r="D56" i="2"/>
  <c r="D57" i="2"/>
  <c r="D58" i="2"/>
  <c r="D59" i="2"/>
  <c r="D62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F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F33" i="2"/>
  <c r="E34" i="2"/>
  <c r="F34" i="2"/>
  <c r="H34" i="2"/>
  <c r="K34" i="2"/>
  <c r="L34" i="2"/>
  <c r="N34" i="2"/>
  <c r="O34" i="2"/>
  <c r="Q34" i="2"/>
  <c r="T34" i="2"/>
  <c r="U34" i="2"/>
  <c r="W34" i="2"/>
  <c r="X34" i="2"/>
  <c r="Z34" i="2"/>
  <c r="AC34" i="2"/>
  <c r="AD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F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D41" i="2"/>
  <c r="E41" i="2"/>
  <c r="G41" i="2"/>
  <c r="J41" i="2"/>
  <c r="M41" i="2"/>
  <c r="N41" i="2"/>
  <c r="P41" i="2"/>
  <c r="S41" i="2"/>
  <c r="V41" i="2"/>
  <c r="W41" i="2"/>
  <c r="Y41" i="2"/>
  <c r="AB41" i="2"/>
  <c r="D42" i="2"/>
  <c r="G42" i="2"/>
  <c r="J42" i="2"/>
  <c r="M42" i="2"/>
  <c r="P42" i="2"/>
  <c r="S42" i="2"/>
  <c r="V42" i="2"/>
  <c r="Y42" i="2"/>
  <c r="AB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C29" i="2"/>
  <c r="C30" i="2"/>
  <c r="C31" i="2"/>
  <c r="C32" i="2"/>
  <c r="C33" i="2"/>
  <c r="C35" i="2"/>
  <c r="C36" i="2"/>
  <c r="C37" i="2"/>
  <c r="C38" i="2"/>
  <c r="C39" i="2"/>
  <c r="C40" i="2"/>
  <c r="C41" i="2"/>
  <c r="C43" i="2"/>
  <c r="C28" i="2"/>
  <c r="AF31" i="2"/>
  <c r="AF35" i="2"/>
  <c r="AF37" i="2"/>
  <c r="AF40" i="2"/>
  <c r="AF43" i="2"/>
  <c r="AF28" i="2"/>
  <c r="D22" i="2"/>
  <c r="E22" i="2"/>
  <c r="E60" i="2" s="1"/>
  <c r="F22" i="2"/>
  <c r="G22" i="2"/>
  <c r="H22" i="2"/>
  <c r="H60" i="2" s="1"/>
  <c r="I22" i="2"/>
  <c r="J22" i="2"/>
  <c r="J23" i="2" s="1"/>
  <c r="K22" i="2"/>
  <c r="L22" i="2"/>
  <c r="M22" i="2"/>
  <c r="N22" i="2"/>
  <c r="N60" i="2" s="1"/>
  <c r="O22" i="2"/>
  <c r="P22" i="2"/>
  <c r="Q22" i="2"/>
  <c r="R22" i="2"/>
  <c r="S22" i="2"/>
  <c r="S23" i="2" s="1"/>
  <c r="T22" i="2"/>
  <c r="T60" i="2" s="1"/>
  <c r="U22" i="2"/>
  <c r="V22" i="2"/>
  <c r="W22" i="2"/>
  <c r="W60" i="2" s="1"/>
  <c r="X22" i="2"/>
  <c r="Y22" i="2"/>
  <c r="Y23" i="2" s="1"/>
  <c r="Z22" i="2"/>
  <c r="AA22" i="2"/>
  <c r="AB22" i="2"/>
  <c r="AC22" i="2"/>
  <c r="AC60" i="2" s="1"/>
  <c r="AD22" i="2"/>
  <c r="D23" i="2"/>
  <c r="E23" i="2"/>
  <c r="E42" i="2" s="1"/>
  <c r="F23" i="2"/>
  <c r="G23" i="2"/>
  <c r="H23" i="2"/>
  <c r="H42" i="2" s="1"/>
  <c r="L23" i="2"/>
  <c r="M23" i="2"/>
  <c r="N23" i="2"/>
  <c r="N42" i="2" s="1"/>
  <c r="O23" i="2"/>
  <c r="O61" i="2" s="1"/>
  <c r="P23" i="2"/>
  <c r="T23" i="2"/>
  <c r="T42" i="2" s="1"/>
  <c r="U23" i="2"/>
  <c r="U61" i="2" s="1"/>
  <c r="V23" i="2"/>
  <c r="W23" i="2"/>
  <c r="W42" i="2" s="1"/>
  <c r="X23" i="2"/>
  <c r="X61" i="2" s="1"/>
  <c r="AB23" i="2"/>
  <c r="AC23" i="2"/>
  <c r="AC42" i="2" s="1"/>
  <c r="AD23" i="2"/>
  <c r="C22" i="2"/>
  <c r="C23" i="2" s="1"/>
  <c r="D15" i="2"/>
  <c r="E15" i="2"/>
  <c r="F15" i="2"/>
  <c r="G15" i="2"/>
  <c r="H15" i="2"/>
  <c r="I15" i="2"/>
  <c r="I53" i="2" s="1"/>
  <c r="J15" i="2"/>
  <c r="K15" i="2"/>
  <c r="L15" i="2"/>
  <c r="M15" i="2"/>
  <c r="N15" i="2"/>
  <c r="O15" i="2"/>
  <c r="P15" i="2"/>
  <c r="Q15" i="2"/>
  <c r="R15" i="2"/>
  <c r="R53" i="2" s="1"/>
  <c r="S15" i="2"/>
  <c r="T15" i="2"/>
  <c r="U15" i="2"/>
  <c r="V15" i="2"/>
  <c r="W15" i="2"/>
  <c r="X15" i="2"/>
  <c r="Y15" i="2"/>
  <c r="Z15" i="2"/>
  <c r="AA15" i="2"/>
  <c r="AA53" i="2" s="1"/>
  <c r="AB15" i="2"/>
  <c r="AC15" i="2"/>
  <c r="AD15" i="2"/>
  <c r="C15" i="2"/>
  <c r="C34" i="2" s="1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F56" i="8"/>
  <c r="O56" i="8"/>
  <c r="X56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G63" i="8"/>
  <c r="P63" i="8"/>
  <c r="Y63" i="8"/>
  <c r="G64" i="8"/>
  <c r="K64" i="8"/>
  <c r="T64" i="8"/>
  <c r="AC64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D50" i="8"/>
  <c r="D51" i="8"/>
  <c r="D52" i="8"/>
  <c r="D53" i="8"/>
  <c r="D54" i="8"/>
  <c r="D55" i="8"/>
  <c r="D57" i="8"/>
  <c r="D58" i="8"/>
  <c r="D59" i="8"/>
  <c r="D60" i="8"/>
  <c r="D61" i="8"/>
  <c r="D62" i="8"/>
  <c r="D63" i="8"/>
  <c r="D65" i="8"/>
  <c r="D4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E36" i="8"/>
  <c r="F36" i="8"/>
  <c r="I36" i="8"/>
  <c r="L36" i="8"/>
  <c r="N36" i="8"/>
  <c r="O36" i="8"/>
  <c r="R36" i="8"/>
  <c r="U36" i="8"/>
  <c r="W36" i="8"/>
  <c r="X36" i="8"/>
  <c r="AA36" i="8"/>
  <c r="AD36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F37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F40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F41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E43" i="8"/>
  <c r="G43" i="8"/>
  <c r="H43" i="8"/>
  <c r="K43" i="8"/>
  <c r="N43" i="8"/>
  <c r="P43" i="8"/>
  <c r="Q43" i="8"/>
  <c r="T43" i="8"/>
  <c r="W43" i="8"/>
  <c r="Y43" i="8"/>
  <c r="Z43" i="8"/>
  <c r="AC43" i="8"/>
  <c r="F44" i="8"/>
  <c r="J44" i="8"/>
  <c r="S44" i="8"/>
  <c r="AB44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5" i="8"/>
  <c r="C29" i="8"/>
  <c r="AF30" i="8"/>
  <c r="AF31" i="8"/>
  <c r="AF32" i="8"/>
  <c r="AF33" i="8"/>
  <c r="AF34" i="8"/>
  <c r="AF35" i="8"/>
  <c r="AF38" i="8"/>
  <c r="AF39" i="8"/>
  <c r="AF42" i="8"/>
  <c r="AF45" i="8"/>
  <c r="AF29" i="8"/>
  <c r="D23" i="8"/>
  <c r="D43" i="8" s="1"/>
  <c r="E23" i="8"/>
  <c r="E63" i="8" s="1"/>
  <c r="F23" i="8"/>
  <c r="G23" i="8"/>
  <c r="H23" i="8"/>
  <c r="H24" i="8" s="1"/>
  <c r="H44" i="8" s="1"/>
  <c r="I23" i="8"/>
  <c r="J23" i="8"/>
  <c r="J24" i="8" s="1"/>
  <c r="K23" i="8"/>
  <c r="K24" i="8" s="1"/>
  <c r="K44" i="8" s="1"/>
  <c r="L23" i="8"/>
  <c r="M23" i="8"/>
  <c r="M43" i="8" s="1"/>
  <c r="N23" i="8"/>
  <c r="N63" i="8" s="1"/>
  <c r="O23" i="8"/>
  <c r="P23" i="8"/>
  <c r="P24" i="8" s="1"/>
  <c r="Q64" i="8" s="1"/>
  <c r="Q23" i="8"/>
  <c r="Q24" i="8" s="1"/>
  <c r="Q44" i="8" s="1"/>
  <c r="R23" i="8"/>
  <c r="S23" i="8"/>
  <c r="S24" i="8" s="1"/>
  <c r="T23" i="8"/>
  <c r="T63" i="8" s="1"/>
  <c r="U23" i="8"/>
  <c r="V23" i="8"/>
  <c r="V24" i="8" s="1"/>
  <c r="V64" i="8" s="1"/>
  <c r="W23" i="8"/>
  <c r="W63" i="8" s="1"/>
  <c r="X23" i="8"/>
  <c r="Y23" i="8"/>
  <c r="Y24" i="8" s="1"/>
  <c r="Z64" i="8" s="1"/>
  <c r="Z23" i="8"/>
  <c r="Z24" i="8" s="1"/>
  <c r="Z44" i="8" s="1"/>
  <c r="AA23" i="8"/>
  <c r="AB23" i="8"/>
  <c r="AB63" i="8" s="1"/>
  <c r="AC23" i="8"/>
  <c r="AC63" i="8" s="1"/>
  <c r="AD23" i="8"/>
  <c r="D24" i="8"/>
  <c r="D64" i="8" s="1"/>
  <c r="E24" i="8"/>
  <c r="E44" i="8" s="1"/>
  <c r="F24" i="8"/>
  <c r="F64" i="8" s="1"/>
  <c r="G24" i="8"/>
  <c r="H64" i="8" s="1"/>
  <c r="M24" i="8"/>
  <c r="N24" i="8"/>
  <c r="N44" i="8" s="1"/>
  <c r="T24" i="8"/>
  <c r="T44" i="8" s="1"/>
  <c r="U24" i="8"/>
  <c r="U64" i="8" s="1"/>
  <c r="W24" i="8"/>
  <c r="W44" i="8" s="1"/>
  <c r="AB24" i="8"/>
  <c r="AC24" i="8"/>
  <c r="AC44" i="8" s="1"/>
  <c r="AD24" i="8"/>
  <c r="AD64" i="8" s="1"/>
  <c r="C24" i="8"/>
  <c r="C44" i="8" s="1"/>
  <c r="C23" i="8"/>
  <c r="D16" i="8"/>
  <c r="E16" i="8"/>
  <c r="E56" i="8" s="1"/>
  <c r="F16" i="8"/>
  <c r="G16" i="8"/>
  <c r="H16" i="8"/>
  <c r="H56" i="8" s="1"/>
  <c r="I16" i="8"/>
  <c r="J16" i="8"/>
  <c r="K16" i="8"/>
  <c r="K56" i="8" s="1"/>
  <c r="L16" i="8"/>
  <c r="M16" i="8"/>
  <c r="N16" i="8"/>
  <c r="N56" i="8" s="1"/>
  <c r="O16" i="8"/>
  <c r="P16" i="8"/>
  <c r="Q16" i="8"/>
  <c r="Q56" i="8" s="1"/>
  <c r="R16" i="8"/>
  <c r="S16" i="8"/>
  <c r="T16" i="8"/>
  <c r="T56" i="8" s="1"/>
  <c r="U16" i="8"/>
  <c r="V16" i="8"/>
  <c r="W16" i="8"/>
  <c r="W56" i="8" s="1"/>
  <c r="X16" i="8"/>
  <c r="Y16" i="8"/>
  <c r="Z16" i="8"/>
  <c r="Z56" i="8" s="1"/>
  <c r="AA16" i="8"/>
  <c r="AB16" i="8"/>
  <c r="AC16" i="8"/>
  <c r="AC56" i="8" s="1"/>
  <c r="AD16" i="8"/>
  <c r="C16" i="8"/>
  <c r="E49" i="29"/>
  <c r="F49" i="29"/>
  <c r="G49" i="29"/>
  <c r="H49" i="29"/>
  <c r="I49" i="29"/>
  <c r="J49" i="29"/>
  <c r="K49" i="29"/>
  <c r="L49" i="29"/>
  <c r="M49" i="29"/>
  <c r="N49" i="29"/>
  <c r="O49" i="29"/>
  <c r="P49" i="29"/>
  <c r="Q49" i="29"/>
  <c r="R49" i="29"/>
  <c r="S49" i="29"/>
  <c r="T49" i="29"/>
  <c r="U49" i="29"/>
  <c r="V49" i="29"/>
  <c r="W49" i="29"/>
  <c r="X49" i="29"/>
  <c r="Y49" i="29"/>
  <c r="Z49" i="29"/>
  <c r="AA49" i="29"/>
  <c r="AB49" i="29"/>
  <c r="AC49" i="29"/>
  <c r="AD49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U50" i="29"/>
  <c r="V50" i="29"/>
  <c r="W50" i="29"/>
  <c r="X50" i="29"/>
  <c r="Y50" i="29"/>
  <c r="Z50" i="29"/>
  <c r="AA50" i="29"/>
  <c r="AB50" i="29"/>
  <c r="AC50" i="29"/>
  <c r="AD50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S51" i="29"/>
  <c r="T51" i="29"/>
  <c r="U51" i="29"/>
  <c r="V51" i="29"/>
  <c r="W51" i="29"/>
  <c r="X51" i="29"/>
  <c r="Y51" i="29"/>
  <c r="Z51" i="29"/>
  <c r="AA51" i="29"/>
  <c r="AB51" i="29"/>
  <c r="AC51" i="29"/>
  <c r="AD51" i="29"/>
  <c r="E52" i="29"/>
  <c r="F52" i="29"/>
  <c r="G52" i="29"/>
  <c r="H52" i="29"/>
  <c r="I52" i="29"/>
  <c r="J52" i="29"/>
  <c r="K52" i="29"/>
  <c r="L52" i="29"/>
  <c r="M52" i="29"/>
  <c r="N52" i="29"/>
  <c r="O52" i="29"/>
  <c r="P52" i="29"/>
  <c r="Q52" i="29"/>
  <c r="R52" i="29"/>
  <c r="S52" i="29"/>
  <c r="T52" i="29"/>
  <c r="U52" i="29"/>
  <c r="V52" i="29"/>
  <c r="W52" i="29"/>
  <c r="X52" i="29"/>
  <c r="Y52" i="29"/>
  <c r="Z52" i="29"/>
  <c r="AA52" i="29"/>
  <c r="AB52" i="29"/>
  <c r="AC52" i="29"/>
  <c r="AD52" i="29"/>
  <c r="E53" i="29"/>
  <c r="F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S53" i="29"/>
  <c r="T53" i="29"/>
  <c r="U53" i="29"/>
  <c r="V53" i="29"/>
  <c r="W53" i="29"/>
  <c r="X53" i="29"/>
  <c r="Y53" i="29"/>
  <c r="Z53" i="29"/>
  <c r="AA53" i="29"/>
  <c r="AB53" i="29"/>
  <c r="AC53" i="29"/>
  <c r="AD53" i="29"/>
  <c r="E54" i="29"/>
  <c r="F54" i="29"/>
  <c r="G54" i="29"/>
  <c r="H54" i="29"/>
  <c r="I54" i="29"/>
  <c r="J54" i="29"/>
  <c r="K54" i="29"/>
  <c r="L54" i="29"/>
  <c r="M54" i="29"/>
  <c r="N54" i="29"/>
  <c r="O54" i="29"/>
  <c r="P54" i="29"/>
  <c r="Q54" i="29"/>
  <c r="R54" i="29"/>
  <c r="S54" i="29"/>
  <c r="T54" i="29"/>
  <c r="U54" i="29"/>
  <c r="V54" i="29"/>
  <c r="W54" i="29"/>
  <c r="X54" i="29"/>
  <c r="Y54" i="29"/>
  <c r="Z54" i="29"/>
  <c r="AA54" i="29"/>
  <c r="AB54" i="29"/>
  <c r="AC54" i="29"/>
  <c r="AD54" i="29"/>
  <c r="E55" i="29"/>
  <c r="F55" i="29"/>
  <c r="G55" i="29"/>
  <c r="H55" i="29"/>
  <c r="I55" i="29"/>
  <c r="J55" i="29"/>
  <c r="K55" i="29"/>
  <c r="L55" i="29"/>
  <c r="M55" i="29"/>
  <c r="N55" i="29"/>
  <c r="O55" i="29"/>
  <c r="P55" i="29"/>
  <c r="Q55" i="29"/>
  <c r="R55" i="29"/>
  <c r="S55" i="29"/>
  <c r="T55" i="29"/>
  <c r="U55" i="29"/>
  <c r="V55" i="29"/>
  <c r="W55" i="29"/>
  <c r="X55" i="29"/>
  <c r="Y55" i="29"/>
  <c r="Z55" i="29"/>
  <c r="AA55" i="29"/>
  <c r="AB55" i="29"/>
  <c r="AC55" i="29"/>
  <c r="AD55" i="29"/>
  <c r="J56" i="29"/>
  <c r="S56" i="29"/>
  <c r="AB56" i="29"/>
  <c r="E57" i="29"/>
  <c r="F57" i="29"/>
  <c r="G57" i="29"/>
  <c r="H57" i="29"/>
  <c r="I57" i="29"/>
  <c r="J57" i="29"/>
  <c r="K57" i="29"/>
  <c r="L57" i="29"/>
  <c r="M57" i="29"/>
  <c r="N57" i="29"/>
  <c r="O57" i="29"/>
  <c r="P57" i="29"/>
  <c r="Q57" i="29"/>
  <c r="R57" i="29"/>
  <c r="S57" i="29"/>
  <c r="T57" i="29"/>
  <c r="U57" i="29"/>
  <c r="V57" i="29"/>
  <c r="W57" i="29"/>
  <c r="X57" i="29"/>
  <c r="Y57" i="29"/>
  <c r="Z57" i="29"/>
  <c r="AA57" i="29"/>
  <c r="AB57" i="29"/>
  <c r="AC57" i="29"/>
  <c r="AD57" i="29"/>
  <c r="E58" i="29"/>
  <c r="F58" i="29"/>
  <c r="G58" i="29"/>
  <c r="H58" i="29"/>
  <c r="I58" i="29"/>
  <c r="J58" i="29"/>
  <c r="K58" i="29"/>
  <c r="L58" i="29"/>
  <c r="M58" i="29"/>
  <c r="N58" i="29"/>
  <c r="O58" i="29"/>
  <c r="P58" i="29"/>
  <c r="Q58" i="29"/>
  <c r="R58" i="29"/>
  <c r="S58" i="29"/>
  <c r="T58" i="29"/>
  <c r="U58" i="29"/>
  <c r="V58" i="29"/>
  <c r="W58" i="29"/>
  <c r="X58" i="29"/>
  <c r="Y58" i="29"/>
  <c r="Z58" i="29"/>
  <c r="AA58" i="29"/>
  <c r="AB58" i="29"/>
  <c r="AC58" i="29"/>
  <c r="AD58" i="29"/>
  <c r="E59" i="29"/>
  <c r="F59" i="29"/>
  <c r="G59" i="29"/>
  <c r="H59" i="29"/>
  <c r="I59" i="29"/>
  <c r="J59" i="29"/>
  <c r="K59" i="29"/>
  <c r="L59" i="29"/>
  <c r="M59" i="29"/>
  <c r="N59" i="29"/>
  <c r="O59" i="29"/>
  <c r="P59" i="29"/>
  <c r="Q59" i="29"/>
  <c r="R59" i="29"/>
  <c r="S59" i="29"/>
  <c r="T59" i="29"/>
  <c r="U59" i="29"/>
  <c r="V59" i="29"/>
  <c r="W59" i="29"/>
  <c r="X59" i="29"/>
  <c r="Y59" i="29"/>
  <c r="Z59" i="29"/>
  <c r="AA59" i="29"/>
  <c r="AB59" i="29"/>
  <c r="AC59" i="29"/>
  <c r="AD59" i="29"/>
  <c r="E60" i="29"/>
  <c r="F60" i="29"/>
  <c r="G60" i="29"/>
  <c r="H60" i="29"/>
  <c r="I60" i="29"/>
  <c r="J60" i="29"/>
  <c r="K60" i="29"/>
  <c r="L60" i="29"/>
  <c r="M60" i="29"/>
  <c r="N60" i="29"/>
  <c r="O60" i="29"/>
  <c r="P60" i="29"/>
  <c r="Q60" i="29"/>
  <c r="R60" i="29"/>
  <c r="S60" i="29"/>
  <c r="T60" i="29"/>
  <c r="U60" i="29"/>
  <c r="V60" i="29"/>
  <c r="W60" i="29"/>
  <c r="X60" i="29"/>
  <c r="Y60" i="29"/>
  <c r="Z60" i="29"/>
  <c r="AA60" i="29"/>
  <c r="AB60" i="29"/>
  <c r="AC60" i="29"/>
  <c r="AD60" i="29"/>
  <c r="E61" i="29"/>
  <c r="F61" i="29"/>
  <c r="G61" i="29"/>
  <c r="H61" i="29"/>
  <c r="I61" i="29"/>
  <c r="J61" i="29"/>
  <c r="K61" i="29"/>
  <c r="L61" i="29"/>
  <c r="M61" i="29"/>
  <c r="N61" i="29"/>
  <c r="O61" i="29"/>
  <c r="P61" i="29"/>
  <c r="Q61" i="29"/>
  <c r="R61" i="29"/>
  <c r="S61" i="29"/>
  <c r="T61" i="29"/>
  <c r="U61" i="29"/>
  <c r="V61" i="29"/>
  <c r="W61" i="29"/>
  <c r="X61" i="29"/>
  <c r="Y61" i="29"/>
  <c r="Z61" i="29"/>
  <c r="AA61" i="29"/>
  <c r="AB61" i="29"/>
  <c r="AC61" i="29"/>
  <c r="AD61" i="29"/>
  <c r="E62" i="29"/>
  <c r="F62" i="29"/>
  <c r="G62" i="29"/>
  <c r="H62" i="29"/>
  <c r="I62" i="29"/>
  <c r="J62" i="29"/>
  <c r="K62" i="29"/>
  <c r="L62" i="29"/>
  <c r="M62" i="29"/>
  <c r="N62" i="29"/>
  <c r="O62" i="29"/>
  <c r="P62" i="29"/>
  <c r="Q62" i="29"/>
  <c r="R62" i="29"/>
  <c r="S62" i="29"/>
  <c r="T62" i="29"/>
  <c r="U62" i="29"/>
  <c r="V62" i="29"/>
  <c r="W62" i="29"/>
  <c r="X62" i="29"/>
  <c r="Y62" i="29"/>
  <c r="Z62" i="29"/>
  <c r="AA62" i="29"/>
  <c r="AB62" i="29"/>
  <c r="AC62" i="29"/>
  <c r="AD62" i="29"/>
  <c r="K63" i="29"/>
  <c r="T63" i="29"/>
  <c r="AC63" i="29"/>
  <c r="T64" i="29"/>
  <c r="AC64" i="29"/>
  <c r="E65" i="29"/>
  <c r="F65" i="29"/>
  <c r="G65" i="29"/>
  <c r="H65" i="29"/>
  <c r="I65" i="29"/>
  <c r="J65" i="29"/>
  <c r="K65" i="29"/>
  <c r="L65" i="29"/>
  <c r="M65" i="29"/>
  <c r="N65" i="29"/>
  <c r="O65" i="29"/>
  <c r="P65" i="29"/>
  <c r="Q65" i="29"/>
  <c r="R65" i="29"/>
  <c r="S65" i="29"/>
  <c r="T65" i="29"/>
  <c r="U65" i="29"/>
  <c r="V65" i="29"/>
  <c r="W65" i="29"/>
  <c r="X65" i="29"/>
  <c r="Y65" i="29"/>
  <c r="Z65" i="29"/>
  <c r="AA65" i="29"/>
  <c r="AB65" i="29"/>
  <c r="AC65" i="29"/>
  <c r="AD65" i="29"/>
  <c r="C49" i="29"/>
  <c r="C50" i="29"/>
  <c r="C51" i="29"/>
  <c r="C52" i="29"/>
  <c r="C53" i="29"/>
  <c r="C54" i="29"/>
  <c r="C55" i="29"/>
  <c r="C57" i="29"/>
  <c r="C58" i="29"/>
  <c r="C59" i="29"/>
  <c r="C60" i="29"/>
  <c r="C61" i="29"/>
  <c r="C62" i="29"/>
  <c r="C63" i="29"/>
  <c r="C65" i="29"/>
  <c r="D50" i="29"/>
  <c r="D51" i="29"/>
  <c r="D52" i="29"/>
  <c r="D53" i="29"/>
  <c r="D54" i="29"/>
  <c r="D55" i="29"/>
  <c r="D57" i="29"/>
  <c r="D58" i="29"/>
  <c r="D59" i="29"/>
  <c r="D60" i="29"/>
  <c r="D61" i="29"/>
  <c r="D62" i="29"/>
  <c r="D63" i="29"/>
  <c r="D65" i="29"/>
  <c r="D49" i="29"/>
  <c r="D29" i="29"/>
  <c r="E29" i="29"/>
  <c r="F29" i="29"/>
  <c r="G29" i="29"/>
  <c r="H29" i="29"/>
  <c r="I29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Y29" i="29"/>
  <c r="Z29" i="29"/>
  <c r="AA29" i="29"/>
  <c r="AB29" i="29"/>
  <c r="AC29" i="29"/>
  <c r="AD29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T30" i="29"/>
  <c r="U30" i="29"/>
  <c r="V30" i="29"/>
  <c r="W30" i="29"/>
  <c r="X30" i="29"/>
  <c r="Y30" i="29"/>
  <c r="Z30" i="29"/>
  <c r="AA30" i="29"/>
  <c r="AB30" i="29"/>
  <c r="AC30" i="29"/>
  <c r="AD30" i="29"/>
  <c r="D31" i="29"/>
  <c r="E31" i="29"/>
  <c r="F31" i="29"/>
  <c r="G31" i="29"/>
  <c r="H31" i="29"/>
  <c r="I31" i="29"/>
  <c r="J31" i="29"/>
  <c r="K31" i="29"/>
  <c r="L31" i="29"/>
  <c r="M31" i="29"/>
  <c r="N31" i="29"/>
  <c r="O31" i="29"/>
  <c r="P31" i="29"/>
  <c r="Q31" i="29"/>
  <c r="R31" i="29"/>
  <c r="S31" i="29"/>
  <c r="T31" i="29"/>
  <c r="U31" i="29"/>
  <c r="V31" i="29"/>
  <c r="W31" i="29"/>
  <c r="X31" i="29"/>
  <c r="Y31" i="29"/>
  <c r="Z31" i="29"/>
  <c r="AA31" i="29"/>
  <c r="AB31" i="29"/>
  <c r="AC31" i="29"/>
  <c r="AD31" i="29"/>
  <c r="D32" i="29"/>
  <c r="E32" i="29"/>
  <c r="F32" i="29"/>
  <c r="G32" i="29"/>
  <c r="H32" i="29"/>
  <c r="I32" i="29"/>
  <c r="J32" i="29"/>
  <c r="K32" i="29"/>
  <c r="L32" i="29"/>
  <c r="M32" i="29"/>
  <c r="N32" i="29"/>
  <c r="O32" i="29"/>
  <c r="P32" i="29"/>
  <c r="Q32" i="29"/>
  <c r="R32" i="29"/>
  <c r="S32" i="29"/>
  <c r="T32" i="29"/>
  <c r="U32" i="29"/>
  <c r="V32" i="29"/>
  <c r="W32" i="29"/>
  <c r="X32" i="29"/>
  <c r="Y32" i="29"/>
  <c r="Z32" i="29"/>
  <c r="AA32" i="29"/>
  <c r="AB32" i="29"/>
  <c r="AC32" i="29"/>
  <c r="AD32" i="29"/>
  <c r="D33" i="29"/>
  <c r="E33" i="29"/>
  <c r="F33" i="29"/>
  <c r="G33" i="29"/>
  <c r="H33" i="29"/>
  <c r="I33" i="29"/>
  <c r="J33" i="29"/>
  <c r="K33" i="29"/>
  <c r="L33" i="29"/>
  <c r="M33" i="29"/>
  <c r="N33" i="29"/>
  <c r="O33" i="29"/>
  <c r="P33" i="29"/>
  <c r="Q33" i="29"/>
  <c r="R33" i="29"/>
  <c r="S33" i="29"/>
  <c r="T33" i="29"/>
  <c r="U33" i="29"/>
  <c r="V33" i="29"/>
  <c r="W33" i="29"/>
  <c r="X33" i="29"/>
  <c r="Y33" i="29"/>
  <c r="Z33" i="29"/>
  <c r="AA33" i="29"/>
  <c r="AB33" i="29"/>
  <c r="AC33" i="29"/>
  <c r="AD33" i="29"/>
  <c r="D34" i="29"/>
  <c r="E34" i="29"/>
  <c r="F34" i="29"/>
  <c r="G34" i="29"/>
  <c r="H34" i="29"/>
  <c r="I34" i="29"/>
  <c r="J34" i="29"/>
  <c r="K34" i="29"/>
  <c r="L34" i="29"/>
  <c r="M34" i="29"/>
  <c r="N34" i="29"/>
  <c r="O34" i="29"/>
  <c r="P34" i="29"/>
  <c r="Q34" i="29"/>
  <c r="R34" i="29"/>
  <c r="S34" i="29"/>
  <c r="T34" i="29"/>
  <c r="U34" i="29"/>
  <c r="V34" i="29"/>
  <c r="W34" i="29"/>
  <c r="X34" i="29"/>
  <c r="Y34" i="29"/>
  <c r="Z34" i="29"/>
  <c r="AA34" i="29"/>
  <c r="AB34" i="29"/>
  <c r="AC34" i="29"/>
  <c r="AD34" i="29"/>
  <c r="AF34" i="29"/>
  <c r="D35" i="29"/>
  <c r="E35" i="29"/>
  <c r="F35" i="29"/>
  <c r="G35" i="29"/>
  <c r="H35" i="29"/>
  <c r="I35" i="29"/>
  <c r="J35" i="29"/>
  <c r="K35" i="29"/>
  <c r="L35" i="29"/>
  <c r="M35" i="29"/>
  <c r="N35" i="29"/>
  <c r="O35" i="29"/>
  <c r="P35" i="29"/>
  <c r="Q35" i="29"/>
  <c r="R35" i="29"/>
  <c r="S35" i="29"/>
  <c r="T35" i="29"/>
  <c r="U35" i="29"/>
  <c r="V35" i="29"/>
  <c r="W35" i="29"/>
  <c r="X35" i="29"/>
  <c r="Y35" i="29"/>
  <c r="Z35" i="29"/>
  <c r="AA35" i="29"/>
  <c r="AB35" i="29"/>
  <c r="AC35" i="29"/>
  <c r="AD35" i="29"/>
  <c r="E36" i="29"/>
  <c r="G36" i="29"/>
  <c r="H36" i="29"/>
  <c r="K36" i="29"/>
  <c r="N36" i="29"/>
  <c r="P36" i="29"/>
  <c r="Q36" i="29"/>
  <c r="T36" i="29"/>
  <c r="W36" i="29"/>
  <c r="Y36" i="29"/>
  <c r="Z36" i="29"/>
  <c r="AC36" i="29"/>
  <c r="D37" i="29"/>
  <c r="E37" i="29"/>
  <c r="F37" i="29"/>
  <c r="G37" i="29"/>
  <c r="H37" i="29"/>
  <c r="I37" i="29"/>
  <c r="J37" i="29"/>
  <c r="K37" i="29"/>
  <c r="L37" i="29"/>
  <c r="M37" i="29"/>
  <c r="N37" i="29"/>
  <c r="O37" i="29"/>
  <c r="P37" i="29"/>
  <c r="Q37" i="29"/>
  <c r="R37" i="29"/>
  <c r="S37" i="29"/>
  <c r="T37" i="29"/>
  <c r="U37" i="29"/>
  <c r="V37" i="29"/>
  <c r="W37" i="29"/>
  <c r="X37" i="29"/>
  <c r="Y37" i="29"/>
  <c r="Z37" i="29"/>
  <c r="AA37" i="29"/>
  <c r="AB37" i="29"/>
  <c r="AC37" i="29"/>
  <c r="AD37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Q38" i="29"/>
  <c r="R38" i="29"/>
  <c r="S38" i="29"/>
  <c r="T38" i="29"/>
  <c r="U38" i="29"/>
  <c r="V38" i="29"/>
  <c r="W38" i="29"/>
  <c r="X38" i="29"/>
  <c r="Y38" i="29"/>
  <c r="Z38" i="29"/>
  <c r="AA38" i="29"/>
  <c r="AB38" i="29"/>
  <c r="AC38" i="29"/>
  <c r="AD38" i="29"/>
  <c r="D39" i="29"/>
  <c r="E39" i="29"/>
  <c r="F39" i="29"/>
  <c r="G39" i="29"/>
  <c r="H39" i="29"/>
  <c r="I39" i="29"/>
  <c r="J39" i="29"/>
  <c r="K39" i="29"/>
  <c r="L39" i="29"/>
  <c r="M39" i="29"/>
  <c r="N39" i="29"/>
  <c r="O39" i="29"/>
  <c r="P39" i="29"/>
  <c r="Q39" i="29"/>
  <c r="R39" i="29"/>
  <c r="S39" i="29"/>
  <c r="T39" i="29"/>
  <c r="U39" i="29"/>
  <c r="V39" i="29"/>
  <c r="W39" i="29"/>
  <c r="X39" i="29"/>
  <c r="Y39" i="29"/>
  <c r="Z39" i="29"/>
  <c r="AA39" i="29"/>
  <c r="AB39" i="29"/>
  <c r="AC39" i="29"/>
  <c r="AD39" i="29"/>
  <c r="D40" i="29"/>
  <c r="E40" i="29"/>
  <c r="F40" i="29"/>
  <c r="G40" i="29"/>
  <c r="H40" i="29"/>
  <c r="I40" i="29"/>
  <c r="J40" i="29"/>
  <c r="K40" i="29"/>
  <c r="L40" i="29"/>
  <c r="M40" i="29"/>
  <c r="N40" i="29"/>
  <c r="O40" i="29"/>
  <c r="P40" i="29"/>
  <c r="Q40" i="29"/>
  <c r="R40" i="29"/>
  <c r="S40" i="29"/>
  <c r="T40" i="29"/>
  <c r="U40" i="29"/>
  <c r="V40" i="29"/>
  <c r="W40" i="29"/>
  <c r="X40" i="29"/>
  <c r="Y40" i="29"/>
  <c r="Z40" i="29"/>
  <c r="AA40" i="29"/>
  <c r="AB40" i="29"/>
  <c r="AC40" i="29"/>
  <c r="AD40" i="29"/>
  <c r="D41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D42" i="29"/>
  <c r="E42" i="29"/>
  <c r="F42" i="29"/>
  <c r="G42" i="29"/>
  <c r="H42" i="29"/>
  <c r="I42" i="29"/>
  <c r="J42" i="29"/>
  <c r="K42" i="29"/>
  <c r="L42" i="29"/>
  <c r="M42" i="29"/>
  <c r="N42" i="29"/>
  <c r="O42" i="29"/>
  <c r="P42" i="29"/>
  <c r="Q42" i="29"/>
  <c r="R42" i="29"/>
  <c r="S42" i="29"/>
  <c r="T42" i="29"/>
  <c r="U42" i="29"/>
  <c r="V42" i="29"/>
  <c r="W42" i="29"/>
  <c r="X42" i="29"/>
  <c r="Y42" i="29"/>
  <c r="Z42" i="29"/>
  <c r="AA42" i="29"/>
  <c r="AB42" i="29"/>
  <c r="AC42" i="29"/>
  <c r="AD42" i="29"/>
  <c r="D43" i="29"/>
  <c r="G43" i="29"/>
  <c r="J43" i="29"/>
  <c r="M43" i="29"/>
  <c r="P43" i="29"/>
  <c r="S43" i="29"/>
  <c r="V43" i="29"/>
  <c r="Y43" i="29"/>
  <c r="AB43" i="29"/>
  <c r="H44" i="29"/>
  <c r="D45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S45" i="29"/>
  <c r="T45" i="29"/>
  <c r="U45" i="29"/>
  <c r="V45" i="29"/>
  <c r="W45" i="29"/>
  <c r="X45" i="29"/>
  <c r="Y45" i="29"/>
  <c r="Z45" i="29"/>
  <c r="AA45" i="29"/>
  <c r="AB45" i="29"/>
  <c r="AC45" i="29"/>
  <c r="AD45" i="29"/>
  <c r="C30" i="29"/>
  <c r="C31" i="29"/>
  <c r="C32" i="29"/>
  <c r="C33" i="29"/>
  <c r="C34" i="29"/>
  <c r="C35" i="29"/>
  <c r="C37" i="29"/>
  <c r="C38" i="29"/>
  <c r="C39" i="29"/>
  <c r="C40" i="29"/>
  <c r="C41" i="29"/>
  <c r="C42" i="29"/>
  <c r="C45" i="29"/>
  <c r="C29" i="29"/>
  <c r="AF30" i="29"/>
  <c r="AF31" i="29"/>
  <c r="AF33" i="29"/>
  <c r="AF36" i="29"/>
  <c r="AF39" i="29"/>
  <c r="AF40" i="29"/>
  <c r="AF42" i="29"/>
  <c r="AF45" i="29"/>
  <c r="AF29" i="29"/>
  <c r="D23" i="29"/>
  <c r="E23" i="29"/>
  <c r="E43" i="29" s="1"/>
  <c r="F23" i="29"/>
  <c r="G23" i="29"/>
  <c r="H23" i="29"/>
  <c r="H43" i="29" s="1"/>
  <c r="I23" i="29"/>
  <c r="J23" i="29"/>
  <c r="J24" i="29" s="1"/>
  <c r="K23" i="29"/>
  <c r="L23" i="29"/>
  <c r="M23" i="29"/>
  <c r="N23" i="29"/>
  <c r="N43" i="29" s="1"/>
  <c r="O23" i="29"/>
  <c r="P23" i="29"/>
  <c r="Q23" i="29"/>
  <c r="R23" i="29"/>
  <c r="S23" i="29"/>
  <c r="S24" i="29" s="1"/>
  <c r="T23" i="29"/>
  <c r="T43" i="29" s="1"/>
  <c r="U23" i="29"/>
  <c r="V23" i="29"/>
  <c r="W23" i="29"/>
  <c r="W43" i="29" s="1"/>
  <c r="X23" i="29"/>
  <c r="Y23" i="29"/>
  <c r="Y24" i="29" s="1"/>
  <c r="Z23" i="29"/>
  <c r="AA23" i="29"/>
  <c r="AB23" i="29"/>
  <c r="AC23" i="29"/>
  <c r="AC43" i="29" s="1"/>
  <c r="AD23" i="29"/>
  <c r="D24" i="29"/>
  <c r="E24" i="29"/>
  <c r="E64" i="29" s="1"/>
  <c r="F24" i="29"/>
  <c r="F64" i="29" s="1"/>
  <c r="G24" i="29"/>
  <c r="H24" i="29"/>
  <c r="H64" i="29" s="1"/>
  <c r="L24" i="29"/>
  <c r="M24" i="29"/>
  <c r="N24" i="29"/>
  <c r="N44" i="29" s="1"/>
  <c r="O24" i="29"/>
  <c r="O44" i="29" s="1"/>
  <c r="P24" i="29"/>
  <c r="T24" i="29"/>
  <c r="T44" i="29" s="1"/>
  <c r="U24" i="29"/>
  <c r="U64" i="29" s="1"/>
  <c r="V24" i="29"/>
  <c r="W24" i="29"/>
  <c r="W44" i="29" s="1"/>
  <c r="X24" i="29"/>
  <c r="X44" i="29" s="1"/>
  <c r="AB24" i="29"/>
  <c r="AC24" i="29"/>
  <c r="AC44" i="29" s="1"/>
  <c r="AD24" i="29"/>
  <c r="C23" i="29"/>
  <c r="D16" i="29"/>
  <c r="D36" i="29" s="1"/>
  <c r="E16" i="29"/>
  <c r="E56" i="29" s="1"/>
  <c r="F16" i="29"/>
  <c r="G16" i="29"/>
  <c r="G56" i="29" s="1"/>
  <c r="H16" i="29"/>
  <c r="H56" i="29" s="1"/>
  <c r="I16" i="29"/>
  <c r="J16" i="29"/>
  <c r="J36" i="29" s="1"/>
  <c r="K16" i="29"/>
  <c r="K56" i="29" s="1"/>
  <c r="L16" i="29"/>
  <c r="M16" i="29"/>
  <c r="M56" i="29" s="1"/>
  <c r="N16" i="29"/>
  <c r="N56" i="29" s="1"/>
  <c r="O16" i="29"/>
  <c r="P16" i="29"/>
  <c r="P56" i="29" s="1"/>
  <c r="Q16" i="29"/>
  <c r="Q56" i="29" s="1"/>
  <c r="R16" i="29"/>
  <c r="S16" i="29"/>
  <c r="S36" i="29" s="1"/>
  <c r="T16" i="29"/>
  <c r="T56" i="29" s="1"/>
  <c r="U16" i="29"/>
  <c r="V16" i="29"/>
  <c r="V56" i="29" s="1"/>
  <c r="W16" i="29"/>
  <c r="W56" i="29" s="1"/>
  <c r="X16" i="29"/>
  <c r="Y16" i="29"/>
  <c r="Y56" i="29" s="1"/>
  <c r="Z16" i="29"/>
  <c r="Z56" i="29" s="1"/>
  <c r="AA16" i="29"/>
  <c r="AB16" i="29"/>
  <c r="AB36" i="29" s="1"/>
  <c r="AC16" i="29"/>
  <c r="AC56" i="29" s="1"/>
  <c r="AD16" i="29"/>
  <c r="C16" i="29"/>
  <c r="C56" i="29" s="1"/>
  <c r="E51" i="28"/>
  <c r="F51" i="28"/>
  <c r="G51" i="28"/>
  <c r="H51" i="28"/>
  <c r="I51" i="28"/>
  <c r="J51" i="28"/>
  <c r="K51" i="28"/>
  <c r="L51" i="28"/>
  <c r="M51" i="28"/>
  <c r="N51" i="28"/>
  <c r="O51" i="28"/>
  <c r="P51" i="28"/>
  <c r="Q51" i="28"/>
  <c r="R51" i="28"/>
  <c r="S51" i="28"/>
  <c r="T51" i="28"/>
  <c r="U51" i="28"/>
  <c r="V51" i="28"/>
  <c r="W51" i="28"/>
  <c r="X51" i="28"/>
  <c r="Y51" i="28"/>
  <c r="Z51" i="28"/>
  <c r="AA51" i="28"/>
  <c r="AB51" i="28"/>
  <c r="AC51" i="28"/>
  <c r="AD51" i="28"/>
  <c r="E52" i="28"/>
  <c r="F52" i="28"/>
  <c r="G52" i="28"/>
  <c r="H52" i="28"/>
  <c r="I52" i="28"/>
  <c r="J52" i="28"/>
  <c r="K52" i="28"/>
  <c r="L52" i="28"/>
  <c r="M52" i="28"/>
  <c r="N52" i="28"/>
  <c r="O52" i="28"/>
  <c r="P52" i="28"/>
  <c r="Q52" i="28"/>
  <c r="R52" i="28"/>
  <c r="S52" i="28"/>
  <c r="T52" i="28"/>
  <c r="U52" i="28"/>
  <c r="V52" i="28"/>
  <c r="W52" i="28"/>
  <c r="X52" i="28"/>
  <c r="Y52" i="28"/>
  <c r="Z52" i="28"/>
  <c r="AA52" i="28"/>
  <c r="AB52" i="28"/>
  <c r="AC52" i="28"/>
  <c r="AD52" i="28"/>
  <c r="E53" i="28"/>
  <c r="F53" i="28"/>
  <c r="G53" i="28"/>
  <c r="H53" i="28"/>
  <c r="I53" i="28"/>
  <c r="J53" i="28"/>
  <c r="K53" i="28"/>
  <c r="L53" i="28"/>
  <c r="M53" i="28"/>
  <c r="N53" i="28"/>
  <c r="O53" i="28"/>
  <c r="P53" i="28"/>
  <c r="Q53" i="28"/>
  <c r="R53" i="28"/>
  <c r="S53" i="28"/>
  <c r="T53" i="28"/>
  <c r="U53" i="28"/>
  <c r="V53" i="28"/>
  <c r="W53" i="28"/>
  <c r="X53" i="28"/>
  <c r="Y53" i="28"/>
  <c r="Z53" i="28"/>
  <c r="AA53" i="28"/>
  <c r="AB53" i="28"/>
  <c r="AC53" i="28"/>
  <c r="AD53" i="28"/>
  <c r="E54" i="28"/>
  <c r="F54" i="28"/>
  <c r="G54" i="28"/>
  <c r="H54" i="28"/>
  <c r="I54" i="28"/>
  <c r="J54" i="28"/>
  <c r="K54" i="28"/>
  <c r="L54" i="28"/>
  <c r="M54" i="28"/>
  <c r="N54" i="28"/>
  <c r="O54" i="28"/>
  <c r="P54" i="28"/>
  <c r="Q54" i="28"/>
  <c r="R54" i="28"/>
  <c r="S54" i="28"/>
  <c r="T54" i="28"/>
  <c r="U54" i="28"/>
  <c r="V54" i="28"/>
  <c r="W54" i="28"/>
  <c r="X54" i="28"/>
  <c r="Y54" i="28"/>
  <c r="Z54" i="28"/>
  <c r="AA54" i="28"/>
  <c r="AB54" i="28"/>
  <c r="AC54" i="28"/>
  <c r="AD54" i="28"/>
  <c r="E55" i="28"/>
  <c r="F55" i="28"/>
  <c r="G55" i="28"/>
  <c r="H55" i="28"/>
  <c r="I55" i="28"/>
  <c r="J55" i="28"/>
  <c r="K55" i="28"/>
  <c r="L55" i="28"/>
  <c r="M55" i="28"/>
  <c r="N55" i="28"/>
  <c r="O55" i="28"/>
  <c r="P55" i="28"/>
  <c r="Q55" i="28"/>
  <c r="R55" i="28"/>
  <c r="S55" i="28"/>
  <c r="T55" i="28"/>
  <c r="U55" i="28"/>
  <c r="V55" i="28"/>
  <c r="W55" i="28"/>
  <c r="X55" i="28"/>
  <c r="Y55" i="28"/>
  <c r="Z55" i="28"/>
  <c r="AA55" i="28"/>
  <c r="AB55" i="28"/>
  <c r="AC55" i="28"/>
  <c r="AD55" i="28"/>
  <c r="E56" i="28"/>
  <c r="F56" i="28"/>
  <c r="G56" i="28"/>
  <c r="H56" i="28"/>
  <c r="I56" i="28"/>
  <c r="J56" i="28"/>
  <c r="K56" i="28"/>
  <c r="L56" i="28"/>
  <c r="M56" i="28"/>
  <c r="N56" i="28"/>
  <c r="O56" i="28"/>
  <c r="P56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AC56" i="28"/>
  <c r="AD56" i="28"/>
  <c r="E57" i="28"/>
  <c r="F57" i="28"/>
  <c r="G57" i="28"/>
  <c r="H57" i="28"/>
  <c r="I57" i="28"/>
  <c r="J57" i="28"/>
  <c r="K57" i="28"/>
  <c r="L57" i="28"/>
  <c r="M57" i="28"/>
  <c r="N57" i="28"/>
  <c r="O57" i="28"/>
  <c r="P57" i="28"/>
  <c r="Q57" i="28"/>
  <c r="R57" i="28"/>
  <c r="S57" i="28"/>
  <c r="T57" i="28"/>
  <c r="U57" i="28"/>
  <c r="V57" i="28"/>
  <c r="W57" i="28"/>
  <c r="X57" i="28"/>
  <c r="Y57" i="28"/>
  <c r="Z57" i="28"/>
  <c r="AA57" i="28"/>
  <c r="AB57" i="28"/>
  <c r="AC57" i="28"/>
  <c r="AD57" i="28"/>
  <c r="E58" i="28"/>
  <c r="F58" i="28"/>
  <c r="G58" i="28"/>
  <c r="H58" i="28"/>
  <c r="I58" i="28"/>
  <c r="J58" i="28"/>
  <c r="K58" i="28"/>
  <c r="L58" i="28"/>
  <c r="M58" i="28"/>
  <c r="N58" i="28"/>
  <c r="O58" i="28"/>
  <c r="P58" i="28"/>
  <c r="Q58" i="28"/>
  <c r="R58" i="28"/>
  <c r="S58" i="28"/>
  <c r="T58" i="28"/>
  <c r="U58" i="28"/>
  <c r="V58" i="28"/>
  <c r="W58" i="28"/>
  <c r="X58" i="28"/>
  <c r="Y58" i="28"/>
  <c r="Z58" i="28"/>
  <c r="AA58" i="28"/>
  <c r="AB58" i="28"/>
  <c r="AC58" i="28"/>
  <c r="AD58" i="28"/>
  <c r="F59" i="28"/>
  <c r="L59" i="28"/>
  <c r="O59" i="28"/>
  <c r="U59" i="28"/>
  <c r="X59" i="28"/>
  <c r="AD59" i="28"/>
  <c r="E60" i="28"/>
  <c r="F60" i="28"/>
  <c r="G60" i="28"/>
  <c r="H60" i="28"/>
  <c r="I60" i="28"/>
  <c r="J60" i="28"/>
  <c r="K60" i="28"/>
  <c r="L60" i="28"/>
  <c r="M60" i="28"/>
  <c r="N60" i="28"/>
  <c r="O60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AC60" i="28"/>
  <c r="AD60" i="28"/>
  <c r="E61" i="28"/>
  <c r="F61" i="28"/>
  <c r="G61" i="28"/>
  <c r="H61" i="28"/>
  <c r="I61" i="28"/>
  <c r="J61" i="28"/>
  <c r="K61" i="28"/>
  <c r="L61" i="28"/>
  <c r="M61" i="28"/>
  <c r="N61" i="28"/>
  <c r="O61" i="28"/>
  <c r="P61" i="28"/>
  <c r="Q61" i="28"/>
  <c r="R61" i="28"/>
  <c r="S61" i="28"/>
  <c r="T61" i="28"/>
  <c r="U61" i="28"/>
  <c r="V61" i="28"/>
  <c r="W61" i="28"/>
  <c r="X61" i="28"/>
  <c r="Y61" i="28"/>
  <c r="Z61" i="28"/>
  <c r="AA61" i="28"/>
  <c r="AB61" i="28"/>
  <c r="AC61" i="28"/>
  <c r="AD61" i="28"/>
  <c r="E62" i="28"/>
  <c r="F62" i="28"/>
  <c r="G62" i="28"/>
  <c r="H62" i="28"/>
  <c r="I62" i="28"/>
  <c r="J62" i="28"/>
  <c r="K62" i="28"/>
  <c r="L62" i="28"/>
  <c r="M62" i="28"/>
  <c r="N62" i="28"/>
  <c r="O62" i="28"/>
  <c r="P62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C62" i="28"/>
  <c r="AD62" i="28"/>
  <c r="E63" i="28"/>
  <c r="F63" i="28"/>
  <c r="G63" i="28"/>
  <c r="H63" i="28"/>
  <c r="I63" i="28"/>
  <c r="J63" i="28"/>
  <c r="K63" i="28"/>
  <c r="L63" i="28"/>
  <c r="M63" i="28"/>
  <c r="N63" i="28"/>
  <c r="O63" i="28"/>
  <c r="P63" i="28"/>
  <c r="Q63" i="28"/>
  <c r="R63" i="28"/>
  <c r="S63" i="28"/>
  <c r="T63" i="28"/>
  <c r="U63" i="28"/>
  <c r="V63" i="28"/>
  <c r="W63" i="28"/>
  <c r="X63" i="28"/>
  <c r="Y63" i="28"/>
  <c r="Z63" i="28"/>
  <c r="AA63" i="28"/>
  <c r="AB63" i="28"/>
  <c r="AC63" i="28"/>
  <c r="AD63" i="28"/>
  <c r="E64" i="28"/>
  <c r="F64" i="28"/>
  <c r="G64" i="28"/>
  <c r="H64" i="28"/>
  <c r="I64" i="28"/>
  <c r="J64" i="28"/>
  <c r="K64" i="28"/>
  <c r="L64" i="28"/>
  <c r="M64" i="28"/>
  <c r="N64" i="28"/>
  <c r="O64" i="28"/>
  <c r="P64" i="28"/>
  <c r="Q64" i="28"/>
  <c r="R64" i="28"/>
  <c r="S64" i="28"/>
  <c r="T64" i="28"/>
  <c r="U64" i="28"/>
  <c r="V64" i="28"/>
  <c r="W64" i="28"/>
  <c r="X64" i="28"/>
  <c r="Y64" i="28"/>
  <c r="Z64" i="28"/>
  <c r="AA64" i="28"/>
  <c r="AB64" i="28"/>
  <c r="AC64" i="28"/>
  <c r="AD64" i="28"/>
  <c r="E65" i="28"/>
  <c r="F65" i="28"/>
  <c r="G65" i="28"/>
  <c r="H65" i="28"/>
  <c r="I65" i="28"/>
  <c r="J65" i="28"/>
  <c r="K65" i="28"/>
  <c r="L65" i="28"/>
  <c r="M65" i="28"/>
  <c r="N65" i="28"/>
  <c r="O65" i="28"/>
  <c r="P65" i="28"/>
  <c r="Q65" i="28"/>
  <c r="R65" i="28"/>
  <c r="S65" i="28"/>
  <c r="T65" i="28"/>
  <c r="U65" i="28"/>
  <c r="V65" i="28"/>
  <c r="W65" i="28"/>
  <c r="X65" i="28"/>
  <c r="Y65" i="28"/>
  <c r="Z65" i="28"/>
  <c r="AA65" i="28"/>
  <c r="AB65" i="28"/>
  <c r="AC65" i="28"/>
  <c r="AD65" i="28"/>
  <c r="E67" i="28"/>
  <c r="E68" i="28"/>
  <c r="F68" i="28"/>
  <c r="G68" i="28"/>
  <c r="H68" i="28"/>
  <c r="I68" i="28"/>
  <c r="J68" i="28"/>
  <c r="K68" i="28"/>
  <c r="L68" i="28"/>
  <c r="M68" i="28"/>
  <c r="N68" i="28"/>
  <c r="O68" i="28"/>
  <c r="P68" i="28"/>
  <c r="Q68" i="28"/>
  <c r="R68" i="28"/>
  <c r="S68" i="28"/>
  <c r="T68" i="28"/>
  <c r="U68" i="28"/>
  <c r="V68" i="28"/>
  <c r="W68" i="28"/>
  <c r="X68" i="28"/>
  <c r="Y68" i="28"/>
  <c r="Z68" i="28"/>
  <c r="AA68" i="28"/>
  <c r="AB68" i="28"/>
  <c r="AC68" i="28"/>
  <c r="AD68" i="28"/>
  <c r="D52" i="28"/>
  <c r="D53" i="28"/>
  <c r="D54" i="28"/>
  <c r="D55" i="28"/>
  <c r="D56" i="28"/>
  <c r="D57" i="28"/>
  <c r="D58" i="28"/>
  <c r="D60" i="28"/>
  <c r="D61" i="28"/>
  <c r="D62" i="28"/>
  <c r="D63" i="28"/>
  <c r="D64" i="28"/>
  <c r="D65" i="28"/>
  <c r="D66" i="28"/>
  <c r="D68" i="28"/>
  <c r="D51" i="28"/>
  <c r="D30" i="28"/>
  <c r="E30" i="28"/>
  <c r="F30" i="28"/>
  <c r="G30" i="28"/>
  <c r="H30" i="28"/>
  <c r="I30" i="28"/>
  <c r="J30" i="28"/>
  <c r="K30" i="28"/>
  <c r="L30" i="28"/>
  <c r="M30" i="28"/>
  <c r="N30" i="28"/>
  <c r="O30" i="28"/>
  <c r="P30" i="28"/>
  <c r="Q30" i="28"/>
  <c r="R30" i="28"/>
  <c r="S30" i="28"/>
  <c r="T30" i="28"/>
  <c r="U30" i="28"/>
  <c r="V30" i="28"/>
  <c r="W30" i="28"/>
  <c r="X30" i="28"/>
  <c r="Y30" i="28"/>
  <c r="Z30" i="28"/>
  <c r="AA30" i="28"/>
  <c r="AB30" i="28"/>
  <c r="AC30" i="28"/>
  <c r="AD30" i="28"/>
  <c r="D31" i="28"/>
  <c r="E31" i="28"/>
  <c r="F31" i="28"/>
  <c r="G31" i="28"/>
  <c r="H31" i="28"/>
  <c r="I31" i="28"/>
  <c r="J31" i="28"/>
  <c r="K31" i="28"/>
  <c r="L31" i="28"/>
  <c r="M31" i="28"/>
  <c r="N31" i="28"/>
  <c r="O31" i="28"/>
  <c r="P31" i="28"/>
  <c r="Q31" i="28"/>
  <c r="R31" i="28"/>
  <c r="S31" i="28"/>
  <c r="T31" i="28"/>
  <c r="U31" i="28"/>
  <c r="V31" i="28"/>
  <c r="W31" i="28"/>
  <c r="X31" i="28"/>
  <c r="Y31" i="28"/>
  <c r="Z31" i="28"/>
  <c r="AA31" i="28"/>
  <c r="AB31" i="28"/>
  <c r="AC31" i="28"/>
  <c r="AD31" i="28"/>
  <c r="D32" i="28"/>
  <c r="E32" i="28"/>
  <c r="F32" i="28"/>
  <c r="G32" i="28"/>
  <c r="H32" i="28"/>
  <c r="I32" i="28"/>
  <c r="J32" i="28"/>
  <c r="K32" i="28"/>
  <c r="L32" i="28"/>
  <c r="M32" i="28"/>
  <c r="N32" i="28"/>
  <c r="O32" i="28"/>
  <c r="P32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AC32" i="28"/>
  <c r="AD32" i="28"/>
  <c r="D33" i="28"/>
  <c r="E33" i="28"/>
  <c r="F33" i="28"/>
  <c r="G33" i="28"/>
  <c r="H33" i="28"/>
  <c r="I33" i="28"/>
  <c r="J33" i="28"/>
  <c r="K33" i="28"/>
  <c r="L33" i="28"/>
  <c r="M33" i="28"/>
  <c r="N33" i="28"/>
  <c r="O33" i="28"/>
  <c r="P33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AC33" i="28"/>
  <c r="AD33" i="28"/>
  <c r="D34" i="28"/>
  <c r="E34" i="28"/>
  <c r="F34" i="28"/>
  <c r="G34" i="28"/>
  <c r="H34" i="28"/>
  <c r="I34" i="28"/>
  <c r="J34" i="28"/>
  <c r="K34" i="28"/>
  <c r="L34" i="28"/>
  <c r="M34" i="28"/>
  <c r="N34" i="28"/>
  <c r="O34" i="28"/>
  <c r="P34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AC34" i="28"/>
  <c r="AD34" i="28"/>
  <c r="D35" i="28"/>
  <c r="E35" i="28"/>
  <c r="F35" i="28"/>
  <c r="G35" i="28"/>
  <c r="H35" i="28"/>
  <c r="I35" i="28"/>
  <c r="J35" i="28"/>
  <c r="K35" i="28"/>
  <c r="L35" i="28"/>
  <c r="M35" i="28"/>
  <c r="N35" i="28"/>
  <c r="O35" i="28"/>
  <c r="P35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AC35" i="28"/>
  <c r="AD35" i="28"/>
  <c r="D36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P37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AC37" i="28"/>
  <c r="AD37" i="28"/>
  <c r="E38" i="28"/>
  <c r="H38" i="28"/>
  <c r="I38" i="28"/>
  <c r="K38" i="28"/>
  <c r="L38" i="28"/>
  <c r="N38" i="28"/>
  <c r="Q38" i="28"/>
  <c r="R38" i="28"/>
  <c r="T38" i="28"/>
  <c r="U38" i="28"/>
  <c r="W38" i="28"/>
  <c r="Z38" i="28"/>
  <c r="AA38" i="28"/>
  <c r="AC38" i="28"/>
  <c r="AD38" i="28"/>
  <c r="D39" i="28"/>
  <c r="E39" i="28"/>
  <c r="F39" i="28"/>
  <c r="G39" i="28"/>
  <c r="H39" i="28"/>
  <c r="I39" i="28"/>
  <c r="J39" i="28"/>
  <c r="K39" i="28"/>
  <c r="L39" i="28"/>
  <c r="M39" i="28"/>
  <c r="N39" i="28"/>
  <c r="O39" i="28"/>
  <c r="P39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AC39" i="28"/>
  <c r="AD39" i="28"/>
  <c r="D40" i="28"/>
  <c r="E40" i="28"/>
  <c r="F40" i="28"/>
  <c r="G40" i="28"/>
  <c r="H40" i="28"/>
  <c r="I40" i="28"/>
  <c r="J40" i="28"/>
  <c r="K40" i="28"/>
  <c r="L40" i="28"/>
  <c r="M40" i="28"/>
  <c r="N40" i="28"/>
  <c r="O40" i="28"/>
  <c r="P40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AC40" i="28"/>
  <c r="AD40" i="28"/>
  <c r="D41" i="28"/>
  <c r="E41" i="28"/>
  <c r="F41" i="28"/>
  <c r="G41" i="28"/>
  <c r="H41" i="28"/>
  <c r="I41" i="28"/>
  <c r="J41" i="28"/>
  <c r="K41" i="28"/>
  <c r="L41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AC41" i="28"/>
  <c r="AD41" i="28"/>
  <c r="D42" i="28"/>
  <c r="E42" i="28"/>
  <c r="F42" i="28"/>
  <c r="G42" i="28"/>
  <c r="H42" i="28"/>
  <c r="I42" i="28"/>
  <c r="J42" i="28"/>
  <c r="K42" i="28"/>
  <c r="L42" i="28"/>
  <c r="M42" i="28"/>
  <c r="N42" i="28"/>
  <c r="O42" i="28"/>
  <c r="P42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AC42" i="28"/>
  <c r="AD42" i="28"/>
  <c r="D43" i="28"/>
  <c r="E43" i="28"/>
  <c r="F43" i="28"/>
  <c r="G43" i="28"/>
  <c r="H43" i="28"/>
  <c r="I43" i="28"/>
  <c r="J43" i="28"/>
  <c r="K43" i="28"/>
  <c r="L43" i="28"/>
  <c r="M43" i="28"/>
  <c r="N43" i="28"/>
  <c r="O43" i="28"/>
  <c r="P43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AC43" i="28"/>
  <c r="AD43" i="28"/>
  <c r="D44" i="28"/>
  <c r="E44" i="28"/>
  <c r="F44" i="28"/>
  <c r="G44" i="28"/>
  <c r="H44" i="28"/>
  <c r="I44" i="28"/>
  <c r="J44" i="28"/>
  <c r="K44" i="28"/>
  <c r="L44" i="28"/>
  <c r="M44" i="28"/>
  <c r="N44" i="28"/>
  <c r="O44" i="28"/>
  <c r="P44" i="28"/>
  <c r="Q44" i="28"/>
  <c r="R44" i="28"/>
  <c r="S44" i="28"/>
  <c r="T44" i="28"/>
  <c r="U44" i="28"/>
  <c r="V44" i="28"/>
  <c r="W44" i="28"/>
  <c r="X44" i="28"/>
  <c r="Y44" i="28"/>
  <c r="Z44" i="28"/>
  <c r="AA44" i="28"/>
  <c r="AB44" i="28"/>
  <c r="AC44" i="28"/>
  <c r="AD44" i="28"/>
  <c r="E45" i="28"/>
  <c r="N45" i="28"/>
  <c r="W45" i="28"/>
  <c r="E46" i="28"/>
  <c r="D47" i="28"/>
  <c r="E47" i="28"/>
  <c r="F47" i="28"/>
  <c r="G47" i="28"/>
  <c r="H47" i="28"/>
  <c r="I47" i="28"/>
  <c r="J47" i="28"/>
  <c r="K47" i="28"/>
  <c r="L47" i="28"/>
  <c r="M47" i="28"/>
  <c r="N47" i="28"/>
  <c r="O47" i="28"/>
  <c r="P47" i="28"/>
  <c r="Q47" i="28"/>
  <c r="R47" i="28"/>
  <c r="S47" i="28"/>
  <c r="T47" i="28"/>
  <c r="U47" i="28"/>
  <c r="V47" i="28"/>
  <c r="W47" i="28"/>
  <c r="X47" i="28"/>
  <c r="Y47" i="28"/>
  <c r="Z47" i="28"/>
  <c r="AA47" i="28"/>
  <c r="AB47" i="28"/>
  <c r="AC47" i="28"/>
  <c r="AD47" i="28"/>
  <c r="C31" i="28"/>
  <c r="C32" i="28"/>
  <c r="C33" i="28"/>
  <c r="C34" i="28"/>
  <c r="C35" i="28"/>
  <c r="C36" i="28"/>
  <c r="C37" i="28"/>
  <c r="C39" i="28"/>
  <c r="C40" i="28"/>
  <c r="C41" i="28"/>
  <c r="C42" i="28"/>
  <c r="C43" i="28"/>
  <c r="C44" i="28"/>
  <c r="C45" i="28"/>
  <c r="C47" i="28"/>
  <c r="C30" i="28"/>
  <c r="D24" i="28"/>
  <c r="D45" i="28" s="1"/>
  <c r="E24" i="28"/>
  <c r="E66" i="28" s="1"/>
  <c r="F24" i="28"/>
  <c r="F66" i="28" s="1"/>
  <c r="G24" i="28"/>
  <c r="G25" i="28" s="1"/>
  <c r="G46" i="28" s="1"/>
  <c r="H24" i="28"/>
  <c r="I24" i="28"/>
  <c r="J24" i="28"/>
  <c r="J25" i="28" s="1"/>
  <c r="J46" i="28" s="1"/>
  <c r="K24" i="28"/>
  <c r="L24" i="28"/>
  <c r="L66" i="28" s="1"/>
  <c r="M24" i="28"/>
  <c r="M45" i="28" s="1"/>
  <c r="N24" i="28"/>
  <c r="O24" i="28"/>
  <c r="P24" i="28"/>
  <c r="P45" i="28" s="1"/>
  <c r="Q24" i="28"/>
  <c r="R24" i="28"/>
  <c r="S24" i="28"/>
  <c r="S25" i="28" s="1"/>
  <c r="S46" i="28" s="1"/>
  <c r="T24" i="28"/>
  <c r="T66" i="28" s="1"/>
  <c r="U24" i="28"/>
  <c r="V24" i="28"/>
  <c r="V45" i="28" s="1"/>
  <c r="W24" i="28"/>
  <c r="X24" i="28"/>
  <c r="X66" i="28" s="1"/>
  <c r="Y24" i="28"/>
  <c r="Y25" i="28" s="1"/>
  <c r="Y46" i="28" s="1"/>
  <c r="Z24" i="28"/>
  <c r="AA24" i="28"/>
  <c r="AB24" i="28"/>
  <c r="AB45" i="28" s="1"/>
  <c r="AC24" i="28"/>
  <c r="AC66" i="28" s="1"/>
  <c r="AD24" i="28"/>
  <c r="D25" i="28"/>
  <c r="E25" i="28"/>
  <c r="F25" i="28"/>
  <c r="F67" i="28" s="1"/>
  <c r="M25" i="28"/>
  <c r="M46" i="28" s="1"/>
  <c r="P25" i="28"/>
  <c r="P46" i="28" s="1"/>
  <c r="V25" i="28"/>
  <c r="V46" i="28" s="1"/>
  <c r="X25" i="28"/>
  <c r="AB25" i="28"/>
  <c r="AB46" i="28" s="1"/>
  <c r="AC25" i="28"/>
  <c r="AC67" i="28" s="1"/>
  <c r="AD25" i="28"/>
  <c r="C24" i="28"/>
  <c r="C25" i="28" s="1"/>
  <c r="D17" i="28"/>
  <c r="E17" i="28"/>
  <c r="F17" i="28"/>
  <c r="F38" i="28" s="1"/>
  <c r="G17" i="28"/>
  <c r="H17" i="28"/>
  <c r="I17" i="28"/>
  <c r="I59" i="28" s="1"/>
  <c r="J17" i="28"/>
  <c r="K17" i="28"/>
  <c r="L17" i="28"/>
  <c r="M17" i="28"/>
  <c r="N17" i="28"/>
  <c r="O17" i="28"/>
  <c r="O38" i="28" s="1"/>
  <c r="P17" i="28"/>
  <c r="Q17" i="28"/>
  <c r="R17" i="28"/>
  <c r="R59" i="28" s="1"/>
  <c r="S17" i="28"/>
  <c r="T17" i="28"/>
  <c r="U17" i="28"/>
  <c r="V17" i="28"/>
  <c r="W17" i="28"/>
  <c r="X17" i="28"/>
  <c r="X38" i="28" s="1"/>
  <c r="Y17" i="28"/>
  <c r="Z17" i="28"/>
  <c r="AA17" i="28"/>
  <c r="AA59" i="28" s="1"/>
  <c r="AB17" i="28"/>
  <c r="AC17" i="28"/>
  <c r="AD17" i="28"/>
  <c r="C17" i="28"/>
  <c r="C38" i="28" s="1"/>
  <c r="C9" i="27"/>
  <c r="D9" i="27"/>
  <c r="E9" i="27"/>
  <c r="F9" i="27"/>
  <c r="G9" i="27"/>
  <c r="H9" i="27"/>
  <c r="I9" i="27"/>
  <c r="J9" i="27"/>
  <c r="K9" i="27"/>
  <c r="L9" i="27"/>
  <c r="M9" i="27"/>
  <c r="N9" i="27"/>
  <c r="O9" i="27"/>
  <c r="P9" i="27"/>
  <c r="Q9" i="27"/>
  <c r="R9" i="27"/>
  <c r="S9" i="27"/>
  <c r="T9" i="27"/>
  <c r="U9" i="27"/>
  <c r="V9" i="27"/>
  <c r="W9" i="27"/>
  <c r="X9" i="27"/>
  <c r="Y9" i="27"/>
  <c r="Z9" i="27"/>
  <c r="AA9" i="27"/>
  <c r="AB9" i="27"/>
  <c r="AC9" i="27"/>
  <c r="C10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X10" i="27"/>
  <c r="Y10" i="27"/>
  <c r="Z10" i="27"/>
  <c r="AA10" i="27"/>
  <c r="AB10" i="27"/>
  <c r="AC10" i="27"/>
  <c r="C11" i="27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AB11" i="27"/>
  <c r="AC11" i="27"/>
  <c r="C12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Y12" i="27"/>
  <c r="Z12" i="27"/>
  <c r="AA12" i="27"/>
  <c r="AB12" i="27"/>
  <c r="AC12" i="27"/>
  <c r="G13" i="27"/>
  <c r="J13" i="27"/>
  <c r="P13" i="27"/>
  <c r="S13" i="27"/>
  <c r="Y13" i="27"/>
  <c r="AB13" i="27"/>
  <c r="B10" i="27"/>
  <c r="B11" i="27"/>
  <c r="B12" i="27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H29" i="1"/>
  <c r="K29" i="1"/>
  <c r="Q29" i="1"/>
  <c r="T29" i="1"/>
  <c r="Z29" i="1"/>
  <c r="AC29" i="1"/>
  <c r="C26" i="1"/>
  <c r="C27" i="1"/>
  <c r="C28" i="1"/>
  <c r="C25" i="1"/>
  <c r="F17" i="1"/>
  <c r="O17" i="1"/>
  <c r="X17" i="1"/>
  <c r="D18" i="1"/>
  <c r="G18" i="1"/>
  <c r="H18" i="1"/>
  <c r="J18" i="1"/>
  <c r="K18" i="1"/>
  <c r="M18" i="1"/>
  <c r="P18" i="1"/>
  <c r="Q18" i="1"/>
  <c r="S18" i="1"/>
  <c r="T18" i="1"/>
  <c r="V18" i="1"/>
  <c r="Y18" i="1"/>
  <c r="Z18" i="1"/>
  <c r="AB18" i="1"/>
  <c r="AC18" i="1"/>
  <c r="D19" i="1"/>
  <c r="G19" i="1"/>
  <c r="J19" i="1"/>
  <c r="M19" i="1"/>
  <c r="P19" i="1"/>
  <c r="S19" i="1"/>
  <c r="V19" i="1"/>
  <c r="X19" i="1"/>
  <c r="Y19" i="1"/>
  <c r="AB19" i="1"/>
  <c r="E20" i="1"/>
  <c r="H20" i="1"/>
  <c r="I20" i="1"/>
  <c r="N20" i="1"/>
  <c r="Q20" i="1"/>
  <c r="R20" i="1"/>
  <c r="W20" i="1"/>
  <c r="Z20" i="1"/>
  <c r="AA20" i="1"/>
  <c r="D21" i="1"/>
  <c r="G21" i="1"/>
  <c r="H21" i="1"/>
  <c r="J21" i="1"/>
  <c r="K21" i="1"/>
  <c r="M21" i="1"/>
  <c r="P21" i="1"/>
  <c r="Q21" i="1"/>
  <c r="S21" i="1"/>
  <c r="T21" i="1"/>
  <c r="V21" i="1"/>
  <c r="Y21" i="1"/>
  <c r="Z21" i="1"/>
  <c r="AB21" i="1"/>
  <c r="AC21" i="1"/>
  <c r="B18" i="1"/>
  <c r="B17" i="1"/>
  <c r="C13" i="1"/>
  <c r="D13" i="1"/>
  <c r="D13" i="27" s="1"/>
  <c r="E13" i="1"/>
  <c r="F13" i="1"/>
  <c r="G13" i="1"/>
  <c r="G17" i="1" s="1"/>
  <c r="H13" i="1"/>
  <c r="I13" i="1"/>
  <c r="J13" i="1"/>
  <c r="J17" i="1" s="1"/>
  <c r="K13" i="1"/>
  <c r="L13" i="1"/>
  <c r="M13" i="1"/>
  <c r="M13" i="27" s="1"/>
  <c r="N13" i="1"/>
  <c r="O13" i="1"/>
  <c r="P13" i="1"/>
  <c r="P17" i="1" s="1"/>
  <c r="Q13" i="1"/>
  <c r="R13" i="1"/>
  <c r="S13" i="1"/>
  <c r="S17" i="1" s="1"/>
  <c r="T13" i="1"/>
  <c r="U13" i="1"/>
  <c r="V13" i="1"/>
  <c r="V13" i="27" s="1"/>
  <c r="W13" i="1"/>
  <c r="X13" i="1"/>
  <c r="Y13" i="1"/>
  <c r="Y17" i="1" s="1"/>
  <c r="Z13" i="1"/>
  <c r="AA13" i="1"/>
  <c r="AB13" i="1"/>
  <c r="AB17" i="1" s="1"/>
  <c r="AC13" i="1"/>
  <c r="B13" i="1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E29" i="7"/>
  <c r="K29" i="7"/>
  <c r="N29" i="7"/>
  <c r="Q29" i="7"/>
  <c r="S29" i="7"/>
  <c r="W29" i="7"/>
  <c r="Z29" i="7"/>
  <c r="AB29" i="7"/>
  <c r="C26" i="7"/>
  <c r="C27" i="7"/>
  <c r="C28" i="7"/>
  <c r="C25" i="7"/>
  <c r="C17" i="7"/>
  <c r="H17" i="7"/>
  <c r="K17" i="7"/>
  <c r="L17" i="7"/>
  <c r="Q17" i="7"/>
  <c r="T17" i="7"/>
  <c r="U17" i="7"/>
  <c r="Z17" i="7"/>
  <c r="AC17" i="7"/>
  <c r="D18" i="7"/>
  <c r="E18" i="7"/>
  <c r="G18" i="7"/>
  <c r="J18" i="7"/>
  <c r="K18" i="7"/>
  <c r="M18" i="7"/>
  <c r="N18" i="7"/>
  <c r="P18" i="7"/>
  <c r="S18" i="7"/>
  <c r="T18" i="7"/>
  <c r="V18" i="7"/>
  <c r="W18" i="7"/>
  <c r="Y18" i="7"/>
  <c r="AB18" i="7"/>
  <c r="AC18" i="7"/>
  <c r="D19" i="7"/>
  <c r="F19" i="7"/>
  <c r="G19" i="7"/>
  <c r="J19" i="7"/>
  <c r="M19" i="7"/>
  <c r="O19" i="7"/>
  <c r="P19" i="7"/>
  <c r="S19" i="7"/>
  <c r="V19" i="7"/>
  <c r="X19" i="7"/>
  <c r="Y19" i="7"/>
  <c r="AB19" i="7"/>
  <c r="E20" i="7"/>
  <c r="H20" i="7"/>
  <c r="I20" i="7"/>
  <c r="N20" i="7"/>
  <c r="Q20" i="7"/>
  <c r="R20" i="7"/>
  <c r="W20" i="7"/>
  <c r="Z20" i="7"/>
  <c r="AA20" i="7"/>
  <c r="D21" i="7"/>
  <c r="G21" i="7"/>
  <c r="H21" i="7"/>
  <c r="J21" i="7"/>
  <c r="K21" i="7"/>
  <c r="M21" i="7"/>
  <c r="P21" i="7"/>
  <c r="Q21" i="7"/>
  <c r="S21" i="7"/>
  <c r="T21" i="7"/>
  <c r="V21" i="7"/>
  <c r="Y21" i="7"/>
  <c r="Z21" i="7"/>
  <c r="AB21" i="7"/>
  <c r="AC21" i="7"/>
  <c r="B18" i="7"/>
  <c r="B17" i="7"/>
  <c r="AE11" i="27"/>
  <c r="AE12" i="27"/>
  <c r="AE9" i="27"/>
  <c r="C13" i="7"/>
  <c r="D13" i="7"/>
  <c r="D17" i="7" s="1"/>
  <c r="E13" i="7"/>
  <c r="F13" i="7"/>
  <c r="G13" i="7"/>
  <c r="G17" i="7" s="1"/>
  <c r="H13" i="7"/>
  <c r="I13" i="7"/>
  <c r="J13" i="7"/>
  <c r="J17" i="7" s="1"/>
  <c r="K13" i="7"/>
  <c r="L13" i="7"/>
  <c r="M13" i="7"/>
  <c r="M17" i="7" s="1"/>
  <c r="N13" i="7"/>
  <c r="O13" i="7"/>
  <c r="P13" i="7"/>
  <c r="P17" i="7" s="1"/>
  <c r="Q13" i="7"/>
  <c r="R13" i="7"/>
  <c r="S13" i="7"/>
  <c r="S17" i="7" s="1"/>
  <c r="T13" i="7"/>
  <c r="U13" i="7"/>
  <c r="V13" i="7"/>
  <c r="V17" i="7" s="1"/>
  <c r="W13" i="7"/>
  <c r="X13" i="7"/>
  <c r="Y13" i="7"/>
  <c r="Y17" i="7" s="1"/>
  <c r="Z13" i="7"/>
  <c r="AA13" i="7"/>
  <c r="AB13" i="7"/>
  <c r="AB17" i="7" s="1"/>
  <c r="AC13" i="7"/>
  <c r="B13" i="7"/>
  <c r="AD19" i="47"/>
  <c r="AD18" i="47"/>
  <c r="AD17" i="47"/>
  <c r="AD10" i="47"/>
  <c r="AD9" i="47"/>
  <c r="AD8" i="47"/>
  <c r="AE64" i="29" l="1"/>
  <c r="AF24" i="29"/>
  <c r="AF64" i="8"/>
  <c r="AE64" i="8"/>
  <c r="AF24" i="8"/>
  <c r="AE44" i="8"/>
  <c r="AF42" i="30"/>
  <c r="AF23" i="19"/>
  <c r="AF61" i="19"/>
  <c r="AE61" i="19"/>
  <c r="AE42" i="19"/>
  <c r="AF61" i="2"/>
  <c r="AE42" i="2"/>
  <c r="AF23" i="2"/>
  <c r="AE61" i="2"/>
  <c r="AE13" i="40"/>
  <c r="AE22" i="12"/>
  <c r="AE22" i="11"/>
  <c r="AE13" i="39"/>
  <c r="AE22" i="10"/>
  <c r="AE13" i="38"/>
  <c r="U66" i="37"/>
  <c r="U97" i="37"/>
  <c r="O66" i="37"/>
  <c r="O97" i="37"/>
  <c r="P97" i="37"/>
  <c r="L97" i="37"/>
  <c r="L66" i="37"/>
  <c r="AF66" i="37"/>
  <c r="M97" i="37"/>
  <c r="V97" i="37"/>
  <c r="AA66" i="36"/>
  <c r="AA97" i="36"/>
  <c r="R66" i="36"/>
  <c r="R97" i="36"/>
  <c r="AD97" i="36"/>
  <c r="AD66" i="36"/>
  <c r="L66" i="36"/>
  <c r="L97" i="36"/>
  <c r="AF66" i="36"/>
  <c r="X66" i="36"/>
  <c r="X97" i="36"/>
  <c r="M97" i="36"/>
  <c r="Y97" i="36"/>
  <c r="O66" i="36"/>
  <c r="O97" i="36"/>
  <c r="S97" i="36"/>
  <c r="I66" i="36"/>
  <c r="I97" i="36"/>
  <c r="AB97" i="36"/>
  <c r="AF66" i="26"/>
  <c r="D97" i="26"/>
  <c r="C66" i="26"/>
  <c r="I66" i="26"/>
  <c r="I97" i="26"/>
  <c r="J97" i="26"/>
  <c r="O66" i="26"/>
  <c r="P97" i="26"/>
  <c r="R66" i="26"/>
  <c r="R97" i="26"/>
  <c r="S97" i="26"/>
  <c r="O97" i="26"/>
  <c r="Q97" i="26"/>
  <c r="P66" i="26"/>
  <c r="L66" i="26"/>
  <c r="L97" i="26"/>
  <c r="M97" i="26"/>
  <c r="U66" i="26"/>
  <c r="V97" i="26"/>
  <c r="X66" i="26"/>
  <c r="Y97" i="26"/>
  <c r="K97" i="26"/>
  <c r="J66" i="26"/>
  <c r="Z97" i="26"/>
  <c r="Y66" i="26"/>
  <c r="X97" i="26"/>
  <c r="U97" i="26"/>
  <c r="AA66" i="26"/>
  <c r="AA97" i="26"/>
  <c r="AB97" i="26"/>
  <c r="AD66" i="26"/>
  <c r="AD66" i="25"/>
  <c r="AD97" i="25"/>
  <c r="AA97" i="25"/>
  <c r="AA66" i="25"/>
  <c r="X97" i="25"/>
  <c r="X66" i="25"/>
  <c r="Y97" i="25"/>
  <c r="O66" i="25"/>
  <c r="O97" i="25"/>
  <c r="L66" i="25"/>
  <c r="L97" i="25"/>
  <c r="AF66" i="25"/>
  <c r="I66" i="25"/>
  <c r="I97" i="25"/>
  <c r="M97" i="25"/>
  <c r="J97" i="25"/>
  <c r="R66" i="25"/>
  <c r="R97" i="25"/>
  <c r="AB97" i="25"/>
  <c r="H97" i="21"/>
  <c r="G66" i="21"/>
  <c r="K97" i="21"/>
  <c r="J66" i="21"/>
  <c r="Z97" i="21"/>
  <c r="Y66" i="21"/>
  <c r="AF66" i="21"/>
  <c r="D97" i="21"/>
  <c r="C66" i="21"/>
  <c r="I66" i="21"/>
  <c r="J97" i="21"/>
  <c r="O66" i="21"/>
  <c r="P97" i="21"/>
  <c r="R66" i="21"/>
  <c r="R97" i="21"/>
  <c r="S97" i="21"/>
  <c r="X66" i="21"/>
  <c r="Y97" i="21"/>
  <c r="AA66" i="21"/>
  <c r="AA97" i="21"/>
  <c r="AB97" i="21"/>
  <c r="T97" i="21"/>
  <c r="S66" i="21"/>
  <c r="L66" i="21"/>
  <c r="L97" i="21"/>
  <c r="M97" i="21"/>
  <c r="U66" i="21"/>
  <c r="V97" i="21"/>
  <c r="I97" i="21"/>
  <c r="X97" i="21"/>
  <c r="U97" i="21"/>
  <c r="AD66" i="21"/>
  <c r="O97" i="21"/>
  <c r="AD97" i="21"/>
  <c r="K66" i="22"/>
  <c r="K97" i="22"/>
  <c r="T66" i="22"/>
  <c r="T97" i="22"/>
  <c r="W97" i="22"/>
  <c r="W66" i="22"/>
  <c r="U97" i="22"/>
  <c r="Q66" i="22"/>
  <c r="Q97" i="22"/>
  <c r="Z66" i="22"/>
  <c r="Z97" i="22"/>
  <c r="C66" i="22"/>
  <c r="AF66" i="22"/>
  <c r="X97" i="22"/>
  <c r="L97" i="22"/>
  <c r="D97" i="22"/>
  <c r="R97" i="22"/>
  <c r="V66" i="22"/>
  <c r="V97" i="22"/>
  <c r="H66" i="3"/>
  <c r="H97" i="3"/>
  <c r="C66" i="3"/>
  <c r="AF66" i="3"/>
  <c r="Q66" i="3"/>
  <c r="Q97" i="3"/>
  <c r="W97" i="3"/>
  <c r="W66" i="3"/>
  <c r="Z97" i="3"/>
  <c r="Z66" i="3"/>
  <c r="AA97" i="3"/>
  <c r="D97" i="3"/>
  <c r="K66" i="3"/>
  <c r="K97" i="3"/>
  <c r="T66" i="3"/>
  <c r="T97" i="3"/>
  <c r="U97" i="3"/>
  <c r="X97" i="3"/>
  <c r="Q66" i="9"/>
  <c r="Q97" i="9"/>
  <c r="R97" i="9"/>
  <c r="C66" i="9"/>
  <c r="AF66" i="9"/>
  <c r="K66" i="9"/>
  <c r="K97" i="9"/>
  <c r="Z66" i="9"/>
  <c r="Z97" i="9"/>
  <c r="L97" i="9"/>
  <c r="K66" i="35"/>
  <c r="K97" i="35"/>
  <c r="L97" i="35"/>
  <c r="Z97" i="35"/>
  <c r="Z66" i="35"/>
  <c r="Q97" i="35"/>
  <c r="Q66" i="35"/>
  <c r="W97" i="35"/>
  <c r="W66" i="35"/>
  <c r="C66" i="35"/>
  <c r="AF66" i="35"/>
  <c r="AC66" i="35"/>
  <c r="AC97" i="35"/>
  <c r="T66" i="35"/>
  <c r="T97" i="35"/>
  <c r="AD97" i="35"/>
  <c r="X97" i="35"/>
  <c r="R66" i="34"/>
  <c r="R97" i="34"/>
  <c r="X66" i="34"/>
  <c r="X97" i="34"/>
  <c r="U66" i="34"/>
  <c r="U97" i="34"/>
  <c r="L66" i="34"/>
  <c r="L97" i="34"/>
  <c r="AA66" i="34"/>
  <c r="AA97" i="34"/>
  <c r="I66" i="34"/>
  <c r="I97" i="34"/>
  <c r="O42" i="31"/>
  <c r="O61" i="31"/>
  <c r="X42" i="31"/>
  <c r="X61" i="31"/>
  <c r="AA61" i="31"/>
  <c r="AA42" i="31"/>
  <c r="AD42" i="31"/>
  <c r="G61" i="31"/>
  <c r="G42" i="31"/>
  <c r="J61" i="31"/>
  <c r="J42" i="31"/>
  <c r="K61" i="31"/>
  <c r="AD61" i="31"/>
  <c r="P61" i="31"/>
  <c r="P42" i="31"/>
  <c r="Q61" i="31"/>
  <c r="F42" i="31"/>
  <c r="F61" i="31"/>
  <c r="I61" i="31"/>
  <c r="I42" i="31"/>
  <c r="D42" i="31"/>
  <c r="D61" i="31"/>
  <c r="Y61" i="31"/>
  <c r="Y42" i="31"/>
  <c r="Z61" i="31"/>
  <c r="E61" i="31"/>
  <c r="AF42" i="31"/>
  <c r="V61" i="31"/>
  <c r="V42" i="31"/>
  <c r="W61" i="31"/>
  <c r="R61" i="31"/>
  <c r="R42" i="31"/>
  <c r="AB61" i="31"/>
  <c r="AB42" i="31"/>
  <c r="M61" i="31"/>
  <c r="M42" i="31"/>
  <c r="S61" i="31"/>
  <c r="S42" i="31"/>
  <c r="T61" i="31"/>
  <c r="N61" i="31"/>
  <c r="Q61" i="30"/>
  <c r="Q42" i="30"/>
  <c r="R61" i="30"/>
  <c r="S61" i="30"/>
  <c r="R42" i="30"/>
  <c r="Z61" i="30"/>
  <c r="Z42" i="30"/>
  <c r="AA61" i="30"/>
  <c r="AB61" i="30"/>
  <c r="AA42" i="30"/>
  <c r="K61" i="30"/>
  <c r="K42" i="30"/>
  <c r="L61" i="30"/>
  <c r="I61" i="30"/>
  <c r="J61" i="30"/>
  <c r="I42" i="30"/>
  <c r="Z61" i="24"/>
  <c r="Z42" i="24"/>
  <c r="AA61" i="24"/>
  <c r="K61" i="24"/>
  <c r="K42" i="24"/>
  <c r="AF42" i="24"/>
  <c r="Q61" i="24"/>
  <c r="Q42" i="24"/>
  <c r="R61" i="24"/>
  <c r="M42" i="23"/>
  <c r="M61" i="23"/>
  <c r="Y42" i="23"/>
  <c r="Y61" i="23"/>
  <c r="G42" i="23"/>
  <c r="G61" i="23"/>
  <c r="Z61" i="23"/>
  <c r="C42" i="23"/>
  <c r="N61" i="23"/>
  <c r="J42" i="23"/>
  <c r="J61" i="23"/>
  <c r="AB42" i="23"/>
  <c r="AB61" i="23"/>
  <c r="H61" i="23"/>
  <c r="V42" i="23"/>
  <c r="V61" i="23"/>
  <c r="S42" i="23"/>
  <c r="S61" i="23"/>
  <c r="N42" i="19"/>
  <c r="O61" i="19"/>
  <c r="AD53" i="19"/>
  <c r="AD34" i="19"/>
  <c r="AA53" i="19"/>
  <c r="AA34" i="19"/>
  <c r="AB53" i="19"/>
  <c r="X53" i="19"/>
  <c r="X34" i="19"/>
  <c r="Y53" i="19"/>
  <c r="U53" i="19"/>
  <c r="U34" i="19"/>
  <c r="V53" i="19"/>
  <c r="R53" i="19"/>
  <c r="R34" i="19"/>
  <c r="S53" i="19"/>
  <c r="O53" i="19"/>
  <c r="O34" i="19"/>
  <c r="P53" i="19"/>
  <c r="L53" i="19"/>
  <c r="L34" i="19"/>
  <c r="M53" i="19"/>
  <c r="I53" i="19"/>
  <c r="I34" i="19"/>
  <c r="J53" i="19"/>
  <c r="F53" i="19"/>
  <c r="F34" i="19"/>
  <c r="G53" i="19"/>
  <c r="AF41" i="19"/>
  <c r="E61" i="19"/>
  <c r="F61" i="19"/>
  <c r="AC41" i="19"/>
  <c r="AC60" i="19"/>
  <c r="Z23" i="19"/>
  <c r="Z41" i="19"/>
  <c r="Z60" i="19"/>
  <c r="W41" i="19"/>
  <c r="W23" i="19"/>
  <c r="W60" i="19"/>
  <c r="T41" i="19"/>
  <c r="T23" i="19"/>
  <c r="T60" i="19"/>
  <c r="Q23" i="19"/>
  <c r="Q41" i="19"/>
  <c r="Q60" i="19"/>
  <c r="N41" i="19"/>
  <c r="N60" i="19"/>
  <c r="K23" i="19"/>
  <c r="K41" i="19"/>
  <c r="K60" i="19"/>
  <c r="H23" i="19"/>
  <c r="H41" i="19"/>
  <c r="H60" i="19"/>
  <c r="E41" i="19"/>
  <c r="E60" i="19"/>
  <c r="AF39" i="19"/>
  <c r="AF36" i="19"/>
  <c r="AF33" i="19"/>
  <c r="AF30" i="19"/>
  <c r="U42" i="19"/>
  <c r="L42" i="19"/>
  <c r="AF32" i="19"/>
  <c r="AF28" i="19"/>
  <c r="C60" i="19"/>
  <c r="V61" i="19"/>
  <c r="AA60" i="19"/>
  <c r="R60" i="19"/>
  <c r="I60" i="19"/>
  <c r="C23" i="19"/>
  <c r="D61" i="19"/>
  <c r="D42" i="19"/>
  <c r="Y23" i="19"/>
  <c r="Y60" i="19"/>
  <c r="S23" i="19"/>
  <c r="S60" i="19"/>
  <c r="P23" i="19"/>
  <c r="P60" i="19"/>
  <c r="M60" i="19"/>
  <c r="M23" i="19"/>
  <c r="J23" i="19"/>
  <c r="J60" i="19"/>
  <c r="C41" i="19"/>
  <c r="AC42" i="19"/>
  <c r="Y41" i="19"/>
  <c r="P41" i="19"/>
  <c r="G41" i="19"/>
  <c r="W34" i="19"/>
  <c r="N34" i="19"/>
  <c r="E34" i="19"/>
  <c r="AD61" i="19"/>
  <c r="G61" i="19"/>
  <c r="X60" i="19"/>
  <c r="O60" i="19"/>
  <c r="F60" i="19"/>
  <c r="W61" i="20"/>
  <c r="W42" i="20"/>
  <c r="O42" i="20"/>
  <c r="AB34" i="20"/>
  <c r="AB53" i="20"/>
  <c r="Y34" i="20"/>
  <c r="Y53" i="20"/>
  <c r="V34" i="20"/>
  <c r="V53" i="20"/>
  <c r="S34" i="20"/>
  <c r="S53" i="20"/>
  <c r="P34" i="20"/>
  <c r="P53" i="20"/>
  <c r="M34" i="20"/>
  <c r="M53" i="20"/>
  <c r="J34" i="20"/>
  <c r="J53" i="20"/>
  <c r="G34" i="20"/>
  <c r="G53" i="20"/>
  <c r="D53" i="20"/>
  <c r="D34" i="20"/>
  <c r="AC61" i="20"/>
  <c r="AC42" i="20"/>
  <c r="AD41" i="20"/>
  <c r="AA23" i="20"/>
  <c r="AA41" i="20"/>
  <c r="X23" i="20"/>
  <c r="X41" i="20"/>
  <c r="U41" i="20"/>
  <c r="U23" i="20"/>
  <c r="R23" i="20"/>
  <c r="R41" i="20"/>
  <c r="I23" i="20"/>
  <c r="I41" i="20"/>
  <c r="AF34" i="20"/>
  <c r="AD61" i="20"/>
  <c r="P61" i="20"/>
  <c r="G61" i="20"/>
  <c r="AA60" i="20"/>
  <c r="R60" i="20"/>
  <c r="I60" i="20"/>
  <c r="Z53" i="20"/>
  <c r="Q53" i="20"/>
  <c r="H53" i="20"/>
  <c r="AD53" i="20"/>
  <c r="C61" i="20"/>
  <c r="T61" i="20"/>
  <c r="T42" i="20"/>
  <c r="L23" i="20"/>
  <c r="E61" i="20"/>
  <c r="E42" i="20"/>
  <c r="Z23" i="20"/>
  <c r="Z60" i="20"/>
  <c r="Q23" i="20"/>
  <c r="Q60" i="20"/>
  <c r="N23" i="20"/>
  <c r="N60" i="20"/>
  <c r="K23" i="20"/>
  <c r="K60" i="20"/>
  <c r="H23" i="20"/>
  <c r="H60" i="20"/>
  <c r="AD42" i="20"/>
  <c r="Z41" i="20"/>
  <c r="Q41" i="20"/>
  <c r="H41" i="20"/>
  <c r="AF36" i="20"/>
  <c r="X34" i="20"/>
  <c r="O34" i="20"/>
  <c r="F34" i="20"/>
  <c r="C60" i="20"/>
  <c r="X60" i="20"/>
  <c r="O60" i="20"/>
  <c r="F60" i="20"/>
  <c r="W53" i="20"/>
  <c r="N53" i="20"/>
  <c r="E53" i="20"/>
  <c r="Y60" i="20"/>
  <c r="S60" i="20"/>
  <c r="P60" i="20"/>
  <c r="J60" i="20"/>
  <c r="AD61" i="2"/>
  <c r="L61" i="2"/>
  <c r="F61" i="2"/>
  <c r="G61" i="2"/>
  <c r="AD41" i="2"/>
  <c r="AD60" i="2"/>
  <c r="AA23" i="2"/>
  <c r="AA41" i="2"/>
  <c r="AA60" i="2"/>
  <c r="X41" i="2"/>
  <c r="X60" i="2"/>
  <c r="U41" i="2"/>
  <c r="U60" i="2"/>
  <c r="R23" i="2"/>
  <c r="R41" i="2"/>
  <c r="R60" i="2"/>
  <c r="O41" i="2"/>
  <c r="O60" i="2"/>
  <c r="L41" i="2"/>
  <c r="L60" i="2"/>
  <c r="I23" i="2"/>
  <c r="I41" i="2"/>
  <c r="I60" i="2"/>
  <c r="F41" i="2"/>
  <c r="F60" i="2"/>
  <c r="Y60" i="2"/>
  <c r="P60" i="2"/>
  <c r="G60" i="2"/>
  <c r="AB53" i="2"/>
  <c r="AB34" i="2"/>
  <c r="AC53" i="2"/>
  <c r="Y53" i="2"/>
  <c r="Y34" i="2"/>
  <c r="Z53" i="2"/>
  <c r="V53" i="2"/>
  <c r="V34" i="2"/>
  <c r="W53" i="2"/>
  <c r="S53" i="2"/>
  <c r="S34" i="2"/>
  <c r="T53" i="2"/>
  <c r="P53" i="2"/>
  <c r="P34" i="2"/>
  <c r="Q53" i="2"/>
  <c r="M53" i="2"/>
  <c r="M34" i="2"/>
  <c r="N53" i="2"/>
  <c r="J53" i="2"/>
  <c r="J34" i="2"/>
  <c r="K53" i="2"/>
  <c r="G53" i="2"/>
  <c r="G34" i="2"/>
  <c r="H53" i="2"/>
  <c r="D34" i="2"/>
  <c r="E53" i="2"/>
  <c r="Z23" i="2"/>
  <c r="Z60" i="2"/>
  <c r="Q23" i="2"/>
  <c r="Q60" i="2"/>
  <c r="K23" i="2"/>
  <c r="K60" i="2"/>
  <c r="AD42" i="2"/>
  <c r="U42" i="2"/>
  <c r="L42" i="2"/>
  <c r="Z41" i="2"/>
  <c r="Q41" i="2"/>
  <c r="H41" i="2"/>
  <c r="AF36" i="2"/>
  <c r="AF32" i="2"/>
  <c r="V61" i="2"/>
  <c r="M61" i="2"/>
  <c r="E61" i="2"/>
  <c r="V60" i="2"/>
  <c r="M60" i="2"/>
  <c r="D60" i="2"/>
  <c r="AF41" i="2"/>
  <c r="C42" i="2"/>
  <c r="X42" i="2"/>
  <c r="O42" i="2"/>
  <c r="F42" i="2"/>
  <c r="AC41" i="2"/>
  <c r="T41" i="2"/>
  <c r="K41" i="2"/>
  <c r="AF39" i="2"/>
  <c r="AA34" i="2"/>
  <c r="R34" i="2"/>
  <c r="I34" i="2"/>
  <c r="AF30" i="2"/>
  <c r="D61" i="2"/>
  <c r="AC61" i="2"/>
  <c r="Y61" i="2"/>
  <c r="T61" i="2"/>
  <c r="P61" i="2"/>
  <c r="AB60" i="2"/>
  <c r="S60" i="2"/>
  <c r="J60" i="2"/>
  <c r="S64" i="8"/>
  <c r="V44" i="8"/>
  <c r="M44" i="8"/>
  <c r="D44" i="8"/>
  <c r="AB43" i="8"/>
  <c r="S43" i="8"/>
  <c r="J43" i="8"/>
  <c r="Z36" i="8"/>
  <c r="Q36" i="8"/>
  <c r="H36" i="8"/>
  <c r="W64" i="8"/>
  <c r="N64" i="8"/>
  <c r="E64" i="8"/>
  <c r="V63" i="8"/>
  <c r="M63" i="8"/>
  <c r="AD56" i="8"/>
  <c r="U56" i="8"/>
  <c r="L56" i="8"/>
  <c r="AF36" i="8"/>
  <c r="AB56" i="8"/>
  <c r="AB36" i="8"/>
  <c r="Y56" i="8"/>
  <c r="Y36" i="8"/>
  <c r="V56" i="8"/>
  <c r="V36" i="8"/>
  <c r="S56" i="8"/>
  <c r="S36" i="8"/>
  <c r="P56" i="8"/>
  <c r="P36" i="8"/>
  <c r="M56" i="8"/>
  <c r="M36" i="8"/>
  <c r="J56" i="8"/>
  <c r="J36" i="8"/>
  <c r="G56" i="8"/>
  <c r="G36" i="8"/>
  <c r="D56" i="8"/>
  <c r="D36" i="8"/>
  <c r="AD43" i="8"/>
  <c r="AD63" i="8"/>
  <c r="AA24" i="8"/>
  <c r="AA43" i="8"/>
  <c r="AA63" i="8"/>
  <c r="X24" i="8"/>
  <c r="X43" i="8"/>
  <c r="X63" i="8"/>
  <c r="U43" i="8"/>
  <c r="U63" i="8"/>
  <c r="R24" i="8"/>
  <c r="R43" i="8"/>
  <c r="R63" i="8"/>
  <c r="O43" i="8"/>
  <c r="O24" i="8"/>
  <c r="O63" i="8"/>
  <c r="L43" i="8"/>
  <c r="L24" i="8"/>
  <c r="L63" i="8"/>
  <c r="I24" i="8"/>
  <c r="I43" i="8"/>
  <c r="I63" i="8"/>
  <c r="F43" i="8"/>
  <c r="F63" i="8"/>
  <c r="AF43" i="8"/>
  <c r="AD44" i="8"/>
  <c r="Y44" i="8"/>
  <c r="U44" i="8"/>
  <c r="P44" i="8"/>
  <c r="G44" i="8"/>
  <c r="V43" i="8"/>
  <c r="AC36" i="8"/>
  <c r="T36" i="8"/>
  <c r="K36" i="8"/>
  <c r="S63" i="8"/>
  <c r="J63" i="8"/>
  <c r="AA56" i="8"/>
  <c r="R56" i="8"/>
  <c r="I56" i="8"/>
  <c r="Z63" i="8"/>
  <c r="Q63" i="8"/>
  <c r="K63" i="8"/>
  <c r="H63" i="8"/>
  <c r="AD63" i="29"/>
  <c r="AA24" i="29"/>
  <c r="AA63" i="29"/>
  <c r="AB63" i="29"/>
  <c r="X63" i="29"/>
  <c r="Y63" i="29"/>
  <c r="U63" i="29"/>
  <c r="V63" i="29"/>
  <c r="R24" i="29"/>
  <c r="R63" i="29"/>
  <c r="S63" i="29"/>
  <c r="O63" i="29"/>
  <c r="P63" i="29"/>
  <c r="L63" i="29"/>
  <c r="M63" i="29"/>
  <c r="I24" i="29"/>
  <c r="I63" i="29"/>
  <c r="J63" i="29"/>
  <c r="F63" i="29"/>
  <c r="G63" i="29"/>
  <c r="AD44" i="29"/>
  <c r="U44" i="29"/>
  <c r="L44" i="29"/>
  <c r="AA43" i="29"/>
  <c r="R43" i="29"/>
  <c r="I43" i="29"/>
  <c r="X64" i="29"/>
  <c r="O64" i="29"/>
  <c r="Z24" i="29"/>
  <c r="Z43" i="29"/>
  <c r="Q24" i="29"/>
  <c r="Q43" i="29"/>
  <c r="K24" i="29"/>
  <c r="K43" i="29"/>
  <c r="AF41" i="29"/>
  <c r="AF38" i="29"/>
  <c r="AF35" i="29"/>
  <c r="AF32" i="29"/>
  <c r="C36" i="29"/>
  <c r="F44" i="29"/>
  <c r="AD43" i="29"/>
  <c r="U43" i="29"/>
  <c r="L43" i="29"/>
  <c r="AF37" i="29"/>
  <c r="D56" i="29"/>
  <c r="W64" i="29"/>
  <c r="N64" i="29"/>
  <c r="Z63" i="29"/>
  <c r="Q63" i="29"/>
  <c r="H63" i="29"/>
  <c r="AD36" i="29"/>
  <c r="AD56" i="29"/>
  <c r="AA36" i="29"/>
  <c r="AA56" i="29"/>
  <c r="X36" i="29"/>
  <c r="X56" i="29"/>
  <c r="U36" i="29"/>
  <c r="U56" i="29"/>
  <c r="R36" i="29"/>
  <c r="R56" i="29"/>
  <c r="O36" i="29"/>
  <c r="O56" i="29"/>
  <c r="L36" i="29"/>
  <c r="L56" i="29"/>
  <c r="I36" i="29"/>
  <c r="I56" i="29"/>
  <c r="F36" i="29"/>
  <c r="F56" i="29"/>
  <c r="C43" i="29"/>
  <c r="C24" i="29"/>
  <c r="AB64" i="29"/>
  <c r="V64" i="29"/>
  <c r="P64" i="29"/>
  <c r="M64" i="29"/>
  <c r="G64" i="29"/>
  <c r="D64" i="29"/>
  <c r="Y64" i="29"/>
  <c r="S64" i="29"/>
  <c r="J64" i="29"/>
  <c r="AF43" i="29"/>
  <c r="E44" i="29"/>
  <c r="X43" i="29"/>
  <c r="O43" i="29"/>
  <c r="F43" i="29"/>
  <c r="V36" i="29"/>
  <c r="M36" i="29"/>
  <c r="AD64" i="29"/>
  <c r="W63" i="29"/>
  <c r="N63" i="29"/>
  <c r="E63" i="29"/>
  <c r="AB44" i="29"/>
  <c r="Y44" i="29"/>
  <c r="V44" i="29"/>
  <c r="S44" i="29"/>
  <c r="P44" i="29"/>
  <c r="M44" i="29"/>
  <c r="J44" i="29"/>
  <c r="G44" i="29"/>
  <c r="D44" i="29"/>
  <c r="AD67" i="28"/>
  <c r="AA25" i="28"/>
  <c r="AA66" i="28"/>
  <c r="U25" i="28"/>
  <c r="U66" i="28"/>
  <c r="R25" i="28"/>
  <c r="R66" i="28"/>
  <c r="O25" i="28"/>
  <c r="O66" i="28"/>
  <c r="I25" i="28"/>
  <c r="I66" i="28"/>
  <c r="AA45" i="28"/>
  <c r="R45" i="28"/>
  <c r="I45" i="28"/>
  <c r="Y66" i="28"/>
  <c r="P66" i="28"/>
  <c r="G66" i="28"/>
  <c r="AB59" i="28"/>
  <c r="AB38" i="28"/>
  <c r="AC59" i="28"/>
  <c r="Y59" i="28"/>
  <c r="Y38" i="28"/>
  <c r="Z59" i="28"/>
  <c r="V59" i="28"/>
  <c r="V38" i="28"/>
  <c r="W59" i="28"/>
  <c r="S59" i="28"/>
  <c r="S38" i="28"/>
  <c r="T59" i="28"/>
  <c r="P59" i="28"/>
  <c r="P38" i="28"/>
  <c r="Q59" i="28"/>
  <c r="M59" i="28"/>
  <c r="M38" i="28"/>
  <c r="N59" i="28"/>
  <c r="J59" i="28"/>
  <c r="J38" i="28"/>
  <c r="K59" i="28"/>
  <c r="G59" i="28"/>
  <c r="G38" i="28"/>
  <c r="H59" i="28"/>
  <c r="D38" i="28"/>
  <c r="E59" i="28"/>
  <c r="Z25" i="28"/>
  <c r="Z66" i="28"/>
  <c r="W25" i="28"/>
  <c r="W66" i="28"/>
  <c r="Q25" i="28"/>
  <c r="Q66" i="28"/>
  <c r="N66" i="28"/>
  <c r="N25" i="28"/>
  <c r="K25" i="28"/>
  <c r="K66" i="28"/>
  <c r="H66" i="28"/>
  <c r="H25" i="28"/>
  <c r="AD46" i="28"/>
  <c r="AD45" i="28"/>
  <c r="Z45" i="28"/>
  <c r="U45" i="28"/>
  <c r="Q45" i="28"/>
  <c r="L45" i="28"/>
  <c r="H45" i="28"/>
  <c r="D59" i="28"/>
  <c r="V67" i="28"/>
  <c r="AD66" i="28"/>
  <c r="V66" i="28"/>
  <c r="M66" i="28"/>
  <c r="C46" i="28"/>
  <c r="T25" i="28"/>
  <c r="L25" i="28"/>
  <c r="D67" i="28"/>
  <c r="AC46" i="28"/>
  <c r="X46" i="28"/>
  <c r="F46" i="28"/>
  <c r="AC45" i="28"/>
  <c r="X45" i="28"/>
  <c r="T45" i="28"/>
  <c r="O45" i="28"/>
  <c r="K45" i="28"/>
  <c r="F45" i="28"/>
  <c r="Y67" i="28"/>
  <c r="P67" i="28"/>
  <c r="G67" i="28"/>
  <c r="AB66" i="28"/>
  <c r="S66" i="28"/>
  <c r="J66" i="28"/>
  <c r="D46" i="28"/>
  <c r="Y45" i="28"/>
  <c r="S45" i="28"/>
  <c r="J45" i="28"/>
  <c r="G45" i="28"/>
  <c r="B20" i="1"/>
  <c r="AA29" i="1"/>
  <c r="AA18" i="1"/>
  <c r="AA21" i="1"/>
  <c r="AB29" i="1"/>
  <c r="X29" i="1"/>
  <c r="X18" i="1"/>
  <c r="X21" i="1"/>
  <c r="Y29" i="1"/>
  <c r="U29" i="1"/>
  <c r="U18" i="1"/>
  <c r="U21" i="1"/>
  <c r="V29" i="1"/>
  <c r="R29" i="1"/>
  <c r="R18" i="1"/>
  <c r="R21" i="1"/>
  <c r="S29" i="1"/>
  <c r="O29" i="1"/>
  <c r="O18" i="1"/>
  <c r="O21" i="1"/>
  <c r="P29" i="1"/>
  <c r="O19" i="1"/>
  <c r="L29" i="1"/>
  <c r="L18" i="1"/>
  <c r="L21" i="1"/>
  <c r="M29" i="1"/>
  <c r="L19" i="1"/>
  <c r="I29" i="1"/>
  <c r="I18" i="1"/>
  <c r="I21" i="1"/>
  <c r="J29" i="1"/>
  <c r="I19" i="1"/>
  <c r="F29" i="1"/>
  <c r="F18" i="1"/>
  <c r="F21" i="1"/>
  <c r="G29" i="1"/>
  <c r="F19" i="1"/>
  <c r="C29" i="1"/>
  <c r="C18" i="1"/>
  <c r="C21" i="1"/>
  <c r="D29" i="1"/>
  <c r="C19" i="1"/>
  <c r="B21" i="1"/>
  <c r="U20" i="1"/>
  <c r="L20" i="1"/>
  <c r="C20" i="1"/>
  <c r="AA19" i="1"/>
  <c r="R19" i="1"/>
  <c r="U17" i="1"/>
  <c r="L17" i="1"/>
  <c r="C17" i="1"/>
  <c r="AC19" i="1"/>
  <c r="AC17" i="1"/>
  <c r="Z19" i="1"/>
  <c r="Z17" i="1"/>
  <c r="W19" i="1"/>
  <c r="W17" i="1"/>
  <c r="T19" i="1"/>
  <c r="T17" i="1"/>
  <c r="Q19" i="1"/>
  <c r="Q17" i="1"/>
  <c r="N19" i="1"/>
  <c r="N17" i="1"/>
  <c r="K19" i="1"/>
  <c r="K17" i="1"/>
  <c r="H19" i="1"/>
  <c r="H17" i="1"/>
  <c r="E19" i="1"/>
  <c r="E17" i="1"/>
  <c r="B19" i="1"/>
  <c r="W21" i="1"/>
  <c r="N21" i="1"/>
  <c r="E21" i="1"/>
  <c r="AC20" i="1"/>
  <c r="X20" i="1"/>
  <c r="T20" i="1"/>
  <c r="O20" i="1"/>
  <c r="K20" i="1"/>
  <c r="F20" i="1"/>
  <c r="U19" i="1"/>
  <c r="W18" i="1"/>
  <c r="N18" i="1"/>
  <c r="E18" i="1"/>
  <c r="AA17" i="1"/>
  <c r="R17" i="1"/>
  <c r="I17" i="1"/>
  <c r="W29" i="1"/>
  <c r="N29" i="1"/>
  <c r="E29" i="1"/>
  <c r="AB20" i="1"/>
  <c r="Y20" i="1"/>
  <c r="V20" i="1"/>
  <c r="S20" i="1"/>
  <c r="P20" i="1"/>
  <c r="M20" i="1"/>
  <c r="J20" i="1"/>
  <c r="G20" i="1"/>
  <c r="D20" i="1"/>
  <c r="V17" i="1"/>
  <c r="M17" i="1"/>
  <c r="D17" i="1"/>
  <c r="B20" i="7"/>
  <c r="AA29" i="7"/>
  <c r="AA18" i="7"/>
  <c r="AA21" i="7"/>
  <c r="AA13" i="27"/>
  <c r="X29" i="7"/>
  <c r="X18" i="7"/>
  <c r="X21" i="7"/>
  <c r="X13" i="27"/>
  <c r="U29" i="7"/>
  <c r="U18" i="7"/>
  <c r="U21" i="7"/>
  <c r="U13" i="27"/>
  <c r="R29" i="7"/>
  <c r="R18" i="7"/>
  <c r="R21" i="7"/>
  <c r="R13" i="27"/>
  <c r="O29" i="7"/>
  <c r="O18" i="7"/>
  <c r="O21" i="7"/>
  <c r="O13" i="27"/>
  <c r="L29" i="7"/>
  <c r="L18" i="7"/>
  <c r="L21" i="7"/>
  <c r="L13" i="27"/>
  <c r="M29" i="7"/>
  <c r="I29" i="7"/>
  <c r="I18" i="7"/>
  <c r="I21" i="7"/>
  <c r="I13" i="27"/>
  <c r="J29" i="7"/>
  <c r="F29" i="7"/>
  <c r="F18" i="7"/>
  <c r="F21" i="7"/>
  <c r="F13" i="27"/>
  <c r="G29" i="7"/>
  <c r="C29" i="7"/>
  <c r="C18" i="7"/>
  <c r="C21" i="7"/>
  <c r="C13" i="27"/>
  <c r="D29" i="7"/>
  <c r="B21" i="7"/>
  <c r="U20" i="7"/>
  <c r="L20" i="7"/>
  <c r="C20" i="7"/>
  <c r="AA19" i="7"/>
  <c r="R19" i="7"/>
  <c r="I19" i="7"/>
  <c r="X17" i="7"/>
  <c r="O17" i="7"/>
  <c r="F17" i="7"/>
  <c r="V29" i="7"/>
  <c r="B13" i="27"/>
  <c r="AC13" i="27"/>
  <c r="AC19" i="7"/>
  <c r="Z13" i="27"/>
  <c r="Z19" i="7"/>
  <c r="W13" i="27"/>
  <c r="W19" i="7"/>
  <c r="T13" i="27"/>
  <c r="T19" i="7"/>
  <c r="Q13" i="27"/>
  <c r="Q19" i="7"/>
  <c r="N13" i="27"/>
  <c r="N19" i="7"/>
  <c r="K13" i="27"/>
  <c r="K19" i="7"/>
  <c r="H13" i="27"/>
  <c r="H19" i="7"/>
  <c r="E13" i="27"/>
  <c r="E19" i="7"/>
  <c r="AE18" i="7"/>
  <c r="AE10" i="27"/>
  <c r="B19" i="7"/>
  <c r="W21" i="7"/>
  <c r="N21" i="7"/>
  <c r="E21" i="7"/>
  <c r="AC20" i="7"/>
  <c r="X20" i="7"/>
  <c r="T20" i="7"/>
  <c r="O20" i="7"/>
  <c r="K20" i="7"/>
  <c r="F20" i="7"/>
  <c r="AE19" i="7"/>
  <c r="U19" i="7"/>
  <c r="L19" i="7"/>
  <c r="C19" i="7"/>
  <c r="Z18" i="7"/>
  <c r="Q18" i="7"/>
  <c r="H18" i="7"/>
  <c r="AA17" i="7"/>
  <c r="W17" i="7"/>
  <c r="R17" i="7"/>
  <c r="N17" i="7"/>
  <c r="I17" i="7"/>
  <c r="E17" i="7"/>
  <c r="AC29" i="7"/>
  <c r="Y29" i="7"/>
  <c r="T29" i="7"/>
  <c r="P29" i="7"/>
  <c r="H29" i="7"/>
  <c r="AB20" i="7"/>
  <c r="Y20" i="7"/>
  <c r="V20" i="7"/>
  <c r="S20" i="7"/>
  <c r="P20" i="7"/>
  <c r="M20" i="7"/>
  <c r="J20" i="7"/>
  <c r="G20" i="7"/>
  <c r="D20" i="7"/>
  <c r="B9" i="40"/>
  <c r="B18" i="5"/>
  <c r="M42" i="19" l="1"/>
  <c r="M61" i="19"/>
  <c r="P42" i="19"/>
  <c r="P61" i="19"/>
  <c r="Q61" i="19"/>
  <c r="R61" i="19"/>
  <c r="Q42" i="19"/>
  <c r="Z61" i="19"/>
  <c r="AA61" i="19"/>
  <c r="Z42" i="19"/>
  <c r="N61" i="19"/>
  <c r="Y42" i="19"/>
  <c r="Y61" i="19"/>
  <c r="C61" i="19"/>
  <c r="C42" i="19"/>
  <c r="AF42" i="19"/>
  <c r="H61" i="19"/>
  <c r="I61" i="19"/>
  <c r="H42" i="19"/>
  <c r="K61" i="19"/>
  <c r="K42" i="19"/>
  <c r="L61" i="19"/>
  <c r="J42" i="19"/>
  <c r="J61" i="19"/>
  <c r="S42" i="19"/>
  <c r="S61" i="19"/>
  <c r="T61" i="19"/>
  <c r="T42" i="19"/>
  <c r="W61" i="19"/>
  <c r="X61" i="19"/>
  <c r="W42" i="19"/>
  <c r="U61" i="19"/>
  <c r="N61" i="20"/>
  <c r="N42" i="20"/>
  <c r="S61" i="20"/>
  <c r="R42" i="20"/>
  <c r="R61" i="20"/>
  <c r="AB61" i="20"/>
  <c r="AA42" i="20"/>
  <c r="AA61" i="20"/>
  <c r="K61" i="20"/>
  <c r="K42" i="20"/>
  <c r="Z61" i="20"/>
  <c r="Z42" i="20"/>
  <c r="L42" i="20"/>
  <c r="L61" i="20"/>
  <c r="M61" i="20"/>
  <c r="J61" i="20"/>
  <c r="I42" i="20"/>
  <c r="I61" i="20"/>
  <c r="U42" i="20"/>
  <c r="U61" i="20"/>
  <c r="V61" i="20"/>
  <c r="X61" i="20"/>
  <c r="Y61" i="20"/>
  <c r="X42" i="20"/>
  <c r="H61" i="20"/>
  <c r="H42" i="20"/>
  <c r="Q61" i="20"/>
  <c r="Q42" i="20"/>
  <c r="O61" i="20"/>
  <c r="Z42" i="2"/>
  <c r="Z61" i="2"/>
  <c r="AA61" i="2"/>
  <c r="AB61" i="2"/>
  <c r="AA42" i="2"/>
  <c r="Q42" i="2"/>
  <c r="Q61" i="2"/>
  <c r="I61" i="2"/>
  <c r="J61" i="2"/>
  <c r="I42" i="2"/>
  <c r="AF42" i="2"/>
  <c r="K42" i="2"/>
  <c r="K61" i="2"/>
  <c r="R61" i="2"/>
  <c r="S61" i="2"/>
  <c r="R42" i="2"/>
  <c r="L64" i="8"/>
  <c r="L44" i="8"/>
  <c r="AA64" i="8"/>
  <c r="AA44" i="8"/>
  <c r="I64" i="8"/>
  <c r="I44" i="8"/>
  <c r="R64" i="8"/>
  <c r="R44" i="8"/>
  <c r="AF44" i="8"/>
  <c r="AB64" i="8"/>
  <c r="O64" i="8"/>
  <c r="P64" i="8"/>
  <c r="O44" i="8"/>
  <c r="X64" i="8"/>
  <c r="Y64" i="8"/>
  <c r="X44" i="8"/>
  <c r="J64" i="8"/>
  <c r="M64" i="8"/>
  <c r="K44" i="29"/>
  <c r="K64" i="29"/>
  <c r="R44" i="29"/>
  <c r="R64" i="29"/>
  <c r="Z64" i="29"/>
  <c r="Z44" i="29"/>
  <c r="AA44" i="29"/>
  <c r="AA64" i="29"/>
  <c r="AF44" i="29"/>
  <c r="C64" i="29"/>
  <c r="C44" i="29"/>
  <c r="Q64" i="29"/>
  <c r="Q44" i="29"/>
  <c r="I44" i="29"/>
  <c r="I64" i="29"/>
  <c r="L64" i="29"/>
  <c r="L67" i="28"/>
  <c r="L46" i="28"/>
  <c r="H67" i="28"/>
  <c r="H46" i="28"/>
  <c r="K67" i="28"/>
  <c r="K46" i="28"/>
  <c r="W67" i="28"/>
  <c r="W46" i="28"/>
  <c r="I67" i="28"/>
  <c r="J67" i="28"/>
  <c r="I46" i="28"/>
  <c r="U67" i="28"/>
  <c r="U46" i="28"/>
  <c r="X67" i="28"/>
  <c r="T67" i="28"/>
  <c r="T46" i="28"/>
  <c r="N67" i="28"/>
  <c r="N46" i="28"/>
  <c r="Q67" i="28"/>
  <c r="Q46" i="28"/>
  <c r="R67" i="28"/>
  <c r="S67" i="28"/>
  <c r="R46" i="28"/>
  <c r="M67" i="28"/>
  <c r="Z67" i="28"/>
  <c r="Z46" i="28"/>
  <c r="O67" i="28"/>
  <c r="O46" i="28"/>
  <c r="AA67" i="28"/>
  <c r="AB67" i="28"/>
  <c r="AA46" i="28"/>
  <c r="AE21" i="1"/>
  <c r="AE17" i="1"/>
  <c r="AE20" i="1"/>
  <c r="AE18" i="1"/>
  <c r="AE19" i="1"/>
  <c r="AE21" i="7"/>
  <c r="AE13" i="27"/>
  <c r="AE20" i="7"/>
  <c r="AE17" i="7"/>
  <c r="B9" i="27"/>
  <c r="B9" i="39" l="1"/>
  <c r="B9" i="38"/>
  <c r="S70" i="35"/>
  <c r="T70" i="35"/>
  <c r="AF20" i="23"/>
  <c r="AF22" i="23"/>
  <c r="AF15" i="23"/>
  <c r="AF19" i="23"/>
  <c r="AF21" i="23"/>
  <c r="AF18" i="23"/>
  <c r="AD42" i="23"/>
  <c r="AD61" i="23"/>
  <c r="AD34" i="23"/>
  <c r="AD53" i="23"/>
  <c r="AD55" i="23"/>
  <c r="AD36" i="23"/>
  <c r="AF24" i="23"/>
  <c r="AD33" i="23"/>
  <c r="AD43" i="23"/>
  <c r="AD62" i="23"/>
  <c r="AD32" i="23"/>
  <c r="AD30" i="23"/>
  <c r="AD29" i="23"/>
  <c r="AD31" i="23"/>
  <c r="AD56" i="23"/>
  <c r="AD37" i="23"/>
  <c r="AD38" i="23"/>
  <c r="AD57" i="23"/>
  <c r="AD54" i="23"/>
  <c r="AD35" i="23"/>
  <c r="AD40" i="23"/>
  <c r="AD59" i="23"/>
  <c r="AD39" i="23"/>
  <c r="AD58" i="23"/>
  <c r="AD41" i="23"/>
  <c r="AD60" i="23"/>
  <c r="AD28" i="23"/>
  <c r="AF23" i="23"/>
  <c r="AF41" i="23" l="1"/>
  <c r="AF37" i="23"/>
  <c r="AF38" i="23"/>
  <c r="AF39" i="23"/>
  <c r="AF40" i="23"/>
  <c r="AF33" i="23"/>
  <c r="AF32" i="23"/>
  <c r="AF42" i="23"/>
  <c r="AF31" i="23"/>
  <c r="AF28" i="23"/>
  <c r="AF34" i="23"/>
  <c r="AF30" i="23"/>
  <c r="AF43" i="23"/>
  <c r="AF29" i="23"/>
  <c r="AF36" i="34"/>
  <c r="AF60" i="34" s="1"/>
  <c r="AD65" i="34"/>
  <c r="AD48" i="34"/>
  <c r="AD47" i="34"/>
  <c r="AD46" i="34"/>
  <c r="AD98" i="34"/>
  <c r="AD57" i="34"/>
  <c r="AD56" i="34"/>
  <c r="AD55" i="34"/>
  <c r="AD45" i="34"/>
  <c r="AD44" i="34"/>
  <c r="AD43" i="34"/>
  <c r="AD42" i="34"/>
  <c r="AD41" i="34"/>
  <c r="AD40" i="34"/>
  <c r="AD63" i="34"/>
  <c r="AD62" i="34"/>
  <c r="AD61" i="34"/>
  <c r="AD60" i="34"/>
  <c r="AD59" i="34"/>
  <c r="AD58" i="34"/>
  <c r="AD67" i="34"/>
  <c r="AD64" i="34"/>
  <c r="AD54" i="34"/>
  <c r="AD53" i="34"/>
  <c r="AD52" i="34"/>
  <c r="AD51" i="34"/>
  <c r="AD50" i="34"/>
  <c r="AD49" i="34"/>
  <c r="AD35" i="34"/>
  <c r="AD97" i="34" s="1"/>
  <c r="AF47" i="34" l="1"/>
  <c r="AF61" i="34"/>
  <c r="AF57" i="34"/>
  <c r="AF59" i="34"/>
  <c r="AF44" i="34"/>
  <c r="AF58" i="34"/>
  <c r="AF41" i="34"/>
  <c r="AF51" i="34"/>
  <c r="AF35" i="34"/>
  <c r="AF66" i="34" s="1"/>
  <c r="AD66" i="34"/>
  <c r="AF63" i="34"/>
  <c r="AF52" i="34"/>
  <c r="AF65" i="34"/>
  <c r="AF46" i="34"/>
  <c r="AF40" i="34"/>
  <c r="AF49" i="34"/>
  <c r="AF62" i="34"/>
  <c r="AF55" i="34"/>
  <c r="AF42" i="34"/>
  <c r="AF48" i="34"/>
  <c r="AF43" i="34"/>
  <c r="AF56" i="34"/>
  <c r="AF45" i="34"/>
  <c r="AF50" i="34"/>
  <c r="AF54" i="34"/>
  <c r="AF53" i="34"/>
  <c r="AF67" i="34"/>
  <c r="AF64" i="34"/>
  <c r="AE9" i="39"/>
  <c r="AE18" i="5"/>
  <c r="AF26" i="28" l="1"/>
  <c r="AF36" i="28" s="1"/>
  <c r="AF35" i="28"/>
  <c r="AE45" i="28"/>
  <c r="AE47" i="28"/>
  <c r="AE37" i="28"/>
  <c r="AE68" i="28"/>
  <c r="AE39" i="28"/>
  <c r="AE31" i="28"/>
  <c r="AE38" i="28"/>
  <c r="AE30" i="28"/>
  <c r="AE36" i="28"/>
  <c r="AE43" i="28"/>
  <c r="AE35" i="28"/>
  <c r="AE42" i="28"/>
  <c r="AE34" i="28"/>
  <c r="AE44" i="28"/>
  <c r="AE41" i="28"/>
  <c r="AE33" i="28"/>
  <c r="AE40" i="28"/>
  <c r="AE32" i="28"/>
  <c r="AF68" i="28"/>
  <c r="AE25" i="28"/>
  <c r="AF67" i="28" s="1"/>
  <c r="AF25" i="28" l="1"/>
  <c r="AF46" i="28" s="1"/>
  <c r="AF41" i="28"/>
  <c r="AF31" i="28"/>
  <c r="AF33" i="28"/>
  <c r="AF38" i="28"/>
  <c r="AF44" i="28"/>
  <c r="AF43" i="28"/>
  <c r="AF42" i="28"/>
  <c r="AF39" i="28"/>
  <c r="AE46" i="28"/>
  <c r="AF37" i="28"/>
  <c r="AF34" i="28"/>
  <c r="AF30" i="28"/>
  <c r="AF47" i="28"/>
  <c r="AF40" i="28"/>
  <c r="AF45" i="28"/>
  <c r="AE67" i="28"/>
  <c r="AF32" i="28"/>
  <c r="AE22" i="20"/>
  <c r="AE41" i="20" s="1"/>
  <c r="AF12" i="20"/>
  <c r="AF31" i="20" s="1"/>
  <c r="AE31" i="20"/>
  <c r="AE50" i="20"/>
  <c r="AF50" i="20"/>
  <c r="AE60" i="20" l="1"/>
  <c r="AE23" i="20"/>
  <c r="AE42" i="20" s="1"/>
  <c r="AF23" i="20"/>
  <c r="AF42" i="20" s="1"/>
  <c r="AF60" i="20"/>
  <c r="AF22" i="20"/>
  <c r="AF41" i="20" s="1"/>
  <c r="AE61" i="20"/>
  <c r="AF61" i="20" l="1"/>
  <c r="AE35" i="23"/>
  <c r="AE54" i="23"/>
  <c r="AF54" i="23"/>
  <c r="AF16" i="23"/>
  <c r="AF35" i="23" s="1"/>
  <c r="AF16" i="30"/>
  <c r="AF35" i="30" s="1"/>
  <c r="AE54" i="30"/>
  <c r="AF54" i="30"/>
  <c r="AE35" i="30"/>
  <c r="AF17" i="23"/>
  <c r="AF36" i="23" s="1"/>
  <c r="AE55" i="23"/>
  <c r="AE36" i="23"/>
  <c r="AF55" i="23"/>
</calcChain>
</file>

<file path=xl/sharedStrings.xml><?xml version="1.0" encoding="utf-8"?>
<sst xmlns="http://schemas.openxmlformats.org/spreadsheetml/2006/main" count="3548" uniqueCount="1218">
  <si>
    <t>INDICE</t>
  </si>
  <si>
    <t>Cuadro 2</t>
  </si>
  <si>
    <t>Valor (millones de dólares)</t>
  </si>
  <si>
    <t>Hilo</t>
  </si>
  <si>
    <t>Textil</t>
  </si>
  <si>
    <t>Confección</t>
  </si>
  <si>
    <t>Otros</t>
  </si>
  <si>
    <t>Total</t>
  </si>
  <si>
    <t>Participación (en porcentajes)</t>
  </si>
  <si>
    <t>Tasa de crecimiento anual</t>
  </si>
  <si>
    <t>--</t>
  </si>
  <si>
    <t>NOTAS</t>
  </si>
  <si>
    <t>|</t>
  </si>
  <si>
    <t>Cuadro 7</t>
  </si>
  <si>
    <t xml:space="preserve">Estados Unidos            </t>
  </si>
  <si>
    <t xml:space="preserve">China                     </t>
  </si>
  <si>
    <t>Canadá</t>
  </si>
  <si>
    <t>América Latina y el Caribe</t>
  </si>
  <si>
    <t>Centroamérica</t>
  </si>
  <si>
    <t>Subtotal</t>
  </si>
  <si>
    <t>Resto</t>
  </si>
  <si>
    <t>Cuadro 17</t>
  </si>
  <si>
    <t>Cuadro 25</t>
  </si>
  <si>
    <t>Subtotal EU</t>
  </si>
  <si>
    <t>Total HTC</t>
  </si>
  <si>
    <t>Cuadro 28</t>
  </si>
  <si>
    <t>Subtotal China</t>
  </si>
  <si>
    <t>Cuadro 31</t>
  </si>
  <si>
    <t>Subtotal ALC</t>
  </si>
  <si>
    <t>Cuadro 1</t>
  </si>
  <si>
    <t>Cuadro 6</t>
  </si>
  <si>
    <t xml:space="preserve">Canadá                    </t>
  </si>
  <si>
    <t>Cuadro 16</t>
  </si>
  <si>
    <t>Cuadro 24</t>
  </si>
  <si>
    <t>Cuadro 27</t>
  </si>
  <si>
    <t>Cuadro 30</t>
  </si>
  <si>
    <t>C32</t>
  </si>
  <si>
    <t>C31</t>
  </si>
  <si>
    <t>C30</t>
  </si>
  <si>
    <t>C29</t>
  </si>
  <si>
    <t>C28</t>
  </si>
  <si>
    <t>C27</t>
  </si>
  <si>
    <t>C26</t>
  </si>
  <si>
    <t>C25</t>
  </si>
  <si>
    <t>C24</t>
  </si>
  <si>
    <t xml:space="preserve"> IMPORTACIONES TOTALES DE LAS PRINCIPALES 25 PARTIDAS DE OTROS DE LA CADENA HTC</t>
  </si>
  <si>
    <t>C23</t>
  </si>
  <si>
    <t xml:space="preserve"> EXPORTACIONES TOTALES DE LAS PRINCIPALES 25 PARTIDAS DE OTROS DE LA CADENA HTC</t>
  </si>
  <si>
    <t>C22</t>
  </si>
  <si>
    <t xml:space="preserve"> IMPORTACIONES TOTALES DE LAS PRINCIPALES 25 PARTIDAS DE CONFECCIÓN DE LA CADENA HTC</t>
  </si>
  <si>
    <t>C21</t>
  </si>
  <si>
    <t xml:space="preserve"> EXPORTACIONES TOTALES DE LAS PRINCIPALES 25 PARTIDAS DE CONFECCIÓN DE LA CADENA HTC</t>
  </si>
  <si>
    <t>C20</t>
  </si>
  <si>
    <t xml:space="preserve"> IMPORTACIONES TOTALES DE LAS PRINCIPALES 25 PARTIDAS DE TEXTIL DE LA CADENA HTC</t>
  </si>
  <si>
    <t>C19</t>
  </si>
  <si>
    <t xml:space="preserve"> EXPORTACIONES TOTALES DE LAS PRINCIPALES 25 PARTIDAS DE TEXTIL DE LA CADENA HTC</t>
  </si>
  <si>
    <t>C18</t>
  </si>
  <si>
    <t xml:space="preserve"> IMPORTACIONES TOTALES DE LAS PRINCIPALES 25 PARTIDAS DE HILO LA CADENA HTC </t>
  </si>
  <si>
    <t>C17</t>
  </si>
  <si>
    <t xml:space="preserve">  EXPORTACIONES TOTALES DE LAS PRINCIPALES 25 PARTIDAS DE HILO LA CADENA HTC </t>
  </si>
  <si>
    <t>C16</t>
  </si>
  <si>
    <t xml:space="preserve">  IMPORTACIONES TOTALES DE LAS PRINCIPALES 25 PARTIDAS DE LA CADENA HTC.</t>
  </si>
  <si>
    <t>C15</t>
  </si>
  <si>
    <t xml:space="preserve">  EXPORTACIONES TOTALES DE LAS PRINCIPALES 25 PARTIDAS DE LA CADENA HTC.</t>
  </si>
  <si>
    <t>C14</t>
  </si>
  <si>
    <t xml:space="preserve">  IMPORTACIONES TOTALES DEL SEGMENTO OTROS DE LA CADENA HTC POR PAÍS.</t>
  </si>
  <si>
    <t>C13</t>
  </si>
  <si>
    <t xml:space="preserve">  EXPORTACIONES TOTALES DEL SEGMENTO OTROS DE LA CADENA HTC POR PAÍS.</t>
  </si>
  <si>
    <t>C12</t>
  </si>
  <si>
    <t xml:space="preserve">  IMPORTACIONES TOTALES DEL SEGMENTO CONFECCIÓN DE LA CADENA HTC POR PAÍS.</t>
  </si>
  <si>
    <t>C11</t>
  </si>
  <si>
    <t xml:space="preserve"> EXPORTACIONES TOTALES DEL SEGMENTO CONFECCIÓN DE LA CADENA HTC POR PAÍS.</t>
  </si>
  <si>
    <t>C10</t>
  </si>
  <si>
    <t xml:space="preserve">  IMPORTACIONES TOTALES DEL SEGMENTO TEXTIL DE LA CADENA HTC POR PAÍS.</t>
  </si>
  <si>
    <t>C9</t>
  </si>
  <si>
    <t xml:space="preserve">  EXPORTACIONES TOTALES DEL SEGMENTO TEXTIL DE LA CADENA HTC POR PAÍS.</t>
  </si>
  <si>
    <t>C8</t>
  </si>
  <si>
    <t xml:space="preserve">  IMPORTACIONES TOTALES DEL SEGMENTO HILO DE LA CADENA HTC POR PAÍS.</t>
  </si>
  <si>
    <t>C7</t>
  </si>
  <si>
    <t xml:space="preserve">  EXPORTACIONES TOTALES DEL SEGMENTO HILO DE LA CADENA HTC POR PAÍS.</t>
  </si>
  <si>
    <t>C6</t>
  </si>
  <si>
    <t xml:space="preserve">  IMPORTACIONES TOTALES DE LA CADENA HTC POR PAÍS.</t>
  </si>
  <si>
    <t>C5</t>
  </si>
  <si>
    <t xml:space="preserve"> EXPORTACIONES TOTALES DE LA CADENA HTC POR PAÍS.</t>
  </si>
  <si>
    <t>C4</t>
  </si>
  <si>
    <t xml:space="preserve">  BALANZA COMERCIAL DE LA CADENA HTC POR SEGMENTO.</t>
  </si>
  <si>
    <t>C3</t>
  </si>
  <si>
    <t xml:space="preserve">  IMPORTACIONES TOTALES DE LA CADENA HTC POR SEGMENTO.</t>
  </si>
  <si>
    <t>C2</t>
  </si>
  <si>
    <t xml:space="preserve">  EXPORTACIONES TOTALES DE LA CADENA HTC POR SEGMENTO.</t>
  </si>
  <si>
    <t>C1</t>
  </si>
  <si>
    <t>D4  PARTIDAS Y SU DESCRIPCIÓN DE LOS  SEGMENTOS DE LA CADENA HTC. Otros</t>
  </si>
  <si>
    <t>D3  PARTIDAS Y SU DESCRIPCIÓN DE LOS  SEGMENTOS DE LA CADENA HTC. Confección</t>
  </si>
  <si>
    <t>D2  PARTIDAS Y SU DESCRIPCIÓN DE LOS  SEGMENTOS DE LA CADENA HTC. Textil</t>
  </si>
  <si>
    <t>D1  PARTIDAS Y SU DESCRIPCIÓN DE LOS SEGMENTOS DE LA CADENA HTC. Hilo</t>
  </si>
  <si>
    <t>NOTAS ACLARATORIAS LOS CUADROS EN GENERAL</t>
  </si>
  <si>
    <t>ÍNDICE</t>
  </si>
  <si>
    <t>MÉXICO: CADENA HILO-TEXTIL-CONFECCIÓN (HTC)</t>
  </si>
  <si>
    <t>hacer esto debido a motivos de espacio y sencillez de los cuadros.</t>
  </si>
  <si>
    <t xml:space="preserve">el más reciente, en 2002, la TCPA sería de 1996 a 2003; no importando si hubiera entre ellos periodos sin dato. Se decidió </t>
  </si>
  <si>
    <t>habrá espacio para incluir a otros países.</t>
  </si>
  <si>
    <t>en exportaciones e importaciones en los primeros 3 lugares (o si China y Hong Kong están dentro de los principales tres países)</t>
  </si>
  <si>
    <t>los principales tres países exportadores e importadores.  Como en el caso del inciso anterior si por coincidencia se repiten países</t>
  </si>
  <si>
    <t>Centroamérica y a los páises Argentina, Brasil, Costa Rica, Guatenala, El Salvador, Honduras, Nicaragua, China y Hong Kong,</t>
  </si>
  <si>
    <t xml:space="preserve">República Dominicana, Saint Kits y Nevis, Santa Lucia, San Vicente y las Granadinas, Suriname, Trinidad y Tobago, Uruguay y </t>
  </si>
  <si>
    <t xml:space="preserve"> Unidos, Islas Vírgenes Británicas, Jamaica, Martinica, Montserrat, Nicaragua, Panamá, Paraguay, Perú, Puerto Rico, </t>
  </si>
  <si>
    <t>Guatemala, Guyana, Guyana Francesa, Haití, Honduras, Islas Caimán, Islas Turcos y Caicos, Islas Vírgenes de los Estados</t>
  </si>
  <si>
    <t xml:space="preserve">el criterio de la CEPAL son:  Anguila, Antigua y Barbuda, Antillas Neerlandesas, Argentina, Aruba, Bahamas, </t>
  </si>
  <si>
    <t xml:space="preserve">listados recientemente, para el caso de los latinoamericanos se les ubicará en la parte final de los cuadros, y para los no latino- </t>
  </si>
  <si>
    <t>tener las regiones América Latina y el Caribe y Centroamérica, además de Argentina, Brasil, Costa Rica, Guatemala, El Salvador,</t>
  </si>
  <si>
    <t xml:space="preserve">para importaciones como para exportaciones (por lo tanto puede que no coincidan los países), adicionalmente a </t>
  </si>
  <si>
    <t>d) OTROS: traducción propia de "Made-up".</t>
  </si>
  <si>
    <t>c) CONFECCIÓN: traducción propia de "Apparel" .</t>
  </si>
  <si>
    <t xml:space="preserve">b) TEXTIL: traducción propia de "Fabric".  </t>
  </si>
  <si>
    <t>a) HILO: traducción propia de "Yarn".</t>
  </si>
  <si>
    <t>B) De los segmentos de la "Cadena HTC":</t>
  </si>
  <si>
    <t>NOTAS ACLARATORIAS DE LOS CUADROS EN GENERAL</t>
  </si>
  <si>
    <t/>
  </si>
  <si>
    <t>Twine, cordage, ropes and cables, of jute, bast fibre</t>
  </si>
  <si>
    <t>Hi-ten manmade yarn rubber, plastic coated/impregnate</t>
  </si>
  <si>
    <t>Rubber thread and cord, textile covered</t>
  </si>
  <si>
    <t>Staple fibres of nylon, polyamides, not carded, combe</t>
  </si>
  <si>
    <t>Artificial filament tow</t>
  </si>
  <si>
    <t>Yarn of artificial filament not sewing thread, retail</t>
  </si>
  <si>
    <t>Yarn of synthetic filament not sewing thread, retail</t>
  </si>
  <si>
    <t>Synthetic monofilament, &gt;67 dtex, thickness &lt;1mm</t>
  </si>
  <si>
    <t>Textured yarn nes, of artificial filaments, not retai</t>
  </si>
  <si>
    <t>Yarn, polyester, single, untwisted nes, not retail</t>
  </si>
  <si>
    <t>Yarn, polyester, part oriented, single, not retail</t>
  </si>
  <si>
    <t>Yarn,nylon/polyamide, single untwisted nes, not retai</t>
  </si>
  <si>
    <t>Hi-ten yarn of nylon, polyamide, not sewing or retail</t>
  </si>
  <si>
    <t>True hemp yarn</t>
  </si>
  <si>
    <t>Coir yarn</t>
  </si>
  <si>
    <t>Other vegetable textile fibers nesoi, raw/processed nt spun tow noils/waste (yarn waste garnet stck)</t>
  </si>
  <si>
    <t>Abaca fibre, processed but not spun, tow, noils, wast</t>
  </si>
  <si>
    <t>Abaca fibre, raw</t>
  </si>
  <si>
    <t>Coconut (coir) fibre,processed not spun, tow &amp; waste</t>
  </si>
  <si>
    <t>Coconut (coir) fibre, raw</t>
  </si>
  <si>
    <t>Sisal and Agave, processed but not spun, tow &amp; waste</t>
  </si>
  <si>
    <t>Sisal and Agave, raw</t>
  </si>
  <si>
    <t>Cotton yarn nesoi, 85% or more (wt.) cotton, not for retail sale, multiple or cabled combed ya</t>
  </si>
  <si>
    <t>Cotton yarn nesoi, 85% or more by weight of cotton, not put up for retail sale, single combed</t>
  </si>
  <si>
    <t>Cotton yarn waste (including thread waste)</t>
  </si>
  <si>
    <t>Cotton, not carded or combed</t>
  </si>
  <si>
    <t>Coarse animal hair, carded or combed</t>
  </si>
  <si>
    <t>Fine animal hair, carded or combed</t>
  </si>
  <si>
    <t>Combed wool in fragments</t>
  </si>
  <si>
    <t>Carded wool</t>
  </si>
  <si>
    <t>Noils of wool or of fine animal hair</t>
  </si>
  <si>
    <t>Coarse animal hair, not carded or combed</t>
  </si>
  <si>
    <t>Fine animal hair (other than of kashmir goats) not carded or combed</t>
  </si>
  <si>
    <t>Fine animal hari of kashmir (cashmere) goats, not carded or combed</t>
  </si>
  <si>
    <t>Carbonized wool, not carded or combed</t>
  </si>
  <si>
    <t>Degreased wool nes, not carded, combed or carbonized</t>
  </si>
  <si>
    <t>Degreased shorn wool, not carded, combed or carbonize</t>
  </si>
  <si>
    <t>Greasy wool (other than shorn) not carded or combed</t>
  </si>
  <si>
    <t>Greasy shorn wool, not carded or combed</t>
  </si>
  <si>
    <t>Silk waste, carded or combed</t>
  </si>
  <si>
    <t>Silk waste, not carded or combed</t>
  </si>
  <si>
    <t>Raw silk (not thrown)</t>
  </si>
  <si>
    <t>SEGMENTO</t>
  </si>
  <si>
    <t>HILO</t>
  </si>
  <si>
    <t>Typewriter or similar ribbons</t>
  </si>
  <si>
    <t>Warp knit fabrics nesoi (including those made on galloon knitting machines), of wool or fine animal</t>
  </si>
  <si>
    <t>Knit or crochet fabric of manmade fibres, nes</t>
  </si>
  <si>
    <t>Knit or crochet fabric of cotton, nes</t>
  </si>
  <si>
    <t>Knit, crochet fabric of wool or fine animal hair, nes</t>
  </si>
  <si>
    <t>Warp knit fabric of manmade fibres, nes</t>
  </si>
  <si>
    <t>Warp knit fabric of cotton, nes</t>
  </si>
  <si>
    <t>Warp knit fabric of wool or fine animal hair, nes</t>
  </si>
  <si>
    <t>Knit or crochet fabric, width &gt;30cm, &gt;5% elastomer</t>
  </si>
  <si>
    <t>Knit, crochet textile fabric, of a width &lt;30cm, nes</t>
  </si>
  <si>
    <t>Knit or crochet fabric, width &lt;30cm, &gt;5% elastomer</t>
  </si>
  <si>
    <t>Gauze, except cotton, &gt;30cm wide</t>
  </si>
  <si>
    <t>Cotton gauze &gt;30cm wide</t>
  </si>
  <si>
    <t>Woven warp pile fabric manmade fibre, cut, not terry</t>
  </si>
  <si>
    <t>Woven warp pile fabric manmade fibre, epingle (uncut)</t>
  </si>
  <si>
    <t>Woven warp pile cotton, cut, except terry, w &gt;30cm</t>
  </si>
  <si>
    <t>Woven warp pile cotton, epingle (uncut),except terry</t>
  </si>
  <si>
    <t>Nonwovens (of textile materials), whether or not impregnated, coated, covered or laminated</t>
  </si>
  <si>
    <t>Woven fabric synthetic staple with wool or hair nes</t>
  </si>
  <si>
    <t>Woven fabric&gt;85% synth nes + cotton,&gt;170g/m2 yarn dye</t>
  </si>
  <si>
    <t>Woven nes &gt;85% polyester + cotton, &gt;170g/m2 yarn dyed</t>
  </si>
  <si>
    <t>Woven twill &gt;85% polyester + cotton,&gt;170g/m2 yarn dye</t>
  </si>
  <si>
    <t>Woven plain &gt;85% polyester + cotton,&gt;170g/m2 yarn dye</t>
  </si>
  <si>
    <t>Woven nes &gt;85% polyester + cotton, &gt;170g/m2 unbl/blch</t>
  </si>
  <si>
    <t>Woven nes &gt;85% polyester + cotton, &lt;170g/m2 printed</t>
  </si>
  <si>
    <t>Woven twill &gt;85% polyester + cotton, &lt;170g/m2 printed</t>
  </si>
  <si>
    <t>Woven nes &gt;85% polyester + cotton, &lt;170g/m2 yarn dyed</t>
  </si>
  <si>
    <t>Woven twill &gt;85% polyester + cotton,&lt;170g/m2 yarn dye</t>
  </si>
  <si>
    <t>Woven twill &gt;85% polyester + cotton, &lt;170g/m2 dyed</t>
  </si>
  <si>
    <t>Woven cotton nes, &lt;85% +manmade fibre, &gt;200g, bleache</t>
  </si>
  <si>
    <t>Twill weave cotton &lt;85% +manmade fibre &gt;200g bleached</t>
  </si>
  <si>
    <t>Plain weave cotton &lt;85% +manmade fibre &gt;200g bleached</t>
  </si>
  <si>
    <t>Twill weave cotton, &lt;85% +manmade fibre, &lt;200g print</t>
  </si>
  <si>
    <t>Twill cotton , &lt;85% +manmade fibre, &lt;200g/m2 yarn dye</t>
  </si>
  <si>
    <t>Twill weave cotton &lt;85% +manmade fibre, &lt;200g bleache</t>
  </si>
  <si>
    <t>Twill weave cotton &lt;85% +manmade fibre &lt;200g unbleach</t>
  </si>
  <si>
    <t>Twill weave cotton, &gt;85% &lt;200g/m2, printed</t>
  </si>
  <si>
    <t>Plastic sheet, film, foil or strip, nes</t>
  </si>
  <si>
    <t>Sheet etc, cellular of polyurethane</t>
  </si>
  <si>
    <t>Sheet etc, cellular of polymers of vinyl chloride</t>
  </si>
  <si>
    <t>TEXTIL</t>
  </si>
  <si>
    <t>Parts of footwear nes, gaiters and leggings etc</t>
  </si>
  <si>
    <t>Footwear, nes, upper textile material</t>
  </si>
  <si>
    <t>Handkerchiefs, of silk or silk waste, not knit</t>
  </si>
  <si>
    <t>Womens, girls garments nes, of wool or hair, not knit</t>
  </si>
  <si>
    <t>Mens, boys garments nes, of wool or hair, not knit</t>
  </si>
  <si>
    <t>Babies garments, accessories of wool or hair, not kni</t>
  </si>
  <si>
    <t>Mens, boys dressing gowns etc manmade fibre, not knit</t>
  </si>
  <si>
    <t>Mens, boys shirts, of wool or hair, not knit</t>
  </si>
  <si>
    <t>Mens, boys ensembles, of wool or hair, not knit</t>
  </si>
  <si>
    <t>Ties, bow ties and cravats, of textile material, knit</t>
  </si>
  <si>
    <t>Hosiery nes, synthetic fibres, knit</t>
  </si>
  <si>
    <t>Hosiery nes, of cotton, knit</t>
  </si>
  <si>
    <t>Hosiery nes, of wool or fine animal hair, knit</t>
  </si>
  <si>
    <t>Womens full, kneelength hosiery, yarn &lt;67 dtex/sy,kni</t>
  </si>
  <si>
    <t>Panty hose etc of materials nes, knit</t>
  </si>
  <si>
    <t>Panty hose etc, synthetic fibre yarn &gt;67 dtex/sy, kni</t>
  </si>
  <si>
    <t>Panty hose etc, synthetic fibre yarn &lt;67 dtex/sy, kni</t>
  </si>
  <si>
    <t>Garments nes, of wool or fine animal hair, knit</t>
  </si>
  <si>
    <t>Babies garments, accessories of wool or hair, knit</t>
  </si>
  <si>
    <t>Pullovers, cardigans etc of wool or hair, knit</t>
  </si>
  <si>
    <t>Mens, boys bathrobes, dressing gown manmade fibre kni</t>
  </si>
  <si>
    <t>Womens, girls ensembles, of wool or hair, knit</t>
  </si>
  <si>
    <t>Womens, girls suits, of cotton, knit</t>
  </si>
  <si>
    <t>Womens, girls suits, of wool or hair, knit</t>
  </si>
  <si>
    <t>Mens, boys ensembles, of wool animal hair, knit</t>
  </si>
  <si>
    <t>Mens, boys suits, of materials nes, knit</t>
  </si>
  <si>
    <t>Mens, boys suits, synthetic fibres, knit</t>
  </si>
  <si>
    <t>Mens, boys suits, of wool, fine animal hair, knit</t>
  </si>
  <si>
    <t>Mens, boys overcoats, etc, of wool or hair, knit</t>
  </si>
  <si>
    <t>CONFECCIÓN</t>
  </si>
  <si>
    <t>Footwear uppers and parts thereof, except stiffeners</t>
  </si>
  <si>
    <t>Tarpaulins, awnings and sunblinds, of cotton</t>
  </si>
  <si>
    <t>SACKS AND BAGS, OF A KIND USED FOR THE PACKING OF GOODS: OF MANMADE TEXTILE MATERIALS</t>
  </si>
  <si>
    <t>Curtains drapes blinds valances, cotton, knit</t>
  </si>
  <si>
    <t>Table linen, of flax, not knit</t>
  </si>
  <si>
    <t>Knit or crochet fabric of other materials, nes</t>
  </si>
  <si>
    <t>Warp knit fabric of other materials, nes</t>
  </si>
  <si>
    <t>Carpets of yarn nes, woven, not made up, nes</t>
  </si>
  <si>
    <t>Carpets of manmade yarn, woven, not made up, nes</t>
  </si>
  <si>
    <t>Carpets of wool or hair, woven, not made up, nes</t>
  </si>
  <si>
    <t>Sanitary towels, diapers and similar articles</t>
  </si>
  <si>
    <t>Containers nes, outer surface plastic or textile</t>
  </si>
  <si>
    <t>Articles for pocket or handbag, plastic, textile oute</t>
  </si>
  <si>
    <t>Handbags with outer surface plastics, textile materia</t>
  </si>
  <si>
    <t>Trunks, suit-cases, etc, outer surface plastic/textil</t>
  </si>
  <si>
    <t>OTROS</t>
  </si>
  <si>
    <t>Cuadro 9</t>
  </si>
  <si>
    <t>China</t>
  </si>
  <si>
    <t>Cuadro8</t>
  </si>
  <si>
    <t>Cuadro 19</t>
  </si>
  <si>
    <t>Cuadro 18</t>
  </si>
  <si>
    <t>Cuadro 10</t>
  </si>
  <si>
    <t>Cuadro 11</t>
  </si>
  <si>
    <t>Cuadro 20</t>
  </si>
  <si>
    <t>Cuadro 21</t>
  </si>
  <si>
    <t>Cuadro 3</t>
  </si>
  <si>
    <t>Cuadro 4</t>
  </si>
  <si>
    <t>Cuadro 5</t>
  </si>
  <si>
    <t>Cuadro 12</t>
  </si>
  <si>
    <t>Cuadro 13</t>
  </si>
  <si>
    <t>Cuadro 14</t>
  </si>
  <si>
    <t>Cuadro 15</t>
  </si>
  <si>
    <t>Cuadro 22</t>
  </si>
  <si>
    <t>Cuadro 23</t>
  </si>
  <si>
    <t>Cuadro 26</t>
  </si>
  <si>
    <t>Cuadro 29</t>
  </si>
  <si>
    <t>Cuadro 32</t>
  </si>
  <si>
    <t>6 DIG</t>
  </si>
  <si>
    <t>DESCRIPCIÓN</t>
  </si>
  <si>
    <t xml:space="preserve"> </t>
  </si>
  <si>
    <t>1995-2021</t>
  </si>
  <si>
    <t>D1  SUBPARTIDAS Y SU DESCRIPCIÓN DE LOS SEGMENTOS DE LA CADENA HTC*</t>
  </si>
  <si>
    <t>Silkworm cocoons suitable for reeling</t>
  </si>
  <si>
    <t>Silk waste (including cocoons unsuitable for reeling, yarn waste and garnetted stock) not carded or combed</t>
  </si>
  <si>
    <t>Silk yarns (other than yarn spun from silk waste) not put up for retail sale</t>
  </si>
  <si>
    <t>Yarn spun from silk waste, not put up for retail sale</t>
  </si>
  <si>
    <t>Spun yarn, containing 85% or more by weight of silk, put up for retail sale; silkworm gut</t>
  </si>
  <si>
    <t>Waste, other than noils, of wool or of fine animal hair, including yarn waste but excluding garnetted stock</t>
  </si>
  <si>
    <t>Waste of coarse animal hair, including yarn waste but excluding garnetted stock</t>
  </si>
  <si>
    <t>Garnetted stock of wool or of fine or coarse animal hair</t>
  </si>
  <si>
    <t>Wool tops and other combed wool, except in fragments</t>
  </si>
  <si>
    <t>Fine hair of Kashmir (cashmere) goats, carded or combed</t>
  </si>
  <si>
    <t>Fine animal hair (other than Kashmir), carded or combed</t>
  </si>
  <si>
    <t>Yarn of carded wool, containing 85 percent or more by weight of wool, not put up for retail sale</t>
  </si>
  <si>
    <t>Yarn of carded wool, containing less than 85 percent by weight of wool, not put up for retail sale</t>
  </si>
  <si>
    <t>Yarn of combed wool, containing 85% or more by weight of wool, not put up for retail sale, of wool fiber avg diameter 18.5 micron or &lt;</t>
  </si>
  <si>
    <t>Yarn of combed wool, containing less than 85 percent by weight of wool, not put up retail sale, of wool fiber avg diameter 18.5 micron or &lt;</t>
  </si>
  <si>
    <t>Yarn of Angora rabbit hair, carded, not put up for retail sale</t>
  </si>
  <si>
    <t>Yarn of Angora rabbit hair, combed, not put up for retail sale</t>
  </si>
  <si>
    <t>Yarn of wool, containing 85 percent or more by weight of wool, colored, cut into uniform lengths of not over 8 cm, put up for retail sale</t>
  </si>
  <si>
    <t>Yarn of wool, colored, and cut into uniform lengths of not over 8 cm, containing less than 85% by weight of wool, put up for retail sale</t>
  </si>
  <si>
    <t>Cotton garnetted stock</t>
  </si>
  <si>
    <t>Cotton card strips made from cotton waste w/staple length under 30.1625 mm &amp; lap, sliver &amp; roving waste, quota dscrbd in ch 52 add US note 9</t>
  </si>
  <si>
    <t>Cotton fibers, carded or combed, of cotton fiber processed but not spun, described in gen. note 15</t>
  </si>
  <si>
    <t>Cotton sewing thread, containing 85 percent or more by weight of cotton, not put up for retail sale</t>
  </si>
  <si>
    <t>Cotton sewing thread, containing less than 85 percent by weight of cotton, not put up for retail sale</t>
  </si>
  <si>
    <t>Cotton sewing thread, put up for retail sale</t>
  </si>
  <si>
    <t>Single cotton yarn, 85% or more cotton by weight, of uncombed fibers, not over 14 nm, unbleached, not mercerized, not put up for retail sale</t>
  </si>
  <si>
    <t>Single cotton yarn, 85% or more cotton, of uncombed fibers, over 14 but n/o 43 nm, unbleached, not mercerized, not put up for retail sale</t>
  </si>
  <si>
    <t>Single cotton yarn, 85% or more cotton, of uncombed fibers, over 43 but n/o 52 nm, unbleached, not mercerized, not put up for retail sale</t>
  </si>
  <si>
    <t>Single cotton yarn, 85% or more cotton, of uncombed fibers, over 52 but n/o 80 nm, unbleached, not mercerized, not put up for retail sale</t>
  </si>
  <si>
    <t>Single cotton yarn, 85% or more cotton, of uncombed fibers, over 80 nm, unbleached, not mercerized, not put up for retail sale</t>
  </si>
  <si>
    <t>Single cotton yarn, 85% or more cotton by weight, of combed fibers, not over 14 nm, not put up for retail sale</t>
  </si>
  <si>
    <t>Single cotton yarn, 85% or more cotton by weight, of combed fibers, over 14 but n/o 43 nm, not put up for retail sale</t>
  </si>
  <si>
    <t>Single cotton yarn, 85% or more cotton by weight, of combed fibers, over 43 but n/o 52 nm, not put up for retail sale</t>
  </si>
  <si>
    <t>Single cotton yarn, 85% or more cotton by weight, of combed fibers, over 52 but n/o 80 nm, not put up for retail sale</t>
  </si>
  <si>
    <t>Single cotton yarn,85% or &gt; cotton by wt, of combed fiber, meas.&lt;125 but not&lt;106.38 decitex, &gt;80nm but not &gt;94nm, not put up for retail sale</t>
  </si>
  <si>
    <t>Single cotton yarn,85% or &gt; cotton by wt,of combed fiber,meas.&lt;106.38 but not&lt;83.33 decitex, &gt;94nm but not &gt;120nm,not put up for retail sale</t>
  </si>
  <si>
    <t>Single cotton yarn, 85% or &gt; cotton by wt, of combed fibers, meas.&lt;83.33 decitex, &gt;120 nm, not put up for retail sale</t>
  </si>
  <si>
    <t>Multiple or cabled cotton yarn, 85% or more cotton by weight, of uncombed fibers, n/o 14 nm per single yarn, not put up for retail sale</t>
  </si>
  <si>
    <t>Multiple or cabled cotton yarn, 85% or more cotton by weight, of uncombed fibers, yarn over 14 but n/o 43 nm, not put up for retail sale</t>
  </si>
  <si>
    <t>Multiple or cabled cotton yarn, 85% or more cotton by weight, of uncombed fibers, yarn over 43 but n/o 52 nm, not put up for retail sale</t>
  </si>
  <si>
    <t>Multiple or cabled cotton yarn, 85% or more cotton by weight, of uncombed fibers, yarn over 52 but n/o 80 nm, not put up for retail sale</t>
  </si>
  <si>
    <t>Multiple or cabled cotton yarn, 85% or more cotton by weight, of uncombed fibers, over 80 nm per single yarn, not put up for retail sale</t>
  </si>
  <si>
    <t>Multiple or cabled cotton yarn, 85% or more cotton by weight, of combed fibers, not over 14 nm per single yarn, not put up for retail sale</t>
  </si>
  <si>
    <t>Multiple or cabled cotton yarn, 85% or more cotton by weight, of combed fibers, yarn over 14 but n/o 43 nm, not put up for retail sale</t>
  </si>
  <si>
    <t>Multiple or cabled cotton yarn, 85% or more cotton by weight, of combed fibers, yarn over 43 but n/o 52 nm, not put up for retail sale</t>
  </si>
  <si>
    <t>Multiple or cabled cotton yarn, 85% or more cotton by weight, of combed fibers, yarn over 52 but n/o 80 nm, not put up for retail sale</t>
  </si>
  <si>
    <t>Multiple or cabled cotton yarn, 85% or &gt; cotton by wt, of combed fibers, &gt;80nm but not &gt;94nm/single yarn, not put up for retail sale</t>
  </si>
  <si>
    <t>Multiple or cabled cotton yarn, 85% or &gt; cotton by wt, of combed fibers, &gt;94nm but not &gt;120nm/single yarn, not put up for retail sale</t>
  </si>
  <si>
    <t>Multiple or cabled cotton yarn, 85% or &gt; cotton by wt, of combed fibers, &gt;120nm per single yarn, not put up for retail sale</t>
  </si>
  <si>
    <t>Single cotton yarn, less than 85 percent cotton by weight, of uncombed fibers, not over 14 nm, not put up for retail sale</t>
  </si>
  <si>
    <t>Single cotton yarn, less than 85 percent cotton by weight, of uncombed fibers, over 14 but n/o 43 nm, not put up for retail sale</t>
  </si>
  <si>
    <t>Single cotton yarn, less than 85 percent cotton by weight, of uncombed fibers, over 43 but n/o 52 nm, not put up for retail sale</t>
  </si>
  <si>
    <t>Single cotton yarn, less than 85 percent cotton by weight, of uncombed fibers, over 52 but n/o 80 nm, not put up for retail sale</t>
  </si>
  <si>
    <t>Single cotton yarn, less than 85 percent cotton by weight, of uncombed fibers, over 80 nm, not put up for retail sale</t>
  </si>
  <si>
    <t>Single cotton yarn, less than 85 percent cotton by weight, of combed fibers, not over 14 nm, not put up for retail sale</t>
  </si>
  <si>
    <t>Single cotton yarn, less than 85 percent cotton by weight, of combed fibers, over 14 but n/o 43 nm, not put up for retail sale</t>
  </si>
  <si>
    <t>Single cotton yarn, less than 85 percent cotton by weight, of combed fibers, over 43 but n/o 52 nm, not put up for retail sale</t>
  </si>
  <si>
    <t>Single cotton yarn, less than 85 percent cotton by weight, of combed fibers, over 52 but n/o 80 nm, not put up for retail sale</t>
  </si>
  <si>
    <t>Single cotton yarn, less than 85 percent cotton by weight, of combed fibers, over 80 nm, not put up for retail sale</t>
  </si>
  <si>
    <t>Multiple or cabled cotton yarn, &lt; 85% cotton by weight, of uncombed fibers, not over 14 nm per single yarn, not put up for retail sale</t>
  </si>
  <si>
    <t>Multiple or cabled cotton yarn, &lt; 85% cotton by weight, of uncombed fibers, over 14 but n/o 43 nm/single yarn, not put up for retail sale</t>
  </si>
  <si>
    <t>Multiple or cabled cotton yarn, &lt; 85% cotton by weight, of uncombed fibers, over 43 but n/o 52 nm/single yarn, not put up for retail sale</t>
  </si>
  <si>
    <t>Multiple or cabled cotton yarn, &lt; 85% cotton by weight, of uncombed fibers, over 52 but n/o 80 nm/single yarn, not put up for retail sale</t>
  </si>
  <si>
    <t>Multiple or cabled cotton yarn, &lt; 85% cotton by weight, of uncombed fibers, over 80 nm per single yarn, not put up for retail sale</t>
  </si>
  <si>
    <t>Multiple or cabled cotton yarn, &lt; 85% cotton by weight, of combed fibers, n/o 14 nm per single yarn, not put up for retail sale</t>
  </si>
  <si>
    <t>Multiple or cabled cotton yarn, &lt; 85% cotton by weight, of combed fibers, over 14 but n/o 43 nm per single yarn, not put up for retail sale</t>
  </si>
  <si>
    <t>Multiple or cabled cotton yarn, &lt; 85% cotton by weight, of combed fibers, over 43 but n/o 52 nm per single yarn, not put up for retail sale</t>
  </si>
  <si>
    <t>Multiple or cabled cotton yarn, &lt; 85% cotton by weight, of combed fibers, over 52 but n/o 80 nm per single yarn, not put up for retail sale</t>
  </si>
  <si>
    <t>Multiple or cabled cotton yarn, &lt; 85% cotton by weight, of combed fibers, over 80 nm per single yarn, not put up for retail sale</t>
  </si>
  <si>
    <t>Cotton yarn, other than sewing thread, containing 85 percent or more cotton by weight, put up for retail sale</t>
  </si>
  <si>
    <t>Cotton yarn, other than sewing thread, containing less than 85 percent cotton by weight, put up for retail sale</t>
  </si>
  <si>
    <t>Printed certified hand-loomed plain weave fabrics of cotton, 85% or more cotton by weight, weighing not over 100 g/m2</t>
  </si>
  <si>
    <t>Flax, raw or retted</t>
  </si>
  <si>
    <t>Flax, broken or scutched</t>
  </si>
  <si>
    <t>Flax, hackled or otherwise processed, except broken or scutched but not spun</t>
  </si>
  <si>
    <t>Flax tow and waste (including yarn waste and garnetted stock)</t>
  </si>
  <si>
    <t>True hemp, raw or retted</t>
  </si>
  <si>
    <t>True hemp, processed but not spun; tow and waste of true hemp (including yarn waste and garnetted stock)</t>
  </si>
  <si>
    <t>Jute and other textile bast fibers (excluding flax, true hemp and ramie), raw or retted</t>
  </si>
  <si>
    <t>Jute and other textile bast fibers (excluding flax, true hemp and ramie), processed but not spun; tow and waste of these fibers</t>
  </si>
  <si>
    <t>Coconut, abaca, ramie, other veg. fibers, nesoi, raw or processed, not spun; tow noils and their wastes (incl. yarn waste and garnetted stoc</t>
  </si>
  <si>
    <t>Flax yarn, single</t>
  </si>
  <si>
    <t>Flax yarn, multiple (folded) or cabled</t>
  </si>
  <si>
    <t>Yarn of jute or other textile bast fibers (excluding flax, true hemp, and ramie), single</t>
  </si>
  <si>
    <t>Yarn of jute or other textile bast fibers (excluding flax, true hemp, and ramie), multiple (folded) or cabled</t>
  </si>
  <si>
    <t>Paper yarn</t>
  </si>
  <si>
    <t>Sewing thread of synthetic filaments, whether or not put up for retail sale</t>
  </si>
  <si>
    <t>Sewing thread of artificial filaments, whether or not put up for retail sale</t>
  </si>
  <si>
    <t>Single high tenacity yarn of aramids, not put up for retail sale</t>
  </si>
  <si>
    <t>Single high tenacity yarn of nylon or polyamides (except aramids), not put up for retail sale</t>
  </si>
  <si>
    <t>Single high tenacity yarn of polyesters, not put up for retail sale</t>
  </si>
  <si>
    <t>Single textured yarn, of nylon or other polyamides, measuring not more than 500 decitex, not put up for retail sale</t>
  </si>
  <si>
    <t>Single textured yarn, of nylon or other polyamides, measuring more than 500 decitex, not put up for retail sale</t>
  </si>
  <si>
    <t>Single textured yarn of polyesters, not put up for retail sale</t>
  </si>
  <si>
    <t>Single textured polypropylene yarn, not put up for retail sale</t>
  </si>
  <si>
    <t>Single textured yarn, nesoi, not put up for retail sale</t>
  </si>
  <si>
    <t>Single elastomeric yarns, monofil, untwisted or with a twist not exceeding 50 turns per meter, not for retail sale</t>
  </si>
  <si>
    <t>Synth filament yarn, for doll wigs, of colored multifil, untwisted/with twist &lt; 5 turns/meter, of nylon or other polyamide, not retail sale</t>
  </si>
  <si>
    <t>Non-textured yarn of polyesters, partially oriented, single, untwisted or with a twist not exceeding 50 turns/m, not put up for retail sale</t>
  </si>
  <si>
    <t>Single yarn, twist of 0-50 turns/m, wholly polyester, 75-80 decitex, 24 filaments, nesoi, not put up for retail sale</t>
  </si>
  <si>
    <t>Non-textured polypropylene yarns, monofil,  untwisted or with a twist not exceeding 50 turns per meter, not for retail sale</t>
  </si>
  <si>
    <t>Colored multifilament yarn to be used to make wigs for dolls, of modacrylic, untwisted or twisted, &lt; 5 turns per meter, not for retail sale</t>
  </si>
  <si>
    <t>Nylon or other polyamide yarns, single, with a twist exceeding 50 turns/m, not put up for retail sale</t>
  </si>
  <si>
    <t>Single yarn, twist exceeding 50 turns/m, wholly polyester, 75-80 decitex, 24 filaments, nesoi, not put up for retail sale</t>
  </si>
  <si>
    <t>Synthetic filament yarn of polypropylene: single other twisted yarns exc nylon/polyester, &gt;50 turns/M, not put up for retail sale</t>
  </si>
  <si>
    <t>Yarn of synthetic filaments nesoi, single, twist exceeding 50 turns/m, not put up for retail sale</t>
  </si>
  <si>
    <t>Nylon or other polyamide yarn, multiple (folded) or cabled, (except sewing thread), not put up for retail sale</t>
  </si>
  <si>
    <t>Polyester yarn, multiple (folded) or cabled, (except sewing thread), not put up for retail sale</t>
  </si>
  <si>
    <t>Synthetic filament yarn exc sewing thread of polypropylene, not for retail sale inc monofilament &lt;67 decitex:other yarn multiple (folded) or cabled</t>
  </si>
  <si>
    <t>Yarn of synthetic filaments nesoi, multiple (folded) or cabled, (except sewing thread), not put up for retail sale</t>
  </si>
  <si>
    <t>Single high tenacity yarn of viscose rayon, not put up for retail sale</t>
  </si>
  <si>
    <t>Single yarn of viscose rayon (not high ten. or sewing thread), untwisted or with a twist not over 120 turns/m, not put up for retail sale</t>
  </si>
  <si>
    <t>Single yarn of viscose rayon (not high ten. or sewing thread), with twist exceeding 120 turns/m, not put up for retail sale</t>
  </si>
  <si>
    <t>Single yarn of cellulose acetate (not high ten. or sewing thread), not put up for retail sale</t>
  </si>
  <si>
    <t>Single textured artificial filament yarn (other than sewing thread), not put up for retail sale</t>
  </si>
  <si>
    <t>Viscose rayon yarn (except sewing thread), multiple (folded) or cabled, not put up for retail sale</t>
  </si>
  <si>
    <t>Yarn of cellulose acetate (except sewing thread) multiple (folded) or cabled, not put up for retail sale</t>
  </si>
  <si>
    <t>Multiple (folded) or cabled textured artificial filament yarn (other than sewing thread), not put up for retail sale</t>
  </si>
  <si>
    <t>Synthetic monofilament (exc. polypropylene), elastomeric, of 67 decitex or more and with no cross-sectional dimension &gt; 1 mm, nesoi</t>
  </si>
  <si>
    <t>Polypropylene monofilament of 67 decitex or more (not racket strings), and with no cross-sectional dim. &gt; 1 mm, not over 254 mm in length</t>
  </si>
  <si>
    <t>Racket strings of synthetic monofilament of 67 decitex or more and of which no cross-sectional dimension exceeds 1 mm</t>
  </si>
  <si>
    <t>Strip and the like of synthetic textile materials of an apparent width not exceeding 5 mm</t>
  </si>
  <si>
    <t>Artificial monofilament of 67 decitex or more and of which no cross-sectional dimension exceeds 1 mm</t>
  </si>
  <si>
    <t>Synthetic filament yarn (except sewing thread), put up for retail sale</t>
  </si>
  <si>
    <t>Synthetic filament tow of nylon or other polyamides</t>
  </si>
  <si>
    <t>Synthetic filament tow of polyesters</t>
  </si>
  <si>
    <t>Synthetic filament tow of acrylic or modacrylic</t>
  </si>
  <si>
    <t>Synthetic filament tow, of polypropylene</t>
  </si>
  <si>
    <t>Synthetic filament tow, nesoi</t>
  </si>
  <si>
    <t>Synthetic staple fibers, n/carded, combed or otherwise processed for spinning, of aramids</t>
  </si>
  <si>
    <t>Synthetic staple fibers, n/carded, combed or otherwise processed for spinning, of nylon/other polyamides (except aramids), cont 10% or more</t>
  </si>
  <si>
    <t>Synthetic staple fibers, not carded, combed or otherwise processed for spinning, of polyesters</t>
  </si>
  <si>
    <t>Synthetic (acrylic or modacrylic) staple fibers, not carded, combed or otherwise processed for spinning</t>
  </si>
  <si>
    <t>Synthetic staple fibers, not carded, combed or otherwise processed for spinning, of polypropylene</t>
  </si>
  <si>
    <t>Synthetic staple fibers, not carded, combed or otherwise processed for spinning, of vinyon</t>
  </si>
  <si>
    <t>Artificial staple fibers, not carded, combed or otherwise processed for spinning, of viscose rayon</t>
  </si>
  <si>
    <t>Artificial staple fibers, not carded, combed or otherwise processed for spinning, other than of viscose rayon</t>
  </si>
  <si>
    <t>Waste (including noils, yarn waste and garnetted stock) of synthetic fibers</t>
  </si>
  <si>
    <t>Waste (including noils, yarn waste and garnetted stock) of artificial fibers</t>
  </si>
  <si>
    <t>Synthetic staple fibers, carded, combed or otherwise processed for spinning, of nylon or other polyamides</t>
  </si>
  <si>
    <t>Synthetic staple fibers, carded, combed or otherwise processed for spinning, of polyesters</t>
  </si>
  <si>
    <t>Synthetic (acrylic or modacrylic) staple fibers, carded, combed or otherwise processed for spinning</t>
  </si>
  <si>
    <t>Synthetic staple fibers, carded, combed or otherwise processed for spinning, nesoi</t>
  </si>
  <si>
    <t>Artificial staple fibers, carded, combed or otherwise processed for spinning</t>
  </si>
  <si>
    <t>Sewing thread of synthetic staple fibers, whether or not put up for retail sale</t>
  </si>
  <si>
    <t>Sewing thread of artificial staple fibers, whether or not put up for retail sale</t>
  </si>
  <si>
    <t>Yarn (other than sewing thread) containing 85% or more by weight of nylon/polyamide staple fibers, singles, not put up for retail sale</t>
  </si>
  <si>
    <t>Yarn (other than sewing thread) cont. 85% or more by weight of nylon/polyamide staple fibers, multiple or cabled, not put up for retail sale</t>
  </si>
  <si>
    <t>Yarn (other than sewing thread) containing 85% or more by weight of polyester staple fibers, singles, not put up for retail sale</t>
  </si>
  <si>
    <t>Yarn (other than sewing thread) cont. 85% or more by weight of polyester staple fibers, multiple or cabled, not put up for retail sale</t>
  </si>
  <si>
    <t>Yarn (not sewing thread) cont. 85% or more by weight of acrylic or modacrylic staple fibers, singles, not put up for retail sale</t>
  </si>
  <si>
    <t>Yarn (not sewing thread) cont. 85% or more by wt. of acrylic or modacrylic staple fibers,multiple or cabled,not put up for retail sale</t>
  </si>
  <si>
    <t>Yarn (other than sewing thread) containing 85% or more by weight of synthetic staple fibers nesoi, singles, not put up for retail sale</t>
  </si>
  <si>
    <t>Yarn (other than sewing thread) cont. 85% or more by weight of synthetic staple fibers nesoi, multiple or cabled, not put up for retail sale</t>
  </si>
  <si>
    <t>Yarn (not sewing thread) of polyester staple fibers mixed mainly/solely with artificial staple fibers, single, not put up for retail sale</t>
  </si>
  <si>
    <t>Yarn (other than sewing thread) of polyester staple fibers mixed mainly/solely with wool or fine animal hair, not put up for retail sale</t>
  </si>
  <si>
    <t>Yarn (other than sewing thread) of polyester staple fibers mixed mainly or solely with cotton, not put up for retail sale</t>
  </si>
  <si>
    <t>Yarn (other than sewing thread) of polyester staple fibers nesoi, not put up for retail sale</t>
  </si>
  <si>
    <t>Yarn (other than sewing thread) of acrylic or modacrylic staple fibers mixed with wool or fine animal hair, not put up for retail sale</t>
  </si>
  <si>
    <t>Yarn (other than sewing thread) of acrylic or modacrylic staple fibers mixed mainly or solely with cotton, not put up for retail sale</t>
  </si>
  <si>
    <t>Yarn (not sew thread) of acrylic/modacrylic staple fibers mixed mainly/solely w/artificial staple fibers, singles, not for retail sale</t>
  </si>
  <si>
    <t>Yarn (other than sewing thread) of synthetic staple fibers mixed mainly or solely with wool or fine animal hair, not put up for retail sale</t>
  </si>
  <si>
    <t>Yarn (other than sewing thread) of synthetic staple fibers mixed mainly or solely with cotton, not put up for retail sale</t>
  </si>
  <si>
    <t>Yarn (not sewing thread) of synthetic staple fibers nesoi, mixed mainly/solely w/artificial staple fibers, singles, not for retail sale</t>
  </si>
  <si>
    <t>Yarn (other than sewing thread) containing 85% or more by weight of artificial staple fibers, singles, not put up for retail sale</t>
  </si>
  <si>
    <t>Yarn (other than sewing thread) cont. 85% or more by weight of artificial staple fibers, multiple or cabled, not put up for retail sale</t>
  </si>
  <si>
    <t>Yarn (other than sewing thread) of artificial staple fibers mixed mainly or solely with wool or fine animal hair, not put up for retail sale</t>
  </si>
  <si>
    <t>Yarn (other than sewing thread) of artificial staple fibers mixed mainly or solely with cotton, not put up for retail sale</t>
  </si>
  <si>
    <t>Yarn (other than sewing thread) of artificial staple fibers mixed mainly/solely with synthetic staple fibers, singles, not for retail sale</t>
  </si>
  <si>
    <t>Yarn (other than sewing thread) of synthetic staple fibers, containing 85% or more by weight of such fibers, put up for retail sale</t>
  </si>
  <si>
    <t>Yarn (other than sewing thread) of synthetic staple fibers, containing less than 85% by weight of such fibers, put up for retail sale</t>
  </si>
  <si>
    <t>Yarn (other than sewing thread) of artificial staple fibers, put up for retail sale</t>
  </si>
  <si>
    <t>High tenacity yarn of polyesters, of nylon or other polyamides or of viscose rayon, impregnated or coated</t>
  </si>
  <si>
    <t>Metal coated or metal laminated man-made monofilament or strip or the like, ungimped &amp; untwisted or w/twist of less than 5 turns per meter</t>
  </si>
  <si>
    <t>Gimped yarn, and strip and the like of man-made monofilament; chenille yarn; loop wale-yarn</t>
  </si>
  <si>
    <t>Binder or baler twine, of sisal or other textile fibers of genus Agave</t>
  </si>
  <si>
    <t>Twine (except binder or baler twine), cordage, rope and cables of sisal or other textile fibers of genus Agave</t>
  </si>
  <si>
    <t>Binder or baler twine of wide nonfibrillated strip, of polyethylene or polypropylene</t>
  </si>
  <si>
    <t>Twine (other than binder or baler twine), cordage, rope and cables of wide nonfibrillated strip, of polyethylene or polypropylene</t>
  </si>
  <si>
    <t>3- or 4-ply multicolor twine of synthetic fibers nesoi at least 10% cotton, having S twist, &lt; 3.5 mm diameter, not braided or plaited</t>
  </si>
  <si>
    <t>Twine, cordage, rope and cables, of coir</t>
  </si>
  <si>
    <t>Glass fiber chopped strands of a length not more than 50 mm</t>
  </si>
  <si>
    <t>Glass fiber rovings</t>
  </si>
  <si>
    <t>Fiberglass rubber reinforcing yarn,not color,of electrically nonconductive continuous filament 9 to 11 microns diam &amp; impreg for adhesion to</t>
  </si>
  <si>
    <t>* Apartir del año 2020 se agregan las siguientes subpartidas, debido a actualizaciones de la CGV de HTC. Con base en OTEXA (2020).</t>
  </si>
  <si>
    <t xml:space="preserve">SUBPARTIDAS AGREGADAS APARTIR DE 2020							</t>
  </si>
  <si>
    <t>Woven fabrics containing 85 percent or more by weight of silk or of silk waste, other than noil silk</t>
  </si>
  <si>
    <t>Yarn of coarse animal hair or horsehair (including gimped horsehair yarn) whether or not put up for retail sale</t>
  </si>
  <si>
    <t>Artificial filament tow of cellulose acetate</t>
  </si>
  <si>
    <t>Artificial filament tow other than of cellulose acetate</t>
  </si>
  <si>
    <t>Synthetic staple fibers of polypropylene, carded, combed or otherwise processed for spinning</t>
  </si>
  <si>
    <t>Articles of yarn, strip, twine, cordage, rope or cables nesoi, of cotton</t>
  </si>
  <si>
    <t>Glass fibers (including glass wool), nesoi, and articles thereof, nesoi</t>
  </si>
  <si>
    <t>Woven fabrics of noil silk, containing 85 percent or more by weight of silk or silk waste</t>
  </si>
  <si>
    <t>Woven silk fabrics, containing 85 percent or more by weight of silk or silk waste, nesoi</t>
  </si>
  <si>
    <t>Tapestry and upholstery fabrics of carded wool/fine animal hair, over 85% wool or hair, weighing not over 140 g/m2</t>
  </si>
  <si>
    <t>Tapestry and upholstery fabrics, woven, 85% or more by weight of carded wool/fine animal hair, weight over 300 g/m2</t>
  </si>
  <si>
    <t>Tapestry &amp; upholstery fabrics of carded wool/fine animal hair, mixed mainly or solely with man-made filaments, weight exceeding 300 g/m2</t>
  </si>
  <si>
    <t>Tapestry &amp; upholstery fabrics of carded wool/fine animal hair, mixed mainly/solely with man-made staple fibers, weight exceeding 300 g/m2</t>
  </si>
  <si>
    <t>Woven fabrics of carded wool/fine animal hair, containing 30 percent or more by weight of silk or silk waste, valued over $33/kg</t>
  </si>
  <si>
    <t>Tapestry and upholstery fabrics of combed wool/fine animal hair, containing 85% or more wool or hair, weight not over 140 g/m2</t>
  </si>
  <si>
    <t>Tapestry and upholstery fabrics of combed wool/fine animal hair, over 85% wool or hair, weight over 300 g/m2</t>
  </si>
  <si>
    <t>Tapestry and upholstery fabrics of combed wool/fine animal hair, mixed mainly/solely with man-made filaments, weight over 300 g/m2</t>
  </si>
  <si>
    <t>Tapestry and upholstery fabrics of combed wool/fine animal hair, mixed mainly/solely with man-made staple fibers, weight over 300 g/m2</t>
  </si>
  <si>
    <t>Woven fabrics of combed wool/fine animal hair, nesoi, containing 30 percent or more by weight of silk or silk waste, valued over $33/kg</t>
  </si>
  <si>
    <t>Woven cotton fabric, 85% or more cotton by weight, plain weave, weight not over 100 g/m2, unbleached, of number 42 or lower</t>
  </si>
  <si>
    <t>Woven cotton fabric, 85% or more cotton by weight, plain weave, weight over 100 but n/o 200 g/m2, unbleached, of numbers 42 or lower</t>
  </si>
  <si>
    <t>Unbleached 3- or 4-thread twill fabrics of cotton, incl. cross twill, containing 85% or more of cotton by weight, weighing not over 200 g/m2</t>
  </si>
  <si>
    <t>Unbleached satin or twill weave fabrics of cotton, containing 85% or more cotton by weight, weighing not more than 200 g/m2, nesoi</t>
  </si>
  <si>
    <t>Woven cotton fabric, 85 percent or more cotton by weight, plain weave, not over 100 g/m2, bleached, of number 42 or lower</t>
  </si>
  <si>
    <t>Woven cotton fabric, 85% or more cotton by weight, plain weave, over 100 but n/o 200 g/m2, bleached, of number 42 or lower</t>
  </si>
  <si>
    <t>Woven cotton fabric, &gt;= 85% by wt. cotton,  &lt;= 200 g/m2, bleached, exc. plain weave, 3- or 4-thread twill</t>
  </si>
  <si>
    <t>Bleached satin or twill weave fabrics, containing 85% or more cotton by weight, weighing not more than 200 g/m2, nesoi</t>
  </si>
  <si>
    <t>Dyed plain weave certified hand-loomed fabrics of cotton, containing 85% or more cotton by weight, weighing not more than 100 g/m2</t>
  </si>
  <si>
    <t>Dyed plain weave certified hand-loomed fabrics of cotton, cont. 85% or more cotton by weight, weighing over 100 g/m2 but not over 200 g/m2</t>
  </si>
  <si>
    <t>Dyed 3- or 4-thread twill fabrics of cotton, including cross twill, 85% or more cotton by weight, weighing not more than 200 g/m2</t>
  </si>
  <si>
    <t>Dyed satin or twill weave fabrics of cotton, containing 85% or more cotton by weight, weighing not more than 200 g/m2, nesoi</t>
  </si>
  <si>
    <t>Plain weave certified hand-loomed fabrics of cotton, 85% or more cotton by weight, weighing not over 100 g/m2, of yarns of different colors</t>
  </si>
  <si>
    <t>Plain weave certified hand-loomed fabrics of cotton, 85% or more cotton by weight, over 100 but n/o 200 g/m2, of yarns of different colors</t>
  </si>
  <si>
    <t>3- or 4-thread twill fabrics of cotton, including cross twill, 85% or more cotton by weight, not over 200 g/m2, of yarns of different colors</t>
  </si>
  <si>
    <t>Satin or twill weave fabrics of cotton, cont. 85% or more cotton by weight, weighing not over 200 g/m2, of yarns of different colors, nesoi</t>
  </si>
  <si>
    <t>Printed certified hand-loomed plain weave fabrics of cotton, 85% or more cotton by weight, wt more than 100 g/m2 but not more than 200 g/m2</t>
  </si>
  <si>
    <t>Printed 3- or 4-thread twill fabrics of cotton, including cross twill, 85% or more cotton by weight, weighing not more than 200 g/m2</t>
  </si>
  <si>
    <t>Unbleached plain weave fabrics of cotton, 85 percent or more cotton by weight, weight more than 200 g/m2</t>
  </si>
  <si>
    <t>Unbleached 3- or 4-thread twill fabrics of cotton, including cross twill, 85 percent or more cotton by weight, weighing more than 200 g/m2</t>
  </si>
  <si>
    <t>Unbleached woven fabrics of cotton, nesoi, containing 85% or more cotton by weight, weighing more than 200g/m2</t>
  </si>
  <si>
    <t>Bleached plain weave fabrics of cotton, 85% or more cotton by weight, weighing more than 200 g/m2</t>
  </si>
  <si>
    <t>Bleached 3- or 4-thread twill fabrics of cotton, including cross twill, 85 percent or more cotton by weight, weighing more than 200 g/m2</t>
  </si>
  <si>
    <t>Bleached woven fabrics of cotton, nesoi, containing 85% or more cotton by weight, weighing more than 200g/m2</t>
  </si>
  <si>
    <t>Dyed, plain weave certified hand-loomed fabrics of cotton, containing 85% or more cotton by weight, weighing more than 200 g/m2</t>
  </si>
  <si>
    <t>Dyed 3- or 4-thread twill fabrics of cotton, including cross twill, containing 85% or more cotton by weight, weighing more than 200 g/m2</t>
  </si>
  <si>
    <t>Dyed woven fabrics of cotton, nesoi, containing 85% or more cotton by weight, weighing more than 200 g/m2</t>
  </si>
  <si>
    <t>Plain weave certified hand-loomed fabrics of cotton, cont. 85% or more cotton by weight,weighing over 200 g/m2, of yarns of different colors</t>
  </si>
  <si>
    <t>Denim containing 85% or more cotton by weight, weighing more than 200 g/m2, of yarns of different colors</t>
  </si>
  <si>
    <t>3- or 4-thread twill fabrics of cotton,incl. cross twill, nesoi, 85% or more cotton by wt, weighing ov 200g/m2, of yarns of different colors</t>
  </si>
  <si>
    <t>Woven fabrics of cotton, nesoi, containing 85% or more cotton by weight, weighing more than 200 g/m2, of yarns of different colors</t>
  </si>
  <si>
    <t>Printed plain weave certified hand-loomed fabrics of cotton, containing 85% or more cotton by weight, weighing more than 200 g/m2</t>
  </si>
  <si>
    <t>Printed 3- or 4-thread twill fabrics of cotton, including cross twill, containing 85% or more cotton by weight, weighing more than 200 g/m2</t>
  </si>
  <si>
    <t>Printed woven fabrics of cotton, nesoi, containing 85% or more cotton by weight, weighing more than 200 g/m2</t>
  </si>
  <si>
    <t>Unbleached plain weave fabrics of cotton, &lt; 85% cotton, mixed mainly/solely with man-made fibers, wt &lt; 200 g/m2, of number 42 or lower</t>
  </si>
  <si>
    <t>Unbleached 3- or 4-thread twill fabrics of cotton, incl. cross twill, &lt; 85% cotton by wt, mixed mainly/solely with mm fibers, n/o 200 g/m2</t>
  </si>
  <si>
    <t>Bleached plain weave fabrics of cotton, &lt; 85% cotton by wt, mixed mainly/solely with man-made fibers, n/o 200 g/m2, of number 42 or lower</t>
  </si>
  <si>
    <t>Bleached 3- or 4-thread twill fabrics of cotton, incl. cross twill, &lt; 85% cotton by wt, mixed mainly/solely w/man-made fibers, n/o 200 g/m2</t>
  </si>
  <si>
    <t>Dyed plain weave fabrics of cotton, &lt; 85% cotton by wt, mixed mainly/solely with man-made fibers, not over 200 g/m2, of number 42 or lower</t>
  </si>
  <si>
    <t>Dyed 3 or 4-thread twill fabrics of cotton, incl. cross twill, &lt; 85% cotton by wt, mixed mainly/solely with man-made fibers, wt n/o 200 g/m2</t>
  </si>
  <si>
    <t>Dyed satin or twill weave fabrics of cotton, &lt; 85% cotton by wt, mixed mainly/solely with man-made fibers, weighing not more than 200 g/m2</t>
  </si>
  <si>
    <t>Plain weave cotton fabrics, &lt; 85% cotton by wt, mixed mainly/solely w/mm fibers, n/o 200 g/m2, of number 42 or lower, of yarn of diff colors</t>
  </si>
  <si>
    <t>3- or 4-thread twill fabrics of cotton,incl. cross twill,&lt; 85% cotton by wt,mixed mainly/solely w/mm fibers,n/o 200 g/m2,of yarn diff colors</t>
  </si>
  <si>
    <t>Printed plain weave cotton fabrics, &lt; 85% cotton by wt, mixed mainly/solely with man-made fibers, n/o 200 g/m2, of number 42 or lower</t>
  </si>
  <si>
    <t>Printed 3- or 4-thread twill fabrics of cotton, incl. cross twill, &lt; 85% cotton by wt, mixed mainly/solely w/man-made fibers, n/o 200 g/m2</t>
  </si>
  <si>
    <t>Unbleached plain weave fabrics of cotton, &lt; 85% cotton by wt, mixed mainly/solely with man-made fibers, over 200 g/m2</t>
  </si>
  <si>
    <t>Unbleached 3- or 4-thread twill fabrics of cotton, incl. cross twill, &lt; 85% cotton by wt, mixed mainly/solely w/man-made fiber, ov 200 g/m2</t>
  </si>
  <si>
    <t>Unbleached woven fabrics of cotton, nesoi, containing &lt; 85% cotton by weight, mixed mainly/solely with man-made fibers, more than 200 g/m2</t>
  </si>
  <si>
    <t>Bleached plain weave fabrics of cotton, &lt; 85% cotton by weight, mixed mainly/solely with man-made fibers, over 200 g/m2</t>
  </si>
  <si>
    <t>Dyed plain weave fabrics of cotton, containing &lt; 85% cotton by weight, mixed mainly/solely with man-made fibers, more than 200 g/m2</t>
  </si>
  <si>
    <t>Dyed 3- or 4-thread twill fabrics of cotton, incl. cross twill, &lt; 85% cotton by wt, mixed mainly/solely w/man-made fibers, more than 200g/m2</t>
  </si>
  <si>
    <t>Dyed woven fabrics of cotton, nesoi, &lt; 85% cotton by weight, mixed mainly/solely with man-made fibers, weighing more than 200g/m2</t>
  </si>
  <si>
    <t>Plain weave fabrics of cotton, &lt; 85% cotton by weight, mixed mainly/solely with man-made fibers, over 200g/m2, of yarns of different colors</t>
  </si>
  <si>
    <t>Denim containing &lt; 85% cotton by wt, mixed mainly/solely w/man-made fibers, weighing &gt; 200 g/m2, of yarns of different colors</t>
  </si>
  <si>
    <t>3-or 4-thread twill fab of cotton,incl cross twill,nesoi,&lt; 85% cotton wt,mixed mainly/solely w/mm fibers,ov 200 g/m2, of yarn of diff colors</t>
  </si>
  <si>
    <t>Woven fabrics of cotton, nesoi, &lt; 85% cotton by weight, mixed mainly/solely w/manmade fibers, over 200g/m2, of yarns of different colors</t>
  </si>
  <si>
    <t>Printed plain weave fabrics of cotton, &lt; 85% cotton by wt, mixed mainly/solely with man-made fibers, weighing more than 200g/m2</t>
  </si>
  <si>
    <t>Printed 3- or 4-thread twill fabrics of cotton, incl cross twill, &lt; 85% cotton by wt, mixed mainly/solely with man-made fibers, over 200g/m2</t>
  </si>
  <si>
    <t>Printed woven fabrics of cotton, nesoi, &lt; 85% cotton by weight, mixed mainly/solely with man-made fibers, weighing more than 200g/m2</t>
  </si>
  <si>
    <t>Other woven fabrics of cotton, containing 36% or more by weight of wool or fine hair, weighing not more than 200 g/m2, unbleached</t>
  </si>
  <si>
    <t>Other woven fabrics of cotton, containing 36% or more by weight of wool or fine hair, weighing not more than 200 g/m2, bleached</t>
  </si>
  <si>
    <t>Other woven fabrics of cotton, containing 36% or more by weight of wool or fine hair, weighing not more than 200 g/m2, dyed</t>
  </si>
  <si>
    <t>Other woven fabrics of cotton, containing 36% or more of wool or fine hair, weighing not more than 200 g/m2, of yarns of different colors</t>
  </si>
  <si>
    <t>Other woven fabrics of cotton, containing 36% or more by weight of wool or fine hair, weighing not more than 200 g/m2, printed</t>
  </si>
  <si>
    <t>Other woven fabrics of cotton, containing 36% or more by weight of wool or fine hair, weighing more than 200 g/m2, unbleached</t>
  </si>
  <si>
    <t>Other woven fabrics of cotton, containing 36% or more by weight of wool or fine hair, weighing more than 200 g/m2, bleached</t>
  </si>
  <si>
    <t>Other woven fabrics of cotton, containing 36% or more by weight of wool or fine hair, weighing more than 200 g/m2, dyed</t>
  </si>
  <si>
    <t>Other woven fabrics of cotton,containing 36% or more by weight of wool or fine hair,weighing more than 200 g/m2,of yarns of different colors</t>
  </si>
  <si>
    <t>Other woven fabrics of cotton, containing 36% or more by weight of wool or fine hair, weighing more than 200 g/m2, printed</t>
  </si>
  <si>
    <t>Woven fabrics of flax, containing 85 percent or more by weight of flax, unbleached or bleached</t>
  </si>
  <si>
    <t>Woven fabrics of flax, containing 85 percent or more by weight of flax, other than unbleached or bleached</t>
  </si>
  <si>
    <t>Woven fabrics of flax, containing less than 85% by weight of flax, containing over 17% of wool or fine animal hair, unbleached or bleached</t>
  </si>
  <si>
    <t>Woven fabrics of flax, containing &lt; 85% by wt of flax, contain over 17% by wt of wool or fine animal hair, other than unbleached or bleached</t>
  </si>
  <si>
    <t>Woven fabrics of other vegetable textile fibers, containing more than 17% by weight of wool or fine animal hair</t>
  </si>
  <si>
    <t>Woven fabrics obtained from high tenacity yarn of nylon or other polyamides or of polyesters</t>
  </si>
  <si>
    <t>Woven fabrics obtained from strip or the like of synthetic textile materials</t>
  </si>
  <si>
    <t>Woven fabrics specified in note 9 to section XI, of synthetic filament yarn, over 60 percent by weight of plastics</t>
  </si>
  <si>
    <t>Woven fabrics, containing 85 percent or more by weight of filaments of nylon or other polyamides, unbleached or bleached</t>
  </si>
  <si>
    <t>Woven fabrics, containing 85 percent or more by weight of filaments of nylon or other polyamides, dyed</t>
  </si>
  <si>
    <t>Woven fabrics, over 85% by wt fil. of nylon/other polyamides, of diff colored yarns, thread count over 69-142/cm warp, over 31-71/cm filling</t>
  </si>
  <si>
    <t>Woven fabrics, containing 85 percent or more by weight of filaments of nylon or other polyamides, printed</t>
  </si>
  <si>
    <t>Woven fabrics, containing 85 percent or more by weight of textured polyester filaments, unbleached or bleached</t>
  </si>
  <si>
    <t>Woven fabrics, over 85 percent textured polyester filaments, dyed, less than 77 cm in width, thread count 69-142/cm warp, 31-71/cm filling</t>
  </si>
  <si>
    <t>Woven fabrics, over 85% textured polyester filaments, of different colored yarns, thread count 69-142/cm warp and 31-71/cm filling</t>
  </si>
  <si>
    <t>Woven fabrics, containing 85 percent or more by weight of textured polyester filaments, printed</t>
  </si>
  <si>
    <t>Woven fab, dyed, 100% polyester, &lt;77cm wide, &gt;69-142 warp &gt;31-71 filling, of non-tex singles yarn, 75-80dtx, 24 fil/yn, twist 900+ turns/m</t>
  </si>
  <si>
    <t>Woven fab, containing 85%+ by wt of polyester filaments nesoi, unbleached or bleached</t>
  </si>
  <si>
    <t>Woven fabrics, containing 85 percent or more by weight of synthetic filaments, unbleached or bleached</t>
  </si>
  <si>
    <t>Woven fabrics, containing 85 percent or more by weight of synthetic filaments, dyed</t>
  </si>
  <si>
    <t>Woven fabrics, cont. 85% or more syn. filaments by weight, thread count &gt;69-142/cm warp and &gt;31-71/cm filling, of different colored yarns</t>
  </si>
  <si>
    <t>Woven fabrics, containing 85 percent or more by weight of synthetic filaments, printed</t>
  </si>
  <si>
    <t>Woven fabrics, containing less than 85% by weight of synthetic filaments, mixed mainly or solely with cotton, unbleached or bleached</t>
  </si>
  <si>
    <t>Woven fabrics, containing less than 85 percent by weight of synthetic filaments, mixed mainly or solely with cotton, dyed</t>
  </si>
  <si>
    <t>Woven fabrics, less than 85 percent by weight of synthetic filaments, mixed mainly or solely with cotton, of yarns of different colors</t>
  </si>
  <si>
    <t>Woven fabrics, containing less than 85 percent by weight of synthetic filaments, mixed mainly or solely with cotton, printed</t>
  </si>
  <si>
    <t>Woven fabrics of synthetic filament yarn nesoi, containing 36 percent or more by weight of wool or fine animal hair, unbleached or bleached</t>
  </si>
  <si>
    <t>Woven fabrics of synthetic filament yarn nesoi, containing 36 percent or more by weight of wool or fine animal hair, dyed</t>
  </si>
  <si>
    <t>Woven fabrics of synthetic filament yarn nesoi, containing 36% or more by weight of wool or fine animal hair, of yarns of different colors</t>
  </si>
  <si>
    <t>Woven fabrics of synthetic filament yarn nesoi, containing 36 percent or more by weight of wool or fine animal hair, printed</t>
  </si>
  <si>
    <t>Woven fabrics obtained from high tenacity yarn, of viscose rayon</t>
  </si>
  <si>
    <t>Woven fabrics, containing 85 percent or more by weight of artificial filament or strip or the like, unbleached or bleached</t>
  </si>
  <si>
    <t>Woven fabric, 85%+ artificial filament or strip or the like, dyed, of cuprammonium rayon</t>
  </si>
  <si>
    <t>Woven fabric, 85%+ artificial filament/strip, of yarns of different colors,&gt; 69-142 warp &amp; &gt; 31-71 filling yarns, of cupra/rayon, nesoi</t>
  </si>
  <si>
    <t>Woven fabric, 85%+ artificial filament/strip, printed, of cuprammonium rayon, nesoi</t>
  </si>
  <si>
    <t>Woven fabrics of artificial filament yarn nesoi, containing 36 percent or more by wt of wool or fine animal hair, unbleached or bleached</t>
  </si>
  <si>
    <t>Woven fabrics of artificial filament yarn nesoi, containing 36 percent or more by wt of wool or fine animal hair, dyed</t>
  </si>
  <si>
    <t>Woven fabrics of artificial filament yarn nesoi, containing 36% or more by wt of wool or fine animal hair, of yarns of different colors</t>
  </si>
  <si>
    <t>Woven fabrics of artificial filament yarn nesoi, containing 36 percent or more by weight of wool or fine animal hair, printed</t>
  </si>
  <si>
    <t>Woven fabrics containing 85% or more by weight of polyester staple fibers, unbleached or bleached</t>
  </si>
  <si>
    <t>Woven fabrics containing 85% or more by weight of polyester staple fibers, other than unbleached or bleached</t>
  </si>
  <si>
    <t>Woven fabrics containing 85% or more by weight of acrylic or modacrylic staple fibers, unbleached or bleached</t>
  </si>
  <si>
    <t>Woven fabrics containing 85% or more by weight of acrylic or modacrylic staple fibers, other than unbleached or bleached</t>
  </si>
  <si>
    <t>Woven fabrics, containing 85% or more by weight of synthetic fibers nesoi, unbleached or bleached</t>
  </si>
  <si>
    <t>Woven fabrics, containing 85% or more by weight of synthetic fibers nesoi, other than unbleached or bleached</t>
  </si>
  <si>
    <t>Woven fabric of poly staple fiber,&lt; 85% wt poly staple fibers,mixed mainly/solely w/cotton,wt n/o 170 g/m2,plain weave,unbleached/bleached</t>
  </si>
  <si>
    <t>Woven 3-or 4-thread twill fabric of poly staple fib,&lt; 85% poly staple fiber,mixed mainly/solely w/cotton,wt n/o 170 g/m2,unbleached/bleached</t>
  </si>
  <si>
    <t>Woven fabrics of polyester staple fibers,&lt; 85% polyester staple fibers, mixed mainly/solely w/cotton,n/o 170 g/m2,unbleached/bleached, nesoi</t>
  </si>
  <si>
    <t>Woven fabrics of synthetic staple fibers nesoi, &lt; 85% by weight of such fibers, mixed with cotton, n/o 170g/m2, unbleached or bleached</t>
  </si>
  <si>
    <t>Woven fabrics of polyester staple fibers, &lt; 85% polyester staple fibers, mixed mainly/solely w/cotton, not over 170 g/m2, plain weave, dyed</t>
  </si>
  <si>
    <t>Woven fabrics of polyester staple fibers, &lt; 85% by wt polyester staple fibers, mixed mainly/solely w/cotton, not over 170 g/m2, dyed, nesoi</t>
  </si>
  <si>
    <t>Woven fabrics of synthetic staple fibers nesoi, &lt; 85% by wt of such fibers, mixed mainly/solely w/cotton, weighing n/o 170g/m2, dyed, nesoi</t>
  </si>
  <si>
    <t>Woven fabrics of poly staple fib,&lt; 85% polyester staple fibers,mixed mainly/solely w/cotton,n/o 170 g/m2,plain weave,of yarns of dif. colors</t>
  </si>
  <si>
    <t>Woven fabrics of synthetic staple fibers nesoi,&lt; 85% by wt of such fibers, mixed mainly/solely w/cotton, n/o 170g/m2, of dif. colored yarns</t>
  </si>
  <si>
    <t>Printed plain weave fabrics of poly staple fib,&lt; 85% by weight polyester staple fibers, mixed mainly/solely with cotton, n/o 170g/m2</t>
  </si>
  <si>
    <t>Printed 3-or 4-thread twill fabric of poly staple fib,incl cross twill,&lt; 85% wt poly staple fibers,mixed mainly/solely w/cotton,n/o 170g/m2</t>
  </si>
  <si>
    <t>Plain weave fabrics of poly staple fiber,&lt; 85% wt polyester staple fibers, mixed mainly/solely w/cotton, wt ov 170 g/m2, unbleached/bleached</t>
  </si>
  <si>
    <t>Wov 3-or 4-thread twill fabric of poly staple fib,&lt; 85% polyester staple fiber,mixed mainly/solely w/cotton,ov 170 g/m2,unbleached/bleached</t>
  </si>
  <si>
    <t>Woven fabric of polyester staple fiber, &lt; 85% wt polyester , mixed mainly/solely w/cotton, over 170 g/m2, unbleached/bleached</t>
  </si>
  <si>
    <t>Plain weave fabrics of polyester staple fiber, &lt; 85% by wt polyester staple fibers, mixed mainly/solely with cotton, over 170 g/m2, dyed</t>
  </si>
  <si>
    <t>Wov 3-or 4-thread twill fabric of poly staple fib,incl cross twill,&lt; 85% poly staple fibers,mixed mainly/solely w/cotton,ov 170 g/m2, dyed</t>
  </si>
  <si>
    <t>Woven fabrics of polyester staple fib, &lt; 85% by wt polyester staple fibers, mixed mainly/solely w/cotton, over 170 g/m2, dyed, nesoi</t>
  </si>
  <si>
    <t>Dyed woven fabrics of synthetic staple fibers nesoi, &lt; 85% by weight of such fibers, mixed mainly or solely with cotton, over 170g/m2</t>
  </si>
  <si>
    <t>Plain weave fabrics of poly staple fiber, &lt; 85% polyester staple fibers, mixed mainly/solely with cotton,ov 170 g/m2,of yarns of dif. colors</t>
  </si>
  <si>
    <t>Printed plain weave fabrics of polyester staple fiber, &lt; 85% by wt polyester staple fibers, mixed mainly or solely with cotton, over 170g/m2</t>
  </si>
  <si>
    <t>Printed 3-or 4-thread twill fab of poly staple fib,incl cross twill,&lt; 85% by wt poly staple fibers, mixed mainly/solely w/cotton,ov 170g/m</t>
  </si>
  <si>
    <t>Printed woven fabrics of polyester staple fiber, &lt; 85% by wt polyester staple fibers, mixed mainly/solely with cotton, over 170g/m2, nesoi</t>
  </si>
  <si>
    <t>Printed woven fabrics of synthetic staple fibers nesoi, &lt; 85% by weight of such fibers, mixed mainly or solely with cotton, over 170g/m2</t>
  </si>
  <si>
    <t>Woven fabrics of polyester staple fibers, mixed mainly or solely with viscose rayon staple fibers, nesoi</t>
  </si>
  <si>
    <t>Woven fabrics of polyester staple fibers, mixed mainly or solely with man-made filaments, nesoi</t>
  </si>
  <si>
    <t>Woven fabrics of polyester staple fibers, containing 36 percent or more by weight of wool or fine animal hair, nesoi</t>
  </si>
  <si>
    <t>Woven fabrics of polyester staple fibers, nesoi</t>
  </si>
  <si>
    <t>Woven fabrics of acrylic or modacrylic staple fibers, mixed mainly or solely with man-made filaments, nesoi</t>
  </si>
  <si>
    <t>Woven fabrics of acrylic or modacrylic staple fibers, containing 36% or more by weight of wool or fine animal hair, nesoi</t>
  </si>
  <si>
    <t>Woven fabrics of acrylic or modacrylic staple fibers, nesoi</t>
  </si>
  <si>
    <t>Woven fabrics of synthetic staple fibers (not polyester/acrylic or modacrylic staple fiber) mixed mainly/solely w/man-made filaments, nesoi</t>
  </si>
  <si>
    <t>Woven fabrics of synthetic staple fibers (not polyester/acrylic or modacrylic staple fiber) contain 36% or more wool/fine animal hair, nesoi</t>
  </si>
  <si>
    <t>Woven fabrics of artificial staple fibers, containing 85% or more by weight of such fibers, unbleached or bleached</t>
  </si>
  <si>
    <t>Woven fabrics of artificial staple fibers, containing 85% or more by weight of such fibers, dyed</t>
  </si>
  <si>
    <t>Woven fabrics of artificial staple fibers, containing 85% or more by weight of such fibers, of yarns of different colors</t>
  </si>
  <si>
    <t>Woven fabrics of artificial staple fibers, containing 85% or more by weight of such fibers, printed</t>
  </si>
  <si>
    <t>Woven fabrics of artificial staple fibers, &lt; 85% by weight of such fibers, mixed mainly/solely with man-made filaments, unbleached/bleached</t>
  </si>
  <si>
    <t>Woven fabrics of artificial staple fibers, &lt; 85% by weight of such fibers, mixed mainly/solely with man-made filaments, dyed</t>
  </si>
  <si>
    <t>Woven fabrics of artificial staple fibers, &lt; 85% by wt of such fibers, mixed mainly/solely w/man-made filaments, of different colored yarns</t>
  </si>
  <si>
    <t>Woven fabrics of artificial staple fibers, &lt; 85% by weight of such fibers, mixed mainly or solely with man-made filaments, printed</t>
  </si>
  <si>
    <t>Woven fabrics of artificial staple fibers, &lt; 85% of such fibers, containing 36% or more of wool or fine animal hair,unbleached or bleached</t>
  </si>
  <si>
    <t>Woven fabrics of artificial staple fibers, &lt; 85% of such fibers, containing 36% or more of wool or fine animal hair, dyed</t>
  </si>
  <si>
    <t>Woven fabrics of artificial staple fibers, &lt; 85% such fibers, containing 36% or more of wool or fine animal hair, of different colored yarns</t>
  </si>
  <si>
    <t>Woven fabrics of artificial staple fibers, &lt; 85% of such fibers, containing 36% or more of wool or fine animal hair, printed</t>
  </si>
  <si>
    <t>Woven fabrics of artificial staple fibers, &lt; 85% by weight of such fibers, mixed mainly or solely with cotton, unbleached or bleached</t>
  </si>
  <si>
    <t>Woven fabrics of artificial staple fibers, less than 85% by weight of such fibers, mixed mainly or solely with cotton, dyed</t>
  </si>
  <si>
    <t>Woven fabrics of artificial staple fibers, &lt; 85% by wt. of such fibers, mixed mainly or solely with cotton, of yarns of different colors</t>
  </si>
  <si>
    <t>Woven fabrics of artificial staple fibers, less than 85% by weight of such fibers, mixed mainly or solely with cotton, printed</t>
  </si>
  <si>
    <t>Woven fabrics of artificial staple fibers nesoi, unbleached or bleached, nesoi</t>
  </si>
  <si>
    <t>Woven fabrics of artificial staple fibers nesoi, dyed, nesoi</t>
  </si>
  <si>
    <t>Woven fabrics of artificial staple fibers nesoi, of yarns of different colors, nesoi</t>
  </si>
  <si>
    <t>Woven fabrics of artificial staple fibers nesoi, printed, nesoi</t>
  </si>
  <si>
    <t>Wadding of cotton and other articles of cotton wadding nesoi</t>
  </si>
  <si>
    <t>Wadding of man-made fibers and other articles of such wadding nesoi</t>
  </si>
  <si>
    <t>Laminated fabrics of needleloom felt or stitch-bonded fiber fabrics</t>
  </si>
  <si>
    <t>Felt, excluding needleloom felt and stitch-bonded fiber fabrics, not impregnated, coated, covered or laminated, of wool or fine animal hair</t>
  </si>
  <si>
    <t>Felt, excluding needleloom felt and stitch-bonded fiber fabrics, not impregnated, coated, covered or laminated, of textile materials nesoi</t>
  </si>
  <si>
    <t>Laminated fabrics of felt, nesoi</t>
  </si>
  <si>
    <t>Nonwovens, of man-made filaments, weighing not &gt;25 g/square m, whether or not impregnated, coated, covered or laminated</t>
  </si>
  <si>
    <t>Nonwovens, of man-made filaments, weighing &gt;25 but not &gt;70 g/square m, whether or not impregnated, coated, covered or laminated</t>
  </si>
  <si>
    <t>Nonwovens, of man-made filaments, weighing &gt;70 but not &gt;150 g/square m, whether or not impregnated, coated, covered or laminated</t>
  </si>
  <si>
    <t>Laminated nonwoven fabs, of man-made filaments, weighing &gt;150 g/square m</t>
  </si>
  <si>
    <t>Nonwovens (not of man-made filaments), weighing not &gt;25 g/square m, whether or not impregnated, coated, covered or laminated</t>
  </si>
  <si>
    <t>Nonwovens (not of man-made filaments), weighing &gt;25 but not &gt;70 g/square m, whether or not impregnated, coated, covered or laminated</t>
  </si>
  <si>
    <t>Nonwovens (not of man-made filaments), weighing &gt;70 but not &gt;150 g/square m, whether or not impregnated, coated, covered or laminated</t>
  </si>
  <si>
    <t>Nonwoven floor covering underlays (not of man-made filaments), weighing &gt;150 g/square m, whether or not impreg, coated, cov or laminated</t>
  </si>
  <si>
    <t>Made-up fishing nets, of man-made textile materials</t>
  </si>
  <si>
    <t>Fish netting (other than made-up fishing nets) of man-made textile materials</t>
  </si>
  <si>
    <t>Fish netting and fishing nets, of textile materials other than man-made materials</t>
  </si>
  <si>
    <t>Woven pile fabrics and chenille fabrics, other than fabrics of heading 5802 or 5806, of wool or fine animal hair</t>
  </si>
  <si>
    <t>Uncut weft pile fabrics of cotton, other than fabrics of heading 5802 or 5806</t>
  </si>
  <si>
    <t>Cut corduroy woven pile fabrics of cotton, greater than 7.5 wales per cm, other than fabrics of heading 5802 or 5806</t>
  </si>
  <si>
    <t>Weft pile fabrics, cut, of cotton, other than fabrics of heading 5802 or 5806, nesoi</t>
  </si>
  <si>
    <t>Chenille fabrics of cotton, other than fabrics of heading 5802 or 5806</t>
  </si>
  <si>
    <t>Warp pile fabrics, epingle (uncut), of cotton, other than fabrics of heading 5802 or 5806</t>
  </si>
  <si>
    <t>Uncut weft pile fabrics of man-made fibers, other than fabrics of heading 5802 or 5806</t>
  </si>
  <si>
    <t>Cut corduroy of man-made fibers, other than fabrics of heading 5802 or 5806</t>
  </si>
  <si>
    <t>Weft pile fabrics of man-made fibers, cut, other than fabrics of heading 5802 or 5806, nesoi</t>
  </si>
  <si>
    <t>Chenille fabrics of man-made fibers, other than fabrics of heading 5802 or 5806</t>
  </si>
  <si>
    <t>Warp pile fabrics, epingle (uncut), of man-made fibers, other than fabrics of heading 5802 or 5806</t>
  </si>
  <si>
    <t>Woven pile fabrics and chenille fabrics of vegetable fibers except cotton, other than fabrics of heading 5802 or 5806</t>
  </si>
  <si>
    <t>Terry toweling and similar woven terry fabrics (other than narrow fabrics of heading 5806) of cotton, unbleached</t>
  </si>
  <si>
    <t>Terry toweling and similar woven terry fabrics (other than narrow fabrics of heading 5806) of cotton, other than unbleached</t>
  </si>
  <si>
    <t>Terry toweling and similar woven terry fabrics (other than narrow fabrics of heading 5806) of textile materials other than cotton</t>
  </si>
  <si>
    <t>Tufted textile fabrics, other than products of heading 5703</t>
  </si>
  <si>
    <t>Gauze (other than narrow fabrics of heading 5806) of cotton</t>
  </si>
  <si>
    <t>Tulles and other net fabrics (not including woven, knitted or crocheted fabrics) of cotton or man-made fibers</t>
  </si>
  <si>
    <t>Mechanically made lace, in the piece, in strips or in motifs (not fabric of heading 6002), of man-made fibers</t>
  </si>
  <si>
    <t>Mechanically made lace, in the piece, in strips or in motifs (not fabric of heading 6002), of cotton</t>
  </si>
  <si>
    <t>Hand-made lace, in the piece, in strips or in motifs (other than fabrics of heading 6002)</t>
  </si>
  <si>
    <t>Hand-woven tapestries of the type Gobelins, Flanders, Aubusson, Beauvais and the like, used only as wall hangings, valued over $215/m2</t>
  </si>
  <si>
    <t>Narrow woven pile fabrics (including terry toweling and the like) and chenille fabrics (other than goods of heading 5807) of cotton</t>
  </si>
  <si>
    <t>Narrow woven fabrics (not goods of heading 5807), not pile, containing by weight 5 percent or more of elastomeric yarn or rubber thread</t>
  </si>
  <si>
    <t>Narrow woven fabrics (other than goods of heading 5807), not pile, not cont by wt 5% or more of elastomeric yarn or rubber, of cotton, nesoi</t>
  </si>
  <si>
    <t>Woven ribbons of man-made fibers, not pile, not cont by wt 5% or more of elastomeric yarn or rubber</t>
  </si>
  <si>
    <t>Narrow woven fabrics (not goods of heading 5807), not pile, of wool/fine animal hair, not cont by wt 5% or more elastomeric yarn or rubber</t>
  </si>
  <si>
    <t>Braids, in the piece, of abaca or ramie, suitable for making or ornamenting headwear</t>
  </si>
  <si>
    <t>Ornamental trimmings in the piece, without embroidery, other than knitted or crocheted; tassels, pompons and similar articles</t>
  </si>
  <si>
    <t>Woven fabrics of metal thread &amp; woven fabrics of metallized yarn of heading 5605, used in apparel, as furnishing fabrics or the like, nesoi</t>
  </si>
  <si>
    <t>Embroidery in the piece, in strips or in motifs, without visible ground</t>
  </si>
  <si>
    <t>Embroidery of cotton, in the piece, in strips or in motifs, other than without visible ground</t>
  </si>
  <si>
    <t>Badges, emblems, and motifs of man-made fibers, embroidered, in the piece or in strips, other than without visible ground</t>
  </si>
  <si>
    <t>Embroidery in the piece, in strips or in motifs, of wool or fine animal hair, other than without visible ground</t>
  </si>
  <si>
    <t>Quilted textile products in the piece (excluding embroidery), of one or more layers assembled with padding, of wool or fine animal hair</t>
  </si>
  <si>
    <t>Textile fabrics coated with gum or amylaceous substances, of a kind used for outer covers of books or the like, of man-made fibers</t>
  </si>
  <si>
    <t>Tracing cloth, prepared painting canvas, buckram and similar stiffened textile fabrics used in hat foundations, of man-made fibers</t>
  </si>
  <si>
    <t>Tire cord fabric of high tenacity yarn of nylon or other polyamides</t>
  </si>
  <si>
    <t>Tire cord fabric of high tenacity yarn of polyesters</t>
  </si>
  <si>
    <t>Tire cord fabric of high tenacity yarns of viscose rayon</t>
  </si>
  <si>
    <t>Textile fabrics of cotton, impregnated, coated, covered or laminated with polyvinyl chloride</t>
  </si>
  <si>
    <t>Textile fabrics of cotton, impregnated, coated, covered or laminated with polyurethane</t>
  </si>
  <si>
    <t>Textile fabrics of cotton, impregnated, coated, covered or laminated with plastics nesoi, other than those of heading 5902</t>
  </si>
  <si>
    <t>Textile wall coverings backed with permanently affixed paper</t>
  </si>
  <si>
    <t>Rubberized textile fabrics of cotton, knitted or crocheted (other than fabric of heading 5902</t>
  </si>
  <si>
    <t>Rubberized textile fabrics not knitted or crocheted, of cotton, other than fabrics of heading 5902</t>
  </si>
  <si>
    <t>Laminated fabrics specified in note 9 to sect. XI of HTS, of m-m fiber, for theatrical, ballet, &amp; operatic scenery &amp; properties, incl sets</t>
  </si>
  <si>
    <t>Bolting cloth fabrics principally used for stenciling purposes in screen-process printing, whether or not made up</t>
  </si>
  <si>
    <t>Knitted or crocheted long pile fabrics of man-made fibers</t>
  </si>
  <si>
    <t>Knitted or crocheted looped pile fabrics of cotton</t>
  </si>
  <si>
    <t>Knitted or crocheted looped pile fabrics of man-made fibers</t>
  </si>
  <si>
    <t>Knitted or crocheted looped pile fabrics of textile materials, other than of cotton or man-made fibers</t>
  </si>
  <si>
    <t>Knitted or crocheted pile fabrics (other than long pile or looped pile) of cotton</t>
  </si>
  <si>
    <t>Knitted or crocheted pile fabrics (other than long pile or looped pile) of man-made fibers</t>
  </si>
  <si>
    <t>Knitted or crocheted pile fabrics (except long or looped pile), of tex mats other than cotton or mmf, containing 85% or more by wt of silk</t>
  </si>
  <si>
    <t>Knitted or crocheted fabrics nesoi, width not exceeding 30 cm, containing 5% or more elastomeric yarn but no rubber thread, of cotton</t>
  </si>
  <si>
    <t>Knitted or crocheted fabrics nesoi, width not exceeding 30 cm, containing 5% or more elastomeric yarn or rubber thread nesoi, of cotton</t>
  </si>
  <si>
    <t>Warp knit open-worked fabrics of wool or fine animal hair, width not exceeding 30 cm, other than those of heading 6001 or 6002</t>
  </si>
  <si>
    <t>Warp knit open-worked fabrics of cotton, width not exceeding 30 cm, other than those of heading 6001 or 6002</t>
  </si>
  <si>
    <t>Warp knit open-worked fabrics of synthetic fibers, width not exceeding 30 cm, other than those of heading 6001 or 6002</t>
  </si>
  <si>
    <t>Warp knit open-worked fabrics of artificial fibers, width not exceeding 30 cm, other than those of heading 6001 or 6002</t>
  </si>
  <si>
    <t>Warp knit open-worked fabrics nesoi, width not exceeding 30 cm, other than those of heading 6001 or 6002</t>
  </si>
  <si>
    <t>Knitted or crocheted fabrics, width exceeding 30 cm, containing 5% or more of elastomeric yarn but no rubber thread, not of heading 6001</t>
  </si>
  <si>
    <t>Knitted or crocheted fabrics, width exceeding 30 cm, containing 5% or more of elastomeric yarn and rubber thread, other than of heading 6001</t>
  </si>
  <si>
    <t>Unbleached or bleached warp knit fabrics (including those made on galloon knitting machines) of cotton, other than of headings 6001 to 6004</t>
  </si>
  <si>
    <t>Dyed warp knit fabrics (including those made on galloon knitting machines) of cotton, other than those of headings 6001 to 6004</t>
  </si>
  <si>
    <t>Warp knit fabrics of yarns of different colors (including made on galloon knitting machines) of cotton, other than headings 6001 to 6004</t>
  </si>
  <si>
    <t>Printed warp knit fabrics (including those made on galloon knitting machines) of cotton, other than those of headings 6001 to 6004</t>
  </si>
  <si>
    <t>Unbleached or bleached warp knit fabrics (including made on galloon knitting machines) of synthetic fibers, other than headings 6001 to 6004</t>
  </si>
  <si>
    <t>Dyed warp knit fabrics (including those made on galloon knitting machines) of synthetic fibers, other than those of headings 6001 to 6004</t>
  </si>
  <si>
    <t>Warp knit fabrics of yarn of different color (including made on galloon knitting machine) of synthetic fiber, other than headings 6001-6004</t>
  </si>
  <si>
    <t>Printed warp knit fabrics (including those made on galloon knitting machines) of synthetic fibers, other than those of headings 6001 to 6004</t>
  </si>
  <si>
    <t>Wrap knit fabrics of synthetic fibers,specified in subheading note 1 to this chapter excluding headings 6001 to 6004</t>
  </si>
  <si>
    <t>Other wrap knit fabrics of synthetic fibers, bleached or unbleached, but not dyed and not specified in subheading note 1 to this chapter</t>
  </si>
  <si>
    <t>Other wrap knit fabrics of synthetic fibers, dyed,  not specified in subheading note 1 to this chapter</t>
  </si>
  <si>
    <t>Other wrap knit fabrics of synthetic fibers, of yarns of different colors, not specified in subheading note 1 to this chapter</t>
  </si>
  <si>
    <t>Other wrap knit fabrics of synthetic fibers, printed, not specified in subheading note 1 to this chapter</t>
  </si>
  <si>
    <t>Unbleached or bleached warp knit fabrics (including made on galloon knitting machines) of artificial fiber, other than headings 6001 to 6004</t>
  </si>
  <si>
    <t>Dyed warp knit fabrics (including those made on galloon knitting machines) of artificial fibers, other than those of headings 6001 to 6004</t>
  </si>
  <si>
    <t>Warp knit fabrics of yarn of different color (including made on galloon knitting machine) of artificial fiber, other than headings 6001-6004</t>
  </si>
  <si>
    <t>Printed warp knit fabrics (including those made on galloon knitting machine) of artificial fibers, other than those of headings 6001 to 6004</t>
  </si>
  <si>
    <t>Warp knit fabrics (including those made on galloon knitting machines) of wool or fine animal hair, other than those of headings 6001 to 6004</t>
  </si>
  <si>
    <t>Knitted or crocheted fabrics of wool or fine animal hair, nesoi</t>
  </si>
  <si>
    <t>Unbleached or bleached circular knit fabric, wholly of cotton yarns over 100 metric number per single yarn, nesoi</t>
  </si>
  <si>
    <t>Dyed circular knit fabric, wholly of cotton yarns over 100 metric number per single yarn, nesoi</t>
  </si>
  <si>
    <t>Circular knit fabric, of yarns of different colors, wholly of cotton yarns over 100 metric number per single yarn, nesoi</t>
  </si>
  <si>
    <t>Printed circular knit fabric, wholly of cotton yarns over 100 metric number per single yarn, nesoi</t>
  </si>
  <si>
    <t>Unbleached or bleached knitted or crocheted fabrics of synthetic fibers, nesoi</t>
  </si>
  <si>
    <t>Dyed knitted or crocheted fabrics of synthetic fibers, nesoi</t>
  </si>
  <si>
    <t>Knitted or crocheted fabrics of synthetic fibers, of yarns of different colors, nesoi</t>
  </si>
  <si>
    <t>Printed knitted or crocheted fabrics of synthetic fibers, nesoi</t>
  </si>
  <si>
    <t>Unbleached or bleached knitted or crocheted fabrics of artificial fibers, nesoi</t>
  </si>
  <si>
    <t>Dyed knitted or crocheted fabrics of artificial fibers, nesoi</t>
  </si>
  <si>
    <t>Knitted or crocheted fabrics of artificial fibers, of yarns of different colors, nesoi</t>
  </si>
  <si>
    <t>Printed knitted or crocheted fabrics of artificial fibers, nesoi</t>
  </si>
  <si>
    <t>Blankets (other than electric blankets) and traveling rugs, of wool or fine animal hair</t>
  </si>
  <si>
    <t>Woven fiberglass tire cord fabric of rovings,n/o 30 cm wide,of elect. nonconductive cont. filament 9-11 micron diam &amp; impreg for adhesion</t>
  </si>
  <si>
    <t>Woven fiberglass tire cord fabric,n/roving,n/o 30 cm wide,of electrical nonconduct. contin. filament 9-11 micron diam &amp; impreg for adhesion</t>
  </si>
  <si>
    <t>Woven fiberglass tire cord fabric,n/rov,pl.weave,o/30 cm wide &amp; less than 250 g/m2,w/no single yarn o/136 tex,n/colrd,of elect nonconduct</t>
  </si>
  <si>
    <t>Woven fiberglass tire cord fabric,n/colored,nesoi,o/30 cm wide,of elect. noncond contin filament 9-11 micron diam and impreg for adhesion</t>
  </si>
  <si>
    <t>Articles of apparel, of reptile leather</t>
  </si>
  <si>
    <t>Batting gloves, of leather or of composition leather</t>
  </si>
  <si>
    <t>Artificial fur and articles thereof</t>
  </si>
  <si>
    <t>Woven fabrics of coarse animal hair or of horsehair</t>
  </si>
  <si>
    <t>Unbleached woven fabrics of jute or of other textile bast fibers of heading 5303</t>
  </si>
  <si>
    <t>Woven fabrics of jute or of other textile bast fibers of heading 5303, other than unbleached</t>
  </si>
  <si>
    <t>Textile flock, not exceeding 5 mm in length, and textile dust and mill neps</t>
  </si>
  <si>
    <t>Narrow fabrics consisting of warp without weft assembled by means of an adhesive (bolducs)</t>
  </si>
  <si>
    <t>Linoleum, whether or not cut to shape</t>
  </si>
  <si>
    <t>Floor coverings consisting of a coating or covering applied on a textile backing, with a base consisting of needleloom felt or nonwovens</t>
  </si>
  <si>
    <t>Rubberized textile fabric adhesive tape of a width not exceeding 20 cm (other than fabric of heading 5902)</t>
  </si>
  <si>
    <t>Textile wicks, woven, plaited or knitted, for lamps, stoves, candles and the like; gas mantles and tubular knitted gas mantle fabric</t>
  </si>
  <si>
    <t>Textile hosepiping and similar textile tubing of vegetable fibers, with or without lining, armor or accessories of other materials</t>
  </si>
  <si>
    <t>Printers' rubberized blankets of textile fabrics</t>
  </si>
  <si>
    <t>Textile fabrics and felts, endless or fitted with linking devices, used for papermaking or similar machines, weighing less than 650 g/m2</t>
  </si>
  <si>
    <t>Textile fabrics and felts, endless or fitted with linking devices, used for papermaking or similar machines, weighing 650 g/m2 or more</t>
  </si>
  <si>
    <t>Straining cloth of a kind used in oil presses or the like, of textile material or of human hair</t>
  </si>
  <si>
    <t>Textile products and articles, of a kind used in machinery or plants for technical uses, specified in note 7 to chapter 59, nesoi</t>
  </si>
  <si>
    <t>Bed nets made from warp knit fabrics, impregneted or coated with chemicals specified in subheading note 1 to this chapter</t>
  </si>
  <si>
    <t>Tents of cotton</t>
  </si>
  <si>
    <t>Sails of textile materials</t>
  </si>
  <si>
    <t>Men's or boys' overcoats, carcoats, capes, cloaks, anoraks, windbreakers and similar articles, knitted or crocheted, of cotton</t>
  </si>
  <si>
    <t>Men's or boys' overcoats, carcoats, capes and like articles knitted or crocheted, of man-made fibers, 25% or more by weight of leather</t>
  </si>
  <si>
    <t>Men's or boys' overcoats, carcoats, capes, cloaks, windbreakers and similar articles, knitted or crocheted, of wool or fine animal hair</t>
  </si>
  <si>
    <t>Women's or girls' overcoats, carcoats, capes, windbreakers and similar articles, knitted or crocheted, of wool or fine animal hair</t>
  </si>
  <si>
    <t>Women's or girls' overcoats, carcoats, capes, cloaks, anoraks, windbreakers and similar articles, knitted or crocheted, of cotton</t>
  </si>
  <si>
    <t>Women's or girls' overcoats, carcoats, etc., knitted or crocheted, of manmade fibers, cont. 25% or more by weight of leather</t>
  </si>
  <si>
    <t>Women's or girls' overcoats, carcoats, etc., of tex mats (other than wool, cotton or mmf), cont 70%  or more wt of silk, knitted or crochet</t>
  </si>
  <si>
    <t>Men's or boys' suits, knitted or crocheted, of wool or fine animal hair</t>
  </si>
  <si>
    <t>Men's or boys' ensembles, knitted or crocheted, of cotton</t>
  </si>
  <si>
    <t>Men's or boys' ensembles, knitted or crocheted, of synthetic fibers</t>
  </si>
  <si>
    <t>Men's or boys' ensembles, knitted or crocheted, of wool or fine animal hair</t>
  </si>
  <si>
    <t>Men's or boys' suit-type jackets and blazers, knitted or crocheted, of wool or fine animal hair</t>
  </si>
  <si>
    <t>Men's or boys' suit-type jackets and blazers, knitted or crocheted, of cotton</t>
  </si>
  <si>
    <t>Men's or boys' suit-type jackets and blazers, knitted or crocheted, of synthetic fibers, containing 23% or more of wool or fine animal hair</t>
  </si>
  <si>
    <t>Men's or boys' suit-type jackets and blazers, knitted or crocheted, of artificial fibers</t>
  </si>
  <si>
    <t>Men's or boys' trousers, breeches and shorts, knitted or crocheted, of wool or fine animal hair</t>
  </si>
  <si>
    <t>Men's or boys' trousers, breeches and shorts, knitted or crocheted, of cotton</t>
  </si>
  <si>
    <t>Men's or boys' trousers, breeches and shorts, knitted or crocheted, of syn. fibers, cont. 23 percent or more of wool or fine animal hair</t>
  </si>
  <si>
    <t>Men's or boys' trousers, breeches and shorts, knitted or crocheted, of artificial fibers</t>
  </si>
  <si>
    <t>Women's or girls' suits, knitted or crocheted, of synthetic fibers, containing 23 percent or more of wool or fine animal hair</t>
  </si>
  <si>
    <t>Women's or girls' suits, knitted or crocheted, of artificial fibers, containing 23 percent or more of wool or fine animal hair</t>
  </si>
  <si>
    <t>Women's or girls' ensembles, knitted or crocheted, of cotton</t>
  </si>
  <si>
    <t>Women's or girls' ensembles, knitted or crocheted, of synthetic fibers</t>
  </si>
  <si>
    <t>Women's or girls' ensembles, knitted or crocheted, of wool or fine animal hair</t>
  </si>
  <si>
    <t>Women's or girls' suit-type jackets and blazers, knitted or crocheted, of wool or fine animal hair</t>
  </si>
  <si>
    <t>Women's or girls' suit-type jackets and blazers, knitted or crocheted, of cotton</t>
  </si>
  <si>
    <t>Women's or girls' suit-type jackets &amp; blazers, knit or crocheted, of synthetic fibers, cont. 23% or more of wool or fine animal hair</t>
  </si>
  <si>
    <t>Women's or girls' suit-type jackets, knitted or crocheted, of artificial fibers</t>
  </si>
  <si>
    <t>Women's or girls' dresses, knitted or crocheted, of wool or fine animal hair</t>
  </si>
  <si>
    <t>Women's or girls' dresses, knitted or crocheted, of cotton</t>
  </si>
  <si>
    <t>Women's or girls' dresses, knitted or crocheted, of synthetic fibers, containing 23 percent or more of wool or fine animal hair</t>
  </si>
  <si>
    <t>Women's or girls' dresses, knitted or crocheted, of artificial fibers, containing 23 percent or more of wool or fine animal hair</t>
  </si>
  <si>
    <t>Women's or girls' dresses, of textile mats (ex wool, cotton or mmf), containing 70% or more by weight of silk or silk waste, knitted or croc</t>
  </si>
  <si>
    <t>Women's or girls' skirts and divided skirts, knitted or crocheted, of wool or fine animal hair</t>
  </si>
  <si>
    <t>Women's or girls' skirts and divided skirts, knitted or crocheted, of cotton</t>
  </si>
  <si>
    <t>Women's or girls' skirts &amp; divided skirts, knitted or crocheted, of synthetic fibers, cont. 23% or more of wool or fine animal hair</t>
  </si>
  <si>
    <t>Women's or girls' skirts and divided skirts, knitted or crocheted, of artificial fibers</t>
  </si>
  <si>
    <t>Women's or girls' trousers, bib and brace overalls, breeches and shorts, knitted or crocheted, of wool or fine animal hair</t>
  </si>
  <si>
    <t>Women's or girls' bib and brace overalls, knitted or crocheted, of cotton</t>
  </si>
  <si>
    <t>Women's or girls' bib and brace overalls, knitted or crocheted, of synthetic fibers</t>
  </si>
  <si>
    <t>Women's or girls' bib and brace overalls, knitted or crocheted, of artificial fibers</t>
  </si>
  <si>
    <t>Men's or boys' shirts, knitted or crocheted, of cotton</t>
  </si>
  <si>
    <t>Men's or boys' shirts, knitted or crocheted, of manmade fibers, containing 23 percent or more of wool or fine animal hair</t>
  </si>
  <si>
    <t>Men's or boys' shirts, knitted or crocheted, of wool or fine animal hair</t>
  </si>
  <si>
    <t>Women's or girls' blouses and shirts, knitted or crocheted, of cotton</t>
  </si>
  <si>
    <t>Women's or girls' blouses and shirts, knitted or crocheted, of manmade fibers, containing 23 percent or more of wool or fine animal hair</t>
  </si>
  <si>
    <t>Women's or girls' blouses and shirts, knitted or crocheted, of wool or fine animal hair</t>
  </si>
  <si>
    <t>Men's or boys' underpants and briefs, knitted or crocheted, of cotton</t>
  </si>
  <si>
    <t>Men's or boys' underpants and briefs, knitted or crocheted, of man-made fibers</t>
  </si>
  <si>
    <t>Men's or boys' underpants &amp; briefs, of textile materials (ex cotton or mmf), containing 70% or more by weight of silk or silk waste, k/croc</t>
  </si>
  <si>
    <t>Men's or boys' nightshirts and pajamas, knitted or crocheted, of cotton</t>
  </si>
  <si>
    <t>Men's or boys' nightshirts and pajamas, knitted or crocheted, of man-made fibers</t>
  </si>
  <si>
    <t>Men's or boys' nightshirts and pajamas, knitted or crocheted, of wool or fine animal hair</t>
  </si>
  <si>
    <t>Men's or boys' bathrobes, dressing gowns and similar articles, knitted or crocheted, of cotton</t>
  </si>
  <si>
    <t>Men's or boys' bathrobes, dressing gowns and similar articles, knitted or crocheted, of man-made fibers</t>
  </si>
  <si>
    <t>Women's or girls' slips and petticoats, knitted or crocheted, of man-made fibers</t>
  </si>
  <si>
    <t>Women's or girls' slips and petticoats, of textile materials (except mmf), containing 70% or more by weight of silk, knitted or crocheted</t>
  </si>
  <si>
    <t>Women's or girls' briefs and panties, knitted or crocheted, of cotton</t>
  </si>
  <si>
    <t>Women's or girls' disposable briefs and panties designed for one-time use, of man-made fibers, knitted or crocheted</t>
  </si>
  <si>
    <t>Women's or girls' briefs and panties (other than disposable), of text materials (other than cotton or mmf) cont 70% or more wt of silk, k/c</t>
  </si>
  <si>
    <t>Women's or girls' nightdresses and pajamas, knitted or crocheted, of cotton</t>
  </si>
  <si>
    <t>Women's or girls' nightdresses and pajamas, knitted or crocheted, of man-made fibers</t>
  </si>
  <si>
    <t>Women's or girls' nightdresses and pajamas, knitted or crocheted, of wool or fine animal hair</t>
  </si>
  <si>
    <t>Women's or girls' negligees, bathrobes, dressing gowns and similar articles, knitted or crocheted, of cotton</t>
  </si>
  <si>
    <t>Women's or girls' negligees, bathrobes, dressing gowns and similar articles, knitted or crocheted, of man-made fibers</t>
  </si>
  <si>
    <t>Women's or girls' negligees, bathrobes, dressing gowns and similar articles, knitted or crocheted, of wool or fine animal hair</t>
  </si>
  <si>
    <t>T-shirts, singlets, tank tops and similar garments, knitted or crocheted, of cotton</t>
  </si>
  <si>
    <t>T-shirts, singlets, tank tops and similar garments, knitted or crocheted, of man-made fibers</t>
  </si>
  <si>
    <t>Sweaters, pullovers, sweatshirts, waistcoats (vests) and similar articles, knitted or crocheted, of wool</t>
  </si>
  <si>
    <t>Sweaters, pullovers, sweatshirts, waistcoats (vests) and similar articles, knitted or crocheted, of Kashmir goats, wholly of cashmere</t>
  </si>
  <si>
    <t>Sweaters, pullovers, sweatshirts, waistcoats (vests) and similar articles, knitted or crocheted, of fine animal hair</t>
  </si>
  <si>
    <t>Sweaters, pullovers and similar articles, knitted or crocheted, of cotton, containing 36 percent or more of flax fibers</t>
  </si>
  <si>
    <t>Sweaters, pullovers, sweatshirts and similar articles, knitted or crocheted, of man-made fibers, cont. 25% or more by weight of leather</t>
  </si>
  <si>
    <t>Sweaters, pullovers, sweatshirts, vests and similar articles, of text mat (except wool, cotton or mmf), cont 70% or more by wt of silk, k/c</t>
  </si>
  <si>
    <t>Babies' blouses and shirts, except those imported as parts of sets, knitted or crocheted, of cotton</t>
  </si>
  <si>
    <t>Babies' trousers, breeches and shorts, except those imported as parts of sets, knitted or crocheted, of synthetic fibers</t>
  </si>
  <si>
    <t>Babies' garments and clothing accessories, knitted or crocheted, of wool or fine animal hair</t>
  </si>
  <si>
    <t>Track suits, knitted or crocheted, of cotton</t>
  </si>
  <si>
    <t>Track suits, knitted or crocheted, of synthetic fibers</t>
  </si>
  <si>
    <t>Track suits, knitted or crocheted, of artificial fibers</t>
  </si>
  <si>
    <t>Ski-suits, knitted or crocheted, of man-made fibers</t>
  </si>
  <si>
    <t>Men's or boys' swimwear, knitted or crocheted, of synthetic fibers</t>
  </si>
  <si>
    <t>Men's or boys' swimwear, knitted or crocheted, of textile materials other than synthetic fibers</t>
  </si>
  <si>
    <t>Women's or girls' knitted or crocheted swimwear of synthetic fibers</t>
  </si>
  <si>
    <t>Women's or girls' swimwear, knitted or crocheted, of textile materials other than synthetic fibers</t>
  </si>
  <si>
    <t>Garments nesoi, made up of k/c fabrics of 5903, 5906 or 5907, w an outer surf impreg, coated, cov, or lam w rub/p mat which obscures the fab</t>
  </si>
  <si>
    <t>Garments nesoi, knitted or crocheted, of cotton</t>
  </si>
  <si>
    <t>Tops, knitted or crocheted, of man-made fibers</t>
  </si>
  <si>
    <t>Garments nesoi, knitted or crocheted, of wool or fine animal hair</t>
  </si>
  <si>
    <t>Surgical panty hose and surgical stockings with graduated compression for orthopedic treatment</t>
  </si>
  <si>
    <t>Panty hose and tights (not graduated compression), knitted or crocheted, of synthetic fibers, measuring per single yarn less than 67 decitex</t>
  </si>
  <si>
    <t>Panty hose and tights (not graduated compression), knitted or crocheted, of synthetic fibers, measuring per single yarn  67 decitex or more</t>
  </si>
  <si>
    <t>Panty hose (not graduated compressoin) and tights, containing 70% or more by weight of silk or silk waste, knitted or crocheted</t>
  </si>
  <si>
    <t>Women's full-length or knee-length hosiery, measuring per single yarn less than 67 decitex containing 70% or more by wt of silk, knit/croc</t>
  </si>
  <si>
    <t>Hosiery nesoi, knitted or crocheted, of wool or fine animal hair</t>
  </si>
  <si>
    <t>Stockings, socks, etc. (not surgical), knitted or crocheted, of cotton, containing lace or net</t>
  </si>
  <si>
    <t>Stockings, socks, etc. nesoi, knitted or crocheted, of synthetic fibers, containing lace or net</t>
  </si>
  <si>
    <t>Hosiery nesoi, of artificial fibers, containing lace or net</t>
  </si>
  <si>
    <t>Ice hockey and field hockey gloves, knitted or crocheted, impregnated, coated or covered with plastics or rubber</t>
  </si>
  <si>
    <t>Gloves, mittens and mitts, knitted or crocheted, of wool or fine animal hair</t>
  </si>
  <si>
    <t>Ice hockey and field hockey gloves, knitted or crocheted, of cotton, not impregnated, coated or covered with plastics or rubber</t>
  </si>
  <si>
    <t>Ice hockey and field hockey gloves, knitted or crocehted, of synthetic fibers, not impregnated, coated or covered with plastics or rubber</t>
  </si>
  <si>
    <t>Ice hockey and field hockey gloves, knitted or crocheted, of artificial fibers, not impregnated, coated or covered with plastics or rubber</t>
  </si>
  <si>
    <t>Shawls, scarves, mufflers, mantillas, veils and the like, knitted or crocheted, of wool or fine animal hair</t>
  </si>
  <si>
    <t>Ties, bow ties and cravats, containing 70% or more by weight of silk or silk waste, knitted or crocheted</t>
  </si>
  <si>
    <t>Parts of garments or of clothing accessories, containing 70% or more by weight of silk or silk waste, knitted or crocheted</t>
  </si>
  <si>
    <t>Men's or boys' overcoats, carcoats, capes, cloaks and similar coats of wool or fine animal hair, not knitted or crocheted</t>
  </si>
  <si>
    <t>Men's or boys' overcoats, carcoats, capes, &amp; similar coats of cotton, not knit or crocheted, containing 15% or more by wt of down, etc</t>
  </si>
  <si>
    <t>Men's or boys' overcoats, carcoats, capes, &amp; like coats of man-made fibers, not knit or crocheted, cont. 15% or more by wt of down, etc</t>
  </si>
  <si>
    <t>Men's or boys' overcoats, carcoats, capes, cloaks, &amp; sim coats, of tex mats(except wool, cotton or mmf), cont &gt; or = 70% by wt silk, not k/c</t>
  </si>
  <si>
    <t>Rec. perf. outwear, men's/boys' padded, sleevels jackets, not knit/crochet, of wool or fine animal</t>
  </si>
  <si>
    <t>Rec perf outwear, men's/boys' anoraks, windbreakers &amp; similar articles, not knit/crocheted, of cotton, containing 15% or more by weight of down, etc</t>
  </si>
  <si>
    <t>Men's or boys' anoraks, windbreakers &amp; similar articles, not knitted or crocheted, of man-made fibers, cont. 15% or more by wt of down, etc</t>
  </si>
  <si>
    <t>Rec perf outwear, men's/boys' anoraks, wind-breakers &amp; sim articles, not k/c, of tex mats (except wool, cotton or mmf), cont 70% or more by wt silk</t>
  </si>
  <si>
    <t>Women's or girls' overcoats, carcoats, capes, cloaks and similar coats, not knitted or crocheted, of wool or fine animal hair</t>
  </si>
  <si>
    <t>Women's or girls' overcoats, carcoats, etc, not knitted or crocheted, of cotton, containing 15% or more by weight of down, etc</t>
  </si>
  <si>
    <t>Women's or girls' overcoats, carcoats, etc, not knitted or crocheted, of man-made fibers, containing 15% or more by weight of down, etc</t>
  </si>
  <si>
    <t>Women's or girls' overcoats, carcoats, capes, cloaks &amp; sim coats, of tex mats(except wool, cotton or mmf), con 70% or more wt silk, not k/c</t>
  </si>
  <si>
    <t>Rec perf outwear, women's or girls' padded, sleeveless jackets, not knitted or crocheted, of wool or fine animal hair</t>
  </si>
  <si>
    <t>Rec perf outwear, women's/girls' anoraks, windbreakers 7 similar articles, not knitt/crochet, cotton, cont. 15% or more by weight of down</t>
  </si>
  <si>
    <t>Women's or girls' anoraks, windbreakers &amp; like articles, not knitted or crocheted, of man-made fibers, cont. 15% or more by wt of down, etc</t>
  </si>
  <si>
    <t>Rec perf outwear, women's/girls' anoraks, wind-breakers &amp; similar articles,not k/c, tex mats (not wool, cotton or mmf), cont 70% or more by wt silk</t>
  </si>
  <si>
    <t>Men's/boys' suits of wool, not knitted or crocheted, 30% or more of silk or silk waste, of wool yarn w/avg fiber diameter 18.5 micron or &lt;</t>
  </si>
  <si>
    <t>Men's or boys' suits, of synthetic fibers, not knitted or crocheted, containing 36 percent or more by weight of wool or fine animal hair</t>
  </si>
  <si>
    <t>Men's or boys' suits, not knitted or crocheted, of cotton</t>
  </si>
  <si>
    <t>Men's or boys' judo, karate and other oriental martial arts uniforms, not knitted or crocheted, of cotton</t>
  </si>
  <si>
    <t>Men's or boys' ensembles, not knitted or crocheted, of synthetic fibers</t>
  </si>
  <si>
    <t>Men's or boys' ensembles, not knitted or crocheted, of worsted wool fabric with wool yarn having average fiber diameter of 18.5 micron or &lt;</t>
  </si>
  <si>
    <t>Men's or boys' suit-type jackets and blazers, of worsted wool fabric of wool yarn fiber avg diameter 18.5 micron or &lt;, not knitt/crocheted</t>
  </si>
  <si>
    <t>Men's or boys' suit-type jackets and blazers, not knitted or crocheted, of cotton, containing 36 percent or more of flax fibers</t>
  </si>
  <si>
    <t>Men's or boys' suit-type jackets and blazers, not knitted or crocheted, of synthetic fibers, cont. 36% or more of wool or fine animal hair</t>
  </si>
  <si>
    <t>Men's or boys' suit-type jackets and blazers, of artificial fibers, containing 36% or more by weight of wool or fine animal hair, not k/c</t>
  </si>
  <si>
    <t>Rec perf outwear, men's/boys' trousers &amp; breeches,  wool or fine an. hair, cont elastomeric fib, water resist, w/o belt loops, weighing &gt;9 kg/doz</t>
  </si>
  <si>
    <t>Rec perf outwear, men's/boys' trousers, overalls &amp; shorts, not knit/crochet, of cotton, cont. 10 to 15% or more by weight of down</t>
  </si>
  <si>
    <t>Rec perf outwear, men's/boys' trousers, bib &amp; brace overalls, breeches &amp; shorts, not knit/crochet,  syn. fibers, cont. 15% or more of down, etc</t>
  </si>
  <si>
    <t>Rec perf outwear, men's/boys' bib and brace overalls, not knitted or crocheted, of artificial fibers</t>
  </si>
  <si>
    <t>Women's or girls' suits, not knitted or crocheted, of wool or fine animal hair</t>
  </si>
  <si>
    <t>Women's or girls' suits, not knitted or crocheted, of cotton</t>
  </si>
  <si>
    <t>Women's or girls' suits, not knitted or crocheted, of synthetic fibers, containing 36 percent or more of wool or fine animal hair</t>
  </si>
  <si>
    <t>Women's or girls' suits, not knitted or crocheted, of artificial fibers, containing 36 percent or more of wool or fine animal hair</t>
  </si>
  <si>
    <t>Women's or girls' ensembles, not knitted or crocheted, of wool or fine animal hair</t>
  </si>
  <si>
    <t>Women's or girls' judo, karate and other oriental martial arts uniforms, not knitted or crocheted, of cotton</t>
  </si>
  <si>
    <t>Women's or girls' ensembles, not knitted or crocheted, of synthetic fibers</t>
  </si>
  <si>
    <t>Women's or girls' ensembles, not knitted or crocheted, of artificial fibers</t>
  </si>
  <si>
    <t>Women's or girls' suit-type jackets &amp; blazers, of wool or fine animal hair, not knitted or crocheted, cont. 30% or more of silk/silk waste</t>
  </si>
  <si>
    <t>Women's or girls' suit-type jackets and blazers, of cotton, not knitted or crocheted, containing 36 percent or more of flax fibers</t>
  </si>
  <si>
    <t>Women's or girls' suit-type jackets and blazers, not knitted or crocheted, of synthetic fibers, cont. 30% or more of silk/silk waste</t>
  </si>
  <si>
    <t>Women's or girls' suit-type jackets &amp; blazers, not knitted or crocheted, of artificial fibers, cont. 36% or more of wool or fine animal hair</t>
  </si>
  <si>
    <t>Women's or girls' dresses, not knitted or crocheted, of wool or fine animal hair, containing 30 percent of silk or silk waste</t>
  </si>
  <si>
    <t>Women's or girls' dresses, not knitted or crocheted, of cotton, certified hand-loomed and folklore products</t>
  </si>
  <si>
    <t>Women's or girls' dresses, not knitted or crocheted, of synthetic fibers, certified hand-loomed and folklore products</t>
  </si>
  <si>
    <t>Women's or girls' dresses, not knitted or crocheted, of artificial fibers, nesoi, certified hand-loomed and folklore products</t>
  </si>
  <si>
    <t>Women's or girls' dresses, not knitted or crocheted, containing 70% or more by weight of silk or silk waste</t>
  </si>
  <si>
    <t>Women's or girls' skirts and divided skirts, not knitted or crocheted, of wool or fine animal hair</t>
  </si>
  <si>
    <t>Women's or girls' skirts and divided skirts, not knitted or crocheted, of cotton, certified hand-loomed and folklore products</t>
  </si>
  <si>
    <t>Women's or girls' skirts and divided skirts, not knitted or crocheted, of synthetic fibers, certified hand-loomed and folklore products</t>
  </si>
  <si>
    <t>Women's or girls' skirts and divided skirts, not knitted or crocheted, of artificial fibers, certified hand-loomed and folklore products</t>
  </si>
  <si>
    <t>Rec perf outwear, women's/girls' trousers &amp; breeches,not k/c, wool or f.a.h., cont elastomeric fib, water resist, w/o belt loops, wt &gt; 6 kg/doz,</t>
  </si>
  <si>
    <t>Rec perf outwear, women's/girls' trousers, bib/brace overalls, breeches &amp; shorts, not knit/crochet, cotton, cont. 15% or more by wt of down, etc</t>
  </si>
  <si>
    <t>Rec perf outwear, women's/girls' trousers, bib/brace overalls, breeches &amp; shorts, not knit/crochet, syn. fibers, cont. 15% or more down, etc.</t>
  </si>
  <si>
    <t>Rec perf outwear, women's or girls' bib and brace overalls, not knitted or crocheted, of artificial fibers</t>
  </si>
  <si>
    <t>Men's or boys' shirts, not knitted or crocheted, of cotton, certified hand-loomed and folklore products</t>
  </si>
  <si>
    <t>Men's or boys' shirts, not knitted or crocheted, of manmade fibers, certified hand-loomed and folklore products</t>
  </si>
  <si>
    <t>Men's or boys' shirts, not knitted or crocheted, of wool or fine animal hair, certified hand-loomed and folklore products</t>
  </si>
  <si>
    <t>Women's or girls' blouses, shirts and shirt-blouses, not knitted or crocheted, of silk or silk waste</t>
  </si>
  <si>
    <t>Women's or girls' blouses and shirts, not knitted or crocheted, of wool or fine animal hair, certified hand-loomed and folklore products</t>
  </si>
  <si>
    <t>Women's or girls' blouses and shirts, not knitted or crocheted, of cotton, certified hand-loomed and folklore products</t>
  </si>
  <si>
    <t>Women's or girls' blouses and shirts, not knitted or crocheted, of manmade fibers, certified hand-loomed and folklore products</t>
  </si>
  <si>
    <t>Women's or girls' blouses, shirts and shirt-blouses, not knitted or crocheted, of textile materials nesoi</t>
  </si>
  <si>
    <t>Men's or boys' underpants and briefs, not knitted or crocheted, of cotton</t>
  </si>
  <si>
    <t>Men's or boys' underpants and briefs, of textile mats(except cotton), cont 70% or more wt of silk or silk waste, not knitted/crocheted</t>
  </si>
  <si>
    <t>Men's or boys' nightshirts and pajamas, not knitted or crocheted, of cotton</t>
  </si>
  <si>
    <t>Men's or boys' nightshirts and pajamas, not knitted or crocheted, of man-made fibers</t>
  </si>
  <si>
    <t>Men's or boys' nightshirts and pajamas, of textile materials(except cotton or mmf), cont 70% or more by wt of silk or silk waste, not k/c</t>
  </si>
  <si>
    <t>Men's or boys' bathrobes, dressing gowns and similar articles, not knitted or crocheted, of cotton</t>
  </si>
  <si>
    <t>Men's or boys' bathrobes, dressing gowns and similar articles, not knitted or crocheted, of wool or fine animal hair</t>
  </si>
  <si>
    <t>Women's or girls' slips and petticoats, not knitted or crocheted, of man-made fibers</t>
  </si>
  <si>
    <t>Women's or girls' slips and petticoats, not knitted or crocheted, of cotton</t>
  </si>
  <si>
    <t>Women's or girls' nightdresses and pajamas, not knitted or crocheted, of cotton</t>
  </si>
  <si>
    <t>Women's or girls' nightdresses and pajamas, not knitted or crocheted, of man-made fibers</t>
  </si>
  <si>
    <t>Women's or girls' nightdresses and pajamas, of textile materials(except cotton or mmf), cont &gt; or = 70% by wt of silk or silk waste, not k/c</t>
  </si>
  <si>
    <t>Women's or girls' bathrobes, dressing gowns and similar articles, not knitted or crocheted, of cotton</t>
  </si>
  <si>
    <t>Women's or girls' singlets &amp; other undershirts, briefs, panties, bathrobes &amp; similar articles, not knitted or crocheted, of man-made fibers</t>
  </si>
  <si>
    <t>Women's or girls' undershirts, underpants, bathrobes &amp; like articles, not knitted or crocheted, of wool or fine animal hair</t>
  </si>
  <si>
    <t>Babies' dresses, not knitted or crocheted, of cotton</t>
  </si>
  <si>
    <t>Babies' blouses and shirts, except those imported as parts of sets, not knitted or crocheted, of synthetic fibers</t>
  </si>
  <si>
    <t>Babies' garments and clothing accessories, not knitted or crocheted, of wool or fine animal hair</t>
  </si>
  <si>
    <t>Garments, not knitted or crocheted, made up of fabrics of heading 5602 or 5603 formed on a base of paper or covered or lined with paper</t>
  </si>
  <si>
    <t>Men's or boys' garments, sim to 6201.11-6201.19, of mmf, outer surf impreg, coated etc. w rub/plast, underlying fab completely obsc, not k/c</t>
  </si>
  <si>
    <t>Women's or girls' overcoats/carcoats/capes/etc. of mmf, outer sur. impreg/coated/etc. w/rub/plast completely obscuring fab, n k/c</t>
  </si>
  <si>
    <t>Rec perf outwear, men's/boys' garm, nesoi, of fab 5903/5906/5907, not k/c, mmf, w/out sur. impreg/coatd/etc. w/rub/plast completely obscuring fab,</t>
  </si>
  <si>
    <t>Rec perf outwear, women's/girls' garm, nesoi, fab of 5903/5906/5907, not k/c, mmf, w/outer sur. impreg/coated/etc. w/rub/plast compl obscuring fab</t>
  </si>
  <si>
    <t>Men's or boys' swimwear, not knitted or crocheted, of man-made fibers</t>
  </si>
  <si>
    <t>Women's or girls' swimwear, not knitted or crocheted, of man-made fibers</t>
  </si>
  <si>
    <t>Anoraks, windbreakers and similar articles imported as parts of ski-suits, con 15% or more by wt of down &amp; waterfowl plumage, etc, not k/c</t>
  </si>
  <si>
    <t>Men's or boys' track suits or other garments nesoi, not knitted or crocheted, of cotton</t>
  </si>
  <si>
    <t>Men's or boys' track suits or other garments nesoi, not knitted or crocheted, of man-made fibers</t>
  </si>
  <si>
    <t>Rec perf outwear, men's or boys' track suits or other garments nesoi, not knitted or crocheted, of wool or fine animal hair</t>
  </si>
  <si>
    <t>Women's or girls' track suits or other garments nesoi, not knitted or crocheted, of cotton</t>
  </si>
  <si>
    <t>Women's or girls' track suits or other garments nesoi, not knitted or crocheted, of man-made fibers</t>
  </si>
  <si>
    <t>Rec perf outwear, women's/girls' garments (excl swimwr or ski-suits), nesoi, not k/c, tex mat (not wool, cotton,mmf), cont 70% or more wt of silk</t>
  </si>
  <si>
    <t>Brassieres, containing lace, net or embroidery, containing 70% or more by weight of silk or silk waste, whether or not knitted or crocheted</t>
  </si>
  <si>
    <t>Girdles and panty-girdles</t>
  </si>
  <si>
    <t>Corsets</t>
  </si>
  <si>
    <t>Braces, suspenders, garters and similar articles and parts thereof</t>
  </si>
  <si>
    <t>Handkerchiefs, not knitted or crocheted, of cotton, hemmed, not containing lace or embroidery</t>
  </si>
  <si>
    <t>Handkerchiefs, not knitted or crocheted, containing 70% or more by weight of silk or silk waste</t>
  </si>
  <si>
    <t>Shawls, scarves, mufflers, mantillas, veils and the like, not knitted or crocheted, containing 70% or more silk or silk waste</t>
  </si>
  <si>
    <t>Shawls, scarves, mufflers, mantillas, veils and the like, not knitted or crocheted, of wool or fine animal hair</t>
  </si>
  <si>
    <t>Shawls, scarves, mufflers, mantillas, veils and the like, not knitted or crocheted, of synthetic fibers</t>
  </si>
  <si>
    <t>Shawls, scarves, mufflers, mantillas, veils and the like, not knitted or crocheted, of artificial fibers</t>
  </si>
  <si>
    <t>Shawls, scarves, mufflers, mantillas, veils and the like, not knitted or crocheted, of textile materials nesoi</t>
  </si>
  <si>
    <t>Ties, bow ties and cravats, not knitted or crocheted, of silk or silk waste</t>
  </si>
  <si>
    <t>Ties, bow ties and cravats, not knitted or crocheted, of man-made fibers</t>
  </si>
  <si>
    <t>Ties, bow ties and cravats, not knitted or crocheted, of textile materials nesoi</t>
  </si>
  <si>
    <t>Ice hockey and field hockey gloves, not knitted or crocheted, impregnated, coated or covered with plastics or rubber</t>
  </si>
  <si>
    <t>Made up clothing accessories(excl those of heading 6212), containing 70% or more by weight of silk or silk waste, not knitted or crocheted</t>
  </si>
  <si>
    <t>Parts of garments or of clothing accessories (excl those of heading 6212), containing 70% or more by weight of silk or silk waste, not k/c</t>
  </si>
  <si>
    <t>Toilet and kitchen linen of textile materials nesoi, containing 85% or more by weight of silk or silk waste</t>
  </si>
  <si>
    <t>Dustcloths, mop cloths and polishing cloths, of cotton</t>
  </si>
  <si>
    <t>Hat forms, hat bodies and hoods, not blocked to shape or with made brims; plateaux &amp; manchons; all of fur felt, for men or boys</t>
  </si>
  <si>
    <t>Hat shapes, plaited or assembled from strips, not blocked/lined/trimmed &amp; w/o made brims, of veg. fibers or materls, or paper yarn, sewed</t>
  </si>
  <si>
    <t>Hats and headgear, plaited or assembled from strips of veg. fibers or unspun fibrous veg. materials and/or paper yarn, sewed</t>
  </si>
  <si>
    <t>Hair-nets of any material, whether or not lined or trimmed</t>
  </si>
  <si>
    <t>Safety headgear of reinforced or laminated plastics, whether or not lined or trimmed</t>
  </si>
  <si>
    <t>Headbands, linings, covers, hat foundations, hat frames, peaks (visors) and chinstraps, for headgear</t>
  </si>
  <si>
    <t>Sanitary napkins and tampons, diapers and diaper liners and similar sanitary articles, of paper pulp</t>
  </si>
  <si>
    <t>Camping goods, nesoi, of cotton</t>
  </si>
  <si>
    <t>Lifejackets and lifebelts of textile materials</t>
  </si>
  <si>
    <t>Headgear (other than safety headgear), nesoi, of rubber or plastics, whether or not lined or trimmed</t>
  </si>
  <si>
    <t>Wadding of textile materials (excluding cotton and man-made fibers) and articles thereof, nesoi</t>
  </si>
  <si>
    <t>Carpet &amp; other textile floor covering,hand-knotted/hand-inserted,w/ov 50% wt pile of fine animal hair,foregoing cert. hand-loomed &amp; folklore</t>
  </si>
  <si>
    <t>Carpet and oth textile floor covering, knotted,of text. materials (not wool/hair) nesoi, pile inserted &amp; knotted during weaving or knitting</t>
  </si>
  <si>
    <t>Certified hand-loomed and folklore products being Kelem, Schumacks, Karamanie and similar hand-woven rugs</t>
  </si>
  <si>
    <t>Wilton, velvet and like floor coverings of pile construction, woven, not tufted or flocked, not made up, of wool or fine animal hair</t>
  </si>
  <si>
    <t>Wilton, velvet and like floor coverings of pile construction, woven, not tufted or flocked, not made up, of man-made textile materials</t>
  </si>
  <si>
    <t>Carpets and other textile floor coverings of pile construction, woven, not tufted or flocked, not made up, of jute</t>
  </si>
  <si>
    <t>Wilton, velvet and like floor coverings of pile construction, woven, not tufted or flocked, made up, of wool or fine animal hair</t>
  </si>
  <si>
    <t>Wilton, velvet and like floor coverings of pile construction, woven, not tufted or flocked, made up, of man-made textile materials</t>
  </si>
  <si>
    <t>Carpets not other textile floor coverings of pile construction, woven, not tufted or flocked, made up, of cotton</t>
  </si>
  <si>
    <t>Carpets &amp; other textile floor coverings, not of pile construction, woven but not on a power-driven loom,not made up,of wool/fine animal hair</t>
  </si>
  <si>
    <t>Certified hand-loomed &amp; folklore floor covering, woven not on power-driven loom,not of pile construction,made up,of wool or fine animal hair</t>
  </si>
  <si>
    <t>Hand-loomed carpet &amp; other textile floor coverings, not of pile construction, woven, made up, of man-made textile materials,nesoi</t>
  </si>
  <si>
    <t>Hand-loomed carpets and other textile floor coverings, not of pile construction, woven, made up, of cotton</t>
  </si>
  <si>
    <t>Hand-hooked carpets and other textile floor coverings, tufted, whether or not made up, of wool or fine animal hair</t>
  </si>
  <si>
    <t>Carpets and other textile floor coverings, tufted, whether or not made up, of nylon or other polyamides, hand-hooked</t>
  </si>
  <si>
    <t>Hand-hookded carpets &amp; other textile floor coverings, tufted, whether or not made up, of man-made materials (not nylon/other polyamides)</t>
  </si>
  <si>
    <t>Carpet tiles of felt, not tufted or flocked, whether or not made up, having a maximum surface area of 0.3 m2</t>
  </si>
  <si>
    <t>Carpet tiles of felt, not tufted or flocked, whether or not made up, having a maximum surface area exceeding 0.3m2 but not exceeding 1m2</t>
  </si>
  <si>
    <t>Carpets and other textile floor coverings (excluding certain felt carpet tiles) of felt, not tufted or flocked, whether or not made up</t>
  </si>
  <si>
    <t>Carpets and other textile floor coverings, whether or not made up, of coir, nesoi</t>
  </si>
  <si>
    <t>Labels, in the piece, in strips or cut to shape or size, woven, not embroidered, of cotton or man-made fibers</t>
  </si>
  <si>
    <t>Labels, in the piece, in strips or cut to shape or size, nonwoven, not embroidered, of cotton or man-made fibers</t>
  </si>
  <si>
    <t>Other knitted or crocheted fabrics nesoi, containing 85 percent or more by weight of silk or silk waste</t>
  </si>
  <si>
    <t>Electric blankets</t>
  </si>
  <si>
    <t>Blankets (other than electric blankets) and traveling rugs, of cotton</t>
  </si>
  <si>
    <t>Blankets (other than electric blankets) and traveling rugs, of synthetic fibers</t>
  </si>
  <si>
    <t>Blankets and traveling rugs, nesoi</t>
  </si>
  <si>
    <t>Bed linen, knitted or crocheted</t>
  </si>
  <si>
    <t>Bed linen, not knitted or crocheted, printed, of cotton, cont any embroidery, lace, braid, edging, trimming, piping or applique work, napped</t>
  </si>
  <si>
    <t>Bed linen, not knitted or crocheted, printed, of manmade fibers, containing embroidery, lace, braid, etc or applique work</t>
  </si>
  <si>
    <t>Bed linen, not knitted or crocheted, printed, of textile materials nesoi</t>
  </si>
  <si>
    <t>Bed linen, not knit/croc, not printed, of cotton, cont any embroidery, lace, braid, edging, trimming, piping or applique work, napped</t>
  </si>
  <si>
    <t>Bed linen, not knitted or crocheted, not printed, of manmade fiber, containing embroidery, lace, braid, etc or applique work</t>
  </si>
  <si>
    <t>Bed linen, not knitted or crocheted, not printed, of textile materials nesoi</t>
  </si>
  <si>
    <t>Table linen, knitted or crocheted, of vegetable fiber (except of cotton)</t>
  </si>
  <si>
    <t>Damask tablecloths and napkins, not knitted or crocheted, of cotton</t>
  </si>
  <si>
    <t>Table linen of man-made fibers, not knitted or crocheted</t>
  </si>
  <si>
    <t>Tablecloths and napkins of flax, not knitted or crocheted</t>
  </si>
  <si>
    <t>Toilet linen and kitchen linen, of terry toweling or similar terry fabrics, of cotton</t>
  </si>
  <si>
    <t>Toilet and kitchen linen, other than terry toweling or similar terry fabrics of cotton</t>
  </si>
  <si>
    <t>Toilet and kitchen linen, of manmade fibers, of pile or tufted construction</t>
  </si>
  <si>
    <t>Curtains (including drapes), interior blinds and valances of synthetic fibers, knitted or crocheted</t>
  </si>
  <si>
    <t>Curtains (including drapes), interior blinds and valances of cotton, knitted or crocheted</t>
  </si>
  <si>
    <t>Curtains (including drapes), interior blinds and valances of cotton, not knitted or crocheted</t>
  </si>
  <si>
    <t>Curtains/drapes, inter. blinds, etc. of syn fib, made up from fab of subh 5407.60.11/5407.60.21/5407.60.91, not knitted or crocheted</t>
  </si>
  <si>
    <t>Curtains (including drapes),interior blinds, valances of textile materials other than of cotton or of synthetic fibers,not knitted/crocheted</t>
  </si>
  <si>
    <t>Bedspreads of cotton, knitted or crocheted, excluding those of heading 9404</t>
  </si>
  <si>
    <t>Bedspreads, not knitted or crocheted, of cotton, containing any embroidery, lace, etc.</t>
  </si>
  <si>
    <t>Furnishing articles (excluding those of heading 9404 and other than bedspreads) knitted or crocheted</t>
  </si>
  <si>
    <t>Furnishing articles (excluding those of heading 9404 and other than bedspreads) not knitted or crocheted, of cotton</t>
  </si>
  <si>
    <t>Furnishing articles (excluding those of heading 9404 and other than bedspreads) not knitted or crocheted, of synthetic fibers</t>
  </si>
  <si>
    <t>Wall hangings, not knitted or crocheted, of wool or fine animal hair, the foregoing certified hand-loomed and folklore products</t>
  </si>
  <si>
    <t>Sacks and bags of a kind used for the packing of goods, of cotton</t>
  </si>
  <si>
    <t>Flexible intermed. bulk containers of a kind used for packing goods, of man-made textile materials</t>
  </si>
  <si>
    <t>Other sacks/bags for packing goods, of mm tex.mat.(not flex.intermed.bulk containers), of polyethylene or polypro. strip or the like</t>
  </si>
  <si>
    <t>Sacks and bags of a kind used for the packing of goods, of man-made textile materials, nesoi</t>
  </si>
  <si>
    <t>Sacks and bags of a kind used for the packing of goods, of textile materials, nesoi</t>
  </si>
  <si>
    <t>Tarpaulins, awnings and sunblinds, of synthetic fibers</t>
  </si>
  <si>
    <t>Backpacking tents of synthetic fibers</t>
  </si>
  <si>
    <t>Made-up labels of textile materials</t>
  </si>
  <si>
    <t>Needlecraft sets for making up into rugs, etc., consist of woven fabric and yarn, whether/not w/accessories, put up packings for retail sale</t>
  </si>
  <si>
    <t>Pillows, cushions and similar furnishings, of cotton</t>
  </si>
  <si>
    <t>Gloves, seamless, of plastics</t>
  </si>
  <si>
    <t>Surgical gloves of vulcanized rubber other than hard rubber</t>
  </si>
  <si>
    <t>Medical gloves of vulcanized rubber other than hard rubber</t>
  </si>
  <si>
    <t>Articles of apparel and clothing accessories, excluding gloves, of vulcanized rubber other than hard rubber</t>
  </si>
  <si>
    <t>Gloves, wholly of horsehide or cowhide leather not specially designed for use in sports, with fourchettes or sidewalls</t>
  </si>
  <si>
    <t>Belts and bandoliers with or without buckles, of leather or of composition leather</t>
  </si>
  <si>
    <t>Clothing accessories nesoi, of reptile leather</t>
  </si>
  <si>
    <t>Articles of apparel and clothing accessories, of furskins</t>
  </si>
  <si>
    <t>Articles of furskin, nesoi</t>
  </si>
  <si>
    <t>Floor coverings of coconut fibers (coir), woven, not tufted or flocked, with pile</t>
  </si>
  <si>
    <t>Carpets and other textile floor coverings, tufted, whether or not made up, of other textile materials nesoi</t>
  </si>
  <si>
    <t>Transmission or conveyor belts or belting of man-made fibers</t>
  </si>
  <si>
    <t>Sacks and bags of a kind used for the packing of goods, of jute or of other textile bast fibers of heading 5303</t>
  </si>
  <si>
    <t>Pneumatic mattresses of cotton</t>
  </si>
  <si>
    <t>Worn clothing and other worn articles</t>
  </si>
  <si>
    <t>Used or new rags, scrap and worn out articles of twine, cordage, rope or cables, of wool or fine animal hair, sorted</t>
  </si>
  <si>
    <t>Used or new rags, scrap and worn out articles of twine, cordage, rope or cables, of wool or fine animal hair, not sorted</t>
  </si>
  <si>
    <t>Headgear, nesoi, of furskin, whether or not lined or trimmed</t>
  </si>
  <si>
    <t>Nonwoven glass fiber mats</t>
  </si>
  <si>
    <t>Nonwoven glass fiber in thin sheets (voiles)</t>
  </si>
  <si>
    <t>Nonwoven glass wool insulation products</t>
  </si>
  <si>
    <t>Sleeping bags, containing 20% or more by weight of feathers and/or down</t>
  </si>
  <si>
    <r>
      <t>A) De la "Cadena HTC":</t>
    </r>
    <r>
      <rPr>
        <sz val="10"/>
        <rFont val="Times New Roman"/>
        <family val="1"/>
      </rPr>
      <t xml:space="preserve"> Se refiere a la cadena hilo, textil, confección. Las fracciones se toman con base en OTEXA</t>
    </r>
  </si>
  <si>
    <t>A.1) De la actualización en la definición de la "Cadena HTC":</t>
  </si>
  <si>
    <t>Con base en OTEXA, apartir del año 2020 se agregaron 53 subpartidas, distribuidas entre los 4 segmentos que conforman la cadena HTC.</t>
  </si>
  <si>
    <t>Véase pestañas D1, D2, D3 y D4.</t>
  </si>
  <si>
    <t xml:space="preserve">Honduras, Nicaragua, Hong Kong y República Dominicana. Cuando se da el caso de que los principales países incluyen a los </t>
  </si>
  <si>
    <t>americanos permitirá la inclusión de algun otro(s) país(es).</t>
  </si>
  <si>
    <r>
      <t>D) Los países constituyentes de América Latina y el Caribe</t>
    </r>
    <r>
      <rPr>
        <sz val="10"/>
        <rFont val="Times New Roman"/>
        <family val="1"/>
      </rPr>
      <t>: Los países que integran América Latina y el Caribe, según</t>
    </r>
  </si>
  <si>
    <t xml:space="preserve">Barbados, Belice, Bolivia, Brasil, Chile, Colombia, Costa Rica, Cuba, Dominica, Ecuador, El Salvador, Grenada, Guadalupe, </t>
  </si>
  <si>
    <t>Venezuela.</t>
  </si>
  <si>
    <r>
      <t>E) De los cuadros de Balanza Comercial</t>
    </r>
    <r>
      <rPr>
        <sz val="10"/>
        <rFont val="Times New Roman"/>
        <family val="1"/>
      </rPr>
      <t>: se incluyeron ademas de las regiones de América Latina y le Caribe y</t>
    </r>
  </si>
  <si>
    <r>
      <t>F) Del concepto de "Subpartidas"</t>
    </r>
    <r>
      <rPr>
        <sz val="10"/>
        <rFont val="Times New Roman"/>
        <family val="1"/>
      </rPr>
      <t>: Se refiere al nivel de desagregación a 6 dígitos del Sistema Armonizado</t>
    </r>
  </si>
  <si>
    <r>
      <t>G) De las Tasas de Crecimiento Promedio Anual (TCPA):</t>
    </r>
    <r>
      <rPr>
        <sz val="10"/>
        <rFont val="Times New Roman"/>
        <family val="1"/>
      </rPr>
      <t xml:space="preserve"> están calculadas para los datos existentes, es decir, aunque</t>
    </r>
  </si>
  <si>
    <t>aparece en el encabezado de esa columna el período "1995-2021", por ejemplo, sí Nicaragua no tiene datos de 1996 a 1998,</t>
  </si>
  <si>
    <t xml:space="preserve">sino hasta 1999, esta TCPA "1995-2021" será más bien para "1999-2021". O bien, sí hubiera un dato en 1996 y otro, </t>
  </si>
  <si>
    <t xml:space="preserve">a 10 dígitos del Sistema Armonizado. La clasificación de los 6,775 productos no están disponibles para el público en general a través de internet. </t>
  </si>
  <si>
    <t>Dado que OTEXA trabaja a la clasificación a 10 dígitos del Sistema Armonizado y en la presente base se utiliza a 6 dígitos, por cuestiones de compatibilidad,</t>
  </si>
  <si>
    <t xml:space="preserve">se realiza el siguiente proceso de limpieza: se extraen los primeros 6 dígitos de la fracción y se eliminan aquellas - ahora subpartidas- repetidas para evitar una </t>
  </si>
  <si>
    <t>doble contabilidad. Por lo anterior, el trabajo realizado contó con la amable colaboración de OTEXA, quien facilitó al autor la relación y clasificación</t>
  </si>
  <si>
    <t>por segmento de los productos.</t>
  </si>
  <si>
    <t>Recordando que OTEXA trabaja a la clasificación a 10 dígitos del Sistema Armonizado y en la presente base se utiliza a 6 dígitos, para la actualización a</t>
  </si>
  <si>
    <t xml:space="preserve">partir del año 2020, se procedió ha realizar el mismo procedimiento, extraer los primeros 6 dígitos de los 10 dígitos que </t>
  </si>
  <si>
    <t>ofrece OTEXA y eliminar repetidos.</t>
  </si>
  <si>
    <r>
      <rPr>
        <b/>
        <sz val="10"/>
        <rFont val="Times New Roman"/>
        <family val="1"/>
      </rPr>
      <t xml:space="preserve">H) De la falta de datos: </t>
    </r>
    <r>
      <rPr>
        <sz val="10"/>
        <rFont val="Times New Roman"/>
        <family val="1"/>
      </rPr>
      <t>Muchos de los cuadros presentan espacios en blanco o guiones "-" que expresan que</t>
    </r>
  </si>
  <si>
    <t>no se encontraron datos en las fuentes originales, o bien, fueron resultados  improcedentes (divisiones entre cero p.e.).</t>
  </si>
  <si>
    <t>FUENTE DE CONSULTA</t>
  </si>
  <si>
    <t>OTEXA</t>
  </si>
  <si>
    <t>AGREGADO DE CAPS. 50-63</t>
  </si>
  <si>
    <t>Cechimex</t>
  </si>
  <si>
    <t>Elaboración propia con base en:</t>
  </si>
  <si>
    <t>Office of Textiles and Apparel (OTEXA). (2022). Trade Data U.S. Imports and Exports of Textiles and Apparel. Junio 20, 2022, de International Trade Administration ITA. Sitio web: https://otexa.trade.gov/msrpoint.htm</t>
  </si>
  <si>
    <t>U.S. Census Bureau: Economic Indicators Division USA Trade Online. (2022). Standard Report - Exports &amp; Imports. Junio 15, 2022, de U.S. Census Bureau Sitio web: https://usatrade.census.gov</t>
  </si>
  <si>
    <t>Cechimex. (2021). Estados Unidos:Cadena Hilo, Textil y Confección (HTC). Junio 20, 2022, de Cechimex Sitio web: http://www.economia.unam.mx/cechimex/index.php/es/estadosunidos-est-esp-menu</t>
  </si>
  <si>
    <t xml:space="preserve">Como referencia, en el cuadro de NOTAS 2 se pueden observar las diferencias que hay en el total de Importaciones y Exportaciones de la Cadena Hilo, Textil y Confección </t>
  </si>
  <si>
    <t xml:space="preserve">para Estados Unidos de acuerdo con los resultados obtenidos de OTEXA, el agregado de los capítulos 50 a 63 y Cechimex. </t>
  </si>
  <si>
    <t>*Como referencia, se ha utilizado Estados Unidos para observar las diferencias que hay en el total de Importaciones y Exportaciones de</t>
  </si>
  <si>
    <t>ESTADOS UNIDOS*: IMPORTACIONES TOTALES DE LA CADENA HTC DE ACUERDO A DIFERENTES FUENTES DE CONSULTA (1995-2021)</t>
  </si>
  <si>
    <t>ESTADOS UNIDOS*: EXPORTACIONES TOTALES DE LA CADENA HTC  DE ACUERDO A DIFERENTES FUENTES DE CONSULTA (1995-2021)</t>
  </si>
  <si>
    <t xml:space="preserve">NOTAS 2 DE ACUERDO A DIFERENTES FUENTES DE CONSULTA </t>
  </si>
  <si>
    <t xml:space="preserve">en la Cadena HTC de acuerdo con los resultados obtenidos de OTEXA, el  agregado de capítulos 50 a 63 y Cechimex. </t>
  </si>
  <si>
    <t>Turquía</t>
  </si>
  <si>
    <t xml:space="preserve">Turquía </t>
  </si>
  <si>
    <t>Países bajos</t>
  </si>
  <si>
    <t>Indonesia</t>
  </si>
  <si>
    <t xml:space="preserve">   Colombia</t>
  </si>
  <si>
    <t xml:space="preserve">   Costa Rica                </t>
  </si>
  <si>
    <t xml:space="preserve">   El Salvador               </t>
  </si>
  <si>
    <t xml:space="preserve">   Guatemala</t>
  </si>
  <si>
    <t xml:space="preserve">   Honduras                  </t>
  </si>
  <si>
    <t xml:space="preserve">   Nicaragua</t>
  </si>
  <si>
    <t xml:space="preserve">Vietnam </t>
  </si>
  <si>
    <t>Bangladesh</t>
  </si>
  <si>
    <t>India</t>
  </si>
  <si>
    <t>Italia</t>
  </si>
  <si>
    <t xml:space="preserve">Indonesia </t>
  </si>
  <si>
    <t>Tailandia</t>
  </si>
  <si>
    <t xml:space="preserve">Alemania </t>
  </si>
  <si>
    <t xml:space="preserve">América Latina y el Caribe </t>
  </si>
  <si>
    <t>Vietnam</t>
  </si>
  <si>
    <t xml:space="preserve">    El Salvador               </t>
  </si>
  <si>
    <t xml:space="preserve">India </t>
  </si>
  <si>
    <t xml:space="preserve">Japón </t>
  </si>
  <si>
    <t xml:space="preserve">   Guatemala                 </t>
  </si>
  <si>
    <t xml:space="preserve">   Nicaragua                 </t>
  </si>
  <si>
    <t>Reino Unido</t>
  </si>
  <si>
    <t xml:space="preserve">Estados Unidos </t>
  </si>
  <si>
    <t>Laos</t>
  </si>
  <si>
    <t>Estados Unidos</t>
  </si>
  <si>
    <t xml:space="preserve">   Panamá</t>
  </si>
  <si>
    <t>Pakistán</t>
  </si>
  <si>
    <t>ANEXO ESTADÍSTICO 1995 - 2023</t>
  </si>
  <si>
    <t>DESCRIPCIONES. Segmentos de la Cadena HTC. 1995-2023</t>
  </si>
  <si>
    <t>EXPORTACIONES E IMPORTACIONES DE LA CADENA HTC. Por segmentos. 1995-2023</t>
  </si>
  <si>
    <t>EXPORTACIONES E IMPORTACIONES DE LA CADENA HTC. Por país. 1995-2023</t>
  </si>
  <si>
    <t>EXPORTACIONES E IMPORTACIONES DE LOS SEGMENTOS DE LA CADENA HTC. Por país. 1995-2023</t>
  </si>
  <si>
    <t>EXPORTACIONES E IMPORTACIONES DE LA CADENA HTC POR PRINCIPALES PRODUCTOS. 1995-2023</t>
  </si>
  <si>
    <t>EXPORTACIONES E IMPORTACIONES DE LA CADENA HTC POR PRINCIPALES PAÍSES 1995-2023</t>
  </si>
  <si>
    <t>MÉXICO: EXPORTACIONES HACIA ESTADOS UNIDOS  DE LA CADENA HTC POR SEGMENTO (1995-2023)</t>
  </si>
  <si>
    <t>MÉXICO: IMPORTACIONES DE ESTADOS UNIDOS DE LA CADENA HTC POR SEGMENTO (1995-2023)</t>
  </si>
  <si>
    <t>MÉXICO: BALANZA COMERCIAL CON ESTADOS UNIDOS DE LA CADENA HTC POR SEGMENTO (1995-2023)</t>
  </si>
  <si>
    <t>MÉXICO: EXPORTACIONES HACIA CHINA  DE LA CADENA HTC POR SEGMENTO (1995-2023)</t>
  </si>
  <si>
    <t>MÉXICO: IMPORTACIONES DE CHINA  DE LA CADENA HTC POR SEGMENTO (1995-2023)</t>
  </si>
  <si>
    <t>MÉXICO: BALANZA COMERCIAL CON CHINA DE LA CADENA HTC POR SEGMENTO (1995-2023)</t>
  </si>
  <si>
    <t>MÉXICO: EXPORTACIONES HACIA AMÉRICA LATINA Y EL CARIBE  DE LA CADENA HTC POR SEGMENTO (1995-2023)</t>
  </si>
  <si>
    <t>MÉXICO: IMPORTACIONES DE AMÉRICA LATINA Y EL CARIBE  DE LA CADENA HTC POR SEGMENTO (1995-2023)</t>
  </si>
  <si>
    <t>MÉXICO: BALANZA COMERCIAL CON AMÉRICA LATINA Y EL CARIBE DE LA CADENA HTC POR SEGMENTO (1995-2023)</t>
  </si>
  <si>
    <r>
      <t xml:space="preserve">I) De la fuente: </t>
    </r>
    <r>
      <rPr>
        <sz val="10"/>
        <rFont val="Times New Roman"/>
        <family val="1"/>
      </rPr>
      <t>elaboración propia con base en Comtrade (2024).</t>
    </r>
  </si>
  <si>
    <t>MÉXICO: EXPORTACIONES TOTALES DE LA CADENA HTC POR SEGMENTO (1995-2023)</t>
  </si>
  <si>
    <t>1995-2023</t>
  </si>
  <si>
    <t>Fuente: elaboración propia con base en Comtrade (2024).</t>
  </si>
  <si>
    <t>MÉXICO: IMPORTACIONES TOTALES DE LA CADENA HTC POR SEGMENTO (1995-2023)</t>
  </si>
  <si>
    <t>MÉXICO: BALANZA COMERCIAL DE LA CADENA HTC POR SEGMENTO (1995-2023)</t>
  </si>
  <si>
    <t>MÉXICO: EXPORTACIONES TOTALES DE LA CADENA HTC POR PAÍS (1995-2023)</t>
  </si>
  <si>
    <t>MÉXICO: IMPORTACIONES TOTALES DE LA CADENA HTC POR PAÍS (1995-2023)</t>
  </si>
  <si>
    <t>MÉXICO: EXPORTACIONES TOTALES DEL SEGMENTO HILO DE LA CADENA HTC POR PAÍS (1995-2023)</t>
  </si>
  <si>
    <t>MÉXICO: IMPORTACIONES TOTALES DEL SEGMENTO HILO DE LA CADENA HTC POR PAÍS (1995-2023)</t>
  </si>
  <si>
    <t>Fuente: elaboración propia con base en  Comtrade (2024).</t>
  </si>
  <si>
    <t>MÉXICO: EXPORTACIONES TOTALES DEL SEGMENTO TEXTIL DE LA CADENA HTC POR PAÍS (1995-2023)</t>
  </si>
  <si>
    <t>MÉXICO: IMPORTACIONES TOTALES DEL SEGMENTO TEXTIL DE LA CADENA HTC POR PAÍS (1995-2023)</t>
  </si>
  <si>
    <t>MÉXICO: EXPORTACIONES TOTALES DEL SEGMENTO CONFECCIÓN DE LA CADENA HTC POR PAÍS (1995-2023)</t>
  </si>
  <si>
    <t>MÉXICO: IMPORTACIONES TOTALES DEL SEGMENTO CONFECCIÓN DE LA CADENA HTC POR PAÍS (1995-2023)</t>
  </si>
  <si>
    <t>MÉXICO: EXPORTACIONES TOTALES DEL SEGMENTO OTROS DE LA CADENA HTC POR PAÍS (1995-2023)</t>
  </si>
  <si>
    <t>MÉXICO: IMPORTACIONES TOTALES DEL SEGMENTO OTROS DE LA CADENA HTC POR PAÍS (1995-2023)</t>
  </si>
  <si>
    <t>MÉXICO: EXPORTACIONES TOTALES DE LAS PRINCIPALES 25 PARTIDAS DE LA CADENA HTC (1995-2023)</t>
  </si>
  <si>
    <t>MÉXICO: IMPORTACIONES TOTALES DE LAS PRINCIPALES 25 PARTIDAS DE LA CADENA HTC (1995-2023)</t>
  </si>
  <si>
    <t>MÉXICO: EXPORTACIONES TOTALES DE LAS PRINCIPALES 25 PARTIDAS DE HILO LA CADENA HTC (1995-2023)</t>
  </si>
  <si>
    <t>MÉXICO: IMPORTACIONES TOTALES DE LAS PRINCIPALES 25 PARTIDAS DE HILO LA CADENA HTC (1995-2023)</t>
  </si>
  <si>
    <t>MÉXICO: EXPORTACIONES TOTALES DE LAS PRINCIPALES 25 PARTIDAS DE TEXTIL DE LA CADENA HTC (1995-2023)</t>
  </si>
  <si>
    <t>MÉXICO: IMPORTACIONES TOTALES DE LAS PRINCIPALES 25 PARTIDAS DE TEXTIL DE LA CADENA HTC (1995-2023)</t>
  </si>
  <si>
    <t>MÉXICO: EXPORTACIONES TOTALES DE LAS PRINCIPALES 25 PARTIDAS DE CONFECCIÓN DE LA CADENA HTC (1995-2023)</t>
  </si>
  <si>
    <t>MÉXICO: IMPORTACIONES TOTALES DE LAS PRINCIPALES 25 PARTIDAS DE CONFECCIÓN DE LA CADENA HTC (1995-2023)</t>
  </si>
  <si>
    <t>MÉXICO: EXPORTACIONES TOTALES DE LAS PRINCIPALES 25 PARTIDAS DE OTROS LA CADENA HTC (1995-2023)</t>
  </si>
  <si>
    <t>MÉXICO: IMPORTACIONES TOTALES DE LAS PRINCIPALES 25 PARTIDAS DE OTROS DE LA CADENA HTC (1995-2023)</t>
  </si>
  <si>
    <t>MÉXICO: EXPORTACIONES HACIA ESTADOS UNIDOS DE LA CADENA HTC POR SEGMENTO (1995-2023)</t>
  </si>
  <si>
    <t>MÉXICO: EXPORTACIONES HACIA CHINA DE LA CADENA HTC POR SEGMENTO (1995-2023)</t>
  </si>
  <si>
    <t>MÉXICO: IMPORTACIONES DE CHINA DE LA CADENA HTC POR SEGMENTO (1995-2024)</t>
  </si>
  <si>
    <t>MÉXICO: EXPORTACIONES HACIA AMÉRICA LATINA Y EL CARIBE DE LA CADENA HTC POR SEGMENTO (1995-2023)</t>
  </si>
  <si>
    <t>MÉXICO: IMPORTACIONES DE AMÉRICA LATINA Y EL CARIBE DE LA CADENA HTC POR SEGMENTO (1995-2023)</t>
  </si>
  <si>
    <r>
      <rPr>
        <b/>
        <sz val="10"/>
        <rFont val="Times New Roman"/>
        <family val="1"/>
      </rPr>
      <t>C) De la selección de los Países:</t>
    </r>
    <r>
      <rPr>
        <sz val="10"/>
        <rFont val="Times New Roman"/>
        <family val="1"/>
      </rPr>
      <t xml:space="preserve"> se tomaron los principales 4 países de acuerdo a su valor de 2022, tanto  </t>
    </r>
  </si>
  <si>
    <t>A todos los países se les indica el lugar que les corresponde de acuerdo al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</si>
</sst>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name val="Times New Roman"/>
      <family val="1"/>
    </font>
    <font>
      <u/>
      <sz val="5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Roman"/>
    </font>
    <font>
      <b/>
      <sz val="11"/>
      <color theme="1"/>
      <name val="Times Roman"/>
    </font>
    <font>
      <sz val="11"/>
      <color theme="1"/>
      <name val="Times Roman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6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/>
  </cellStyleXfs>
  <cellXfs count="92">
    <xf numFmtId="0" fontId="0" fillId="0" borderId="0" xfId="0"/>
    <xf numFmtId="0" fontId="5" fillId="0" borderId="0" xfId="0" applyFont="1"/>
    <xf numFmtId="0" fontId="0" fillId="2" borderId="0" xfId="0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3" fontId="5" fillId="2" borderId="0" xfId="1" applyNumberFormat="1" applyFont="1" applyFill="1" applyAlignment="1">
      <alignment horizontal="center"/>
    </xf>
    <xf numFmtId="3" fontId="7" fillId="2" borderId="0" xfId="3" applyNumberFormat="1" applyFont="1" applyFill="1" applyAlignment="1">
      <alignment horizontal="center"/>
    </xf>
    <xf numFmtId="3" fontId="7" fillId="2" borderId="0" xfId="4" applyNumberFormat="1" applyFont="1" applyFill="1" applyAlignment="1">
      <alignment horizontal="center"/>
    </xf>
    <xf numFmtId="3" fontId="7" fillId="2" borderId="0" xfId="5" applyNumberFormat="1" applyFont="1" applyFill="1" applyAlignment="1">
      <alignment horizontal="center"/>
    </xf>
    <xf numFmtId="2" fontId="5" fillId="2" borderId="0" xfId="1" applyNumberFormat="1" applyFont="1" applyFill="1" applyAlignment="1">
      <alignment horizontal="center"/>
    </xf>
    <xf numFmtId="0" fontId="5" fillId="2" borderId="0" xfId="6" applyFont="1" applyFill="1" applyAlignment="1">
      <alignment horizontal="center"/>
    </xf>
    <xf numFmtId="0" fontId="0" fillId="2" borderId="0" xfId="0" quotePrefix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6" applyFont="1" applyFill="1" applyAlignment="1">
      <alignment horizontal="left"/>
    </xf>
    <xf numFmtId="3" fontId="5" fillId="2" borderId="0" xfId="1" applyNumberFormat="1" applyFont="1" applyFill="1" applyAlignment="1">
      <alignment horizontal="left"/>
    </xf>
    <xf numFmtId="3" fontId="7" fillId="2" borderId="0" xfId="3" applyNumberFormat="1" applyFont="1" applyFill="1" applyAlignment="1">
      <alignment horizontal="right"/>
    </xf>
    <xf numFmtId="3" fontId="5" fillId="2" borderId="0" xfId="1" applyNumberFormat="1" applyFont="1" applyFill="1" applyAlignment="1">
      <alignment horizontal="right"/>
    </xf>
    <xf numFmtId="3" fontId="7" fillId="2" borderId="0" xfId="4" applyNumberFormat="1" applyFont="1" applyFill="1" applyAlignment="1">
      <alignment horizontal="right"/>
    </xf>
    <xf numFmtId="4" fontId="5" fillId="2" borderId="0" xfId="1" applyNumberFormat="1" applyFont="1" applyFill="1" applyAlignment="1">
      <alignment horizontal="right"/>
    </xf>
    <xf numFmtId="0" fontId="5" fillId="0" borderId="0" xfId="7" applyFont="1"/>
    <xf numFmtId="3" fontId="7" fillId="2" borderId="0" xfId="8" applyNumberFormat="1" applyFont="1" applyFill="1" applyAlignment="1">
      <alignment horizontal="center"/>
    </xf>
    <xf numFmtId="4" fontId="5" fillId="2" borderId="0" xfId="1" applyNumberFormat="1" applyFont="1" applyFill="1" applyAlignment="1">
      <alignment horizontal="center"/>
    </xf>
    <xf numFmtId="4" fontId="7" fillId="2" borderId="0" xfId="8" applyNumberFormat="1" applyFont="1" applyFill="1" applyAlignment="1">
      <alignment horizontal="center"/>
    </xf>
    <xf numFmtId="0" fontId="8" fillId="2" borderId="0" xfId="7" applyFill="1" applyAlignment="1">
      <alignment horizontal="center"/>
    </xf>
    <xf numFmtId="0" fontId="5" fillId="2" borderId="0" xfId="7" applyFont="1" applyFill="1" applyAlignment="1">
      <alignment horizontal="center"/>
    </xf>
    <xf numFmtId="0" fontId="5" fillId="2" borderId="0" xfId="9" applyFont="1" applyFill="1" applyAlignment="1">
      <alignment horizontal="center"/>
    </xf>
    <xf numFmtId="3" fontId="7" fillId="2" borderId="0" xfId="10" applyNumberFormat="1" applyFont="1" applyFill="1" applyAlignment="1">
      <alignment horizontal="center"/>
    </xf>
    <xf numFmtId="0" fontId="8" fillId="2" borderId="0" xfId="7" quotePrefix="1" applyFill="1" applyAlignment="1">
      <alignment horizontal="center"/>
    </xf>
    <xf numFmtId="0" fontId="5" fillId="2" borderId="1" xfId="7" applyFont="1" applyFill="1" applyBorder="1" applyAlignment="1">
      <alignment horizontal="center"/>
    </xf>
    <xf numFmtId="3" fontId="7" fillId="2" borderId="0" xfId="10" applyNumberFormat="1" applyFont="1" applyFill="1" applyAlignment="1">
      <alignment horizontal="right"/>
    </xf>
    <xf numFmtId="3" fontId="7" fillId="2" borderId="0" xfId="11" applyNumberFormat="1" applyFont="1" applyFill="1" applyAlignment="1">
      <alignment horizontal="center"/>
    </xf>
    <xf numFmtId="4" fontId="7" fillId="2" borderId="0" xfId="11" applyNumberFormat="1" applyFont="1" applyFill="1" applyAlignment="1">
      <alignment horizontal="center"/>
    </xf>
    <xf numFmtId="0" fontId="8" fillId="2" borderId="1" xfId="7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7" fillId="2" borderId="0" xfId="13" applyNumberFormat="1" applyFont="1" applyFill="1" applyAlignment="1">
      <alignment horizontal="right"/>
    </xf>
    <xf numFmtId="0" fontId="5" fillId="2" borderId="0" xfId="14" applyFont="1" applyFill="1" applyAlignment="1">
      <alignment horizontal="center"/>
    </xf>
    <xf numFmtId="0" fontId="6" fillId="0" borderId="0" xfId="0" applyFont="1"/>
    <xf numFmtId="0" fontId="5" fillId="2" borderId="0" xfId="0" applyFont="1" applyFill="1"/>
    <xf numFmtId="0" fontId="10" fillId="0" borderId="0" xfId="0" applyFont="1" applyAlignment="1">
      <alignment horizontal="center"/>
    </xf>
    <xf numFmtId="0" fontId="9" fillId="0" borderId="0" xfId="12"/>
    <xf numFmtId="0" fontId="9" fillId="0" borderId="0" xfId="12" applyFill="1"/>
    <xf numFmtId="4" fontId="7" fillId="2" borderId="0" xfId="10" applyNumberFormat="1" applyFont="1" applyFill="1" applyAlignment="1">
      <alignment horizontal="right"/>
    </xf>
    <xf numFmtId="4" fontId="7" fillId="2" borderId="0" xfId="3" applyNumberFormat="1" applyFont="1" applyFill="1" applyAlignment="1">
      <alignment horizontal="right"/>
    </xf>
    <xf numFmtId="3" fontId="5" fillId="0" borderId="0" xfId="7" applyNumberFormat="1" applyFont="1"/>
    <xf numFmtId="3" fontId="0" fillId="2" borderId="0" xfId="0" applyNumberFormat="1" applyFill="1" applyAlignment="1">
      <alignment horizontal="center"/>
    </xf>
    <xf numFmtId="0" fontId="14" fillId="2" borderId="0" xfId="17" applyFont="1" applyFill="1" applyAlignment="1">
      <alignment horizontal="left"/>
    </xf>
    <xf numFmtId="0" fontId="5" fillId="2" borderId="0" xfId="17" applyFont="1" applyFill="1"/>
    <xf numFmtId="0" fontId="14" fillId="2" borderId="0" xfId="17" applyFont="1" applyFill="1"/>
    <xf numFmtId="0" fontId="16" fillId="2" borderId="0" xfId="18" applyFont="1" applyFill="1" applyBorder="1" applyAlignment="1" applyProtection="1"/>
    <xf numFmtId="0" fontId="1" fillId="0" borderId="0" xfId="19"/>
    <xf numFmtId="0" fontId="17" fillId="0" borderId="0" xfId="19" applyFont="1"/>
    <xf numFmtId="0" fontId="1" fillId="0" borderId="0" xfId="19" applyAlignment="1">
      <alignment wrapText="1"/>
    </xf>
    <xf numFmtId="0" fontId="17" fillId="0" borderId="0" xfId="19" applyFont="1" applyAlignment="1">
      <alignment horizontal="center"/>
    </xf>
    <xf numFmtId="0" fontId="17" fillId="0" borderId="4" xfId="19" applyFont="1" applyBorder="1" applyAlignment="1">
      <alignment horizontal="center"/>
    </xf>
    <xf numFmtId="0" fontId="17" fillId="0" borderId="4" xfId="19" applyFont="1" applyBorder="1" applyAlignment="1">
      <alignment horizontal="left"/>
    </xf>
    <xf numFmtId="0" fontId="17" fillId="0" borderId="6" xfId="19" applyFont="1" applyBorder="1" applyAlignment="1">
      <alignment horizontal="center"/>
    </xf>
    <xf numFmtId="0" fontId="17" fillId="0" borderId="0" xfId="19" applyFont="1" applyAlignment="1">
      <alignment horizontal="left"/>
    </xf>
    <xf numFmtId="3" fontId="17" fillId="0" borderId="0" xfId="19" applyNumberFormat="1" applyFont="1" applyAlignment="1">
      <alignment horizontal="right"/>
    </xf>
    <xf numFmtId="0" fontId="18" fillId="0" borderId="0" xfId="19" applyFont="1"/>
    <xf numFmtId="0" fontId="19" fillId="0" borderId="0" xfId="19" applyFont="1"/>
    <xf numFmtId="0" fontId="20" fillId="0" borderId="0" xfId="19" applyFont="1"/>
    <xf numFmtId="0" fontId="12" fillId="0" borderId="0" xfId="20" applyFont="1"/>
    <xf numFmtId="0" fontId="12" fillId="0" borderId="0" xfId="20" applyFont="1" applyAlignment="1">
      <alignment horizontal="center"/>
    </xf>
    <xf numFmtId="0" fontId="11" fillId="0" borderId="0" xfId="20" applyFont="1"/>
    <xf numFmtId="0" fontId="9" fillId="2" borderId="0" xfId="12" applyFill="1"/>
    <xf numFmtId="0" fontId="5" fillId="2" borderId="0" xfId="21" applyFont="1" applyFill="1"/>
    <xf numFmtId="0" fontId="8" fillId="2" borderId="0" xfId="7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0" xfId="9" applyFont="1" applyFill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0" fontId="5" fillId="2" borderId="0" xfId="6" applyFont="1" applyFill="1" applyAlignment="1">
      <alignment horizontal="center" vertical="center"/>
    </xf>
    <xf numFmtId="0" fontId="5" fillId="2" borderId="1" xfId="7" applyFont="1" applyFill="1" applyBorder="1" applyAlignment="1">
      <alignment horizontal="center" vertical="center"/>
    </xf>
    <xf numFmtId="0" fontId="5" fillId="0" borderId="0" xfId="7" applyFont="1" applyAlignment="1">
      <alignment vertical="center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17" fillId="0" borderId="0" xfId="19" applyFont="1" applyAlignment="1">
      <alignment horizontal="center"/>
    </xf>
    <xf numFmtId="0" fontId="17" fillId="0" borderId="7" xfId="19" applyFont="1" applyBorder="1" applyAlignment="1">
      <alignment horizontal="center"/>
    </xf>
    <xf numFmtId="0" fontId="11" fillId="0" borderId="0" xfId="20" applyFont="1" applyAlignment="1">
      <alignment horizontal="center"/>
    </xf>
    <xf numFmtId="0" fontId="13" fillId="0" borderId="0" xfId="20" applyFont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6" applyFont="1" applyFill="1" applyBorder="1" applyAlignment="1">
      <alignment horizontal="center"/>
    </xf>
    <xf numFmtId="0" fontId="5" fillId="2" borderId="5" xfId="9" applyFont="1" applyFill="1" applyBorder="1" applyAlignment="1">
      <alignment horizontal="left"/>
    </xf>
    <xf numFmtId="2" fontId="5" fillId="2" borderId="0" xfId="1" applyNumberFormat="1" applyFont="1" applyFill="1" applyAlignment="1">
      <alignment horizontal="center"/>
    </xf>
  </cellXfs>
  <cellStyles count="22">
    <cellStyle name="Hipervínculo" xfId="12" builtinId="8"/>
    <cellStyle name="Hipervínculo 2" xfId="16" xr:uid="{8432563F-5AC2-FE4F-B8AA-A2B6E68C88ED}"/>
    <cellStyle name="Hipervínculo 3" xfId="18" xr:uid="{AD018D06-D461-514F-8031-D33999990163}"/>
    <cellStyle name="Normal" xfId="0" builtinId="0"/>
    <cellStyle name="Normal 10" xfId="3" xr:uid="{00000000-0005-0000-0000-000002000000}"/>
    <cellStyle name="Normal 10 2" xfId="10" xr:uid="{00000000-0005-0000-0000-000003000000}"/>
    <cellStyle name="Normal 10 2 2 2 2" xfId="8" xr:uid="{00000000-0005-0000-0000-000004000000}"/>
    <cellStyle name="Normal 10 2 2 2 2 2" xfId="11" xr:uid="{00000000-0005-0000-0000-000005000000}"/>
    <cellStyle name="Normal 10 5" xfId="13" xr:uid="{00000000-0005-0000-0000-000006000000}"/>
    <cellStyle name="Normal 14" xfId="7" xr:uid="{00000000-0005-0000-0000-000007000000}"/>
    <cellStyle name="Normal 2" xfId="17" xr:uid="{9F6FC54C-5326-CB4E-9AF8-EF19190E92C4}"/>
    <cellStyle name="Normal 2 10" xfId="21" xr:uid="{7CE1E1D8-42A0-9249-B44D-265F6AF04B7B}"/>
    <cellStyle name="Normal 5" xfId="15" xr:uid="{69AF6B8F-D988-8144-B61A-2F1C1398CB32}"/>
    <cellStyle name="Normal 5 2" xfId="20" xr:uid="{23E3287D-E700-6B4D-9647-08C97AEF80D5}"/>
    <cellStyle name="Normal 6" xfId="5" xr:uid="{00000000-0005-0000-0000-000008000000}"/>
    <cellStyle name="Normal 6 2" xfId="19" xr:uid="{54F92622-7CD5-D645-9243-B10DD88C6AD8}"/>
    <cellStyle name="Normal 7" xfId="2" xr:uid="{00000000-0005-0000-0000-000009000000}"/>
    <cellStyle name="Normal 7 2" xfId="9" xr:uid="{00000000-0005-0000-0000-00000A000000}"/>
    <cellStyle name="Normal 7 3" xfId="14" xr:uid="{00000000-0005-0000-0000-00000B000000}"/>
    <cellStyle name="Normal 9" xfId="4" xr:uid="{00000000-0005-0000-0000-00000C000000}"/>
    <cellStyle name="Normal_EU,HN,CAPS,1990-02,06.05.2003" xfId="1" xr:uid="{00000000-0005-0000-0000-00000D000000}"/>
    <cellStyle name="Normal_Honduras USM 90-02 Competidores TODO.28.05.2003" xfId="6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133350</xdr:rowOff>
    </xdr:from>
    <xdr:to>
      <xdr:col>3</xdr:col>
      <xdr:colOff>152400</xdr:colOff>
      <xdr:row>8</xdr:row>
      <xdr:rowOff>104775</xdr:rowOff>
    </xdr:to>
    <xdr:grpSp>
      <xdr:nvGrpSpPr>
        <xdr:cNvPr id="2" name="7 Grupo">
          <a:extLst>
            <a:ext uri="{FF2B5EF4-FFF2-40B4-BE49-F238E27FC236}">
              <a16:creationId xmlns:a16="http://schemas.microsoft.com/office/drawing/2014/main" id="{44AE6AA1-08C1-2E43-BF02-CA8EC95C57EC}"/>
            </a:ext>
          </a:extLst>
        </xdr:cNvPr>
        <xdr:cNvGrpSpPr>
          <a:grpSpLocks/>
        </xdr:cNvGrpSpPr>
      </xdr:nvGrpSpPr>
      <xdr:grpSpPr bwMode="auto">
        <a:xfrm>
          <a:off x="152400" y="133350"/>
          <a:ext cx="10111740" cy="1312545"/>
          <a:chOff x="0" y="19051"/>
          <a:chExt cx="9829800" cy="1266824"/>
        </a:xfrm>
      </xdr:grpSpPr>
      <xdr:sp macro="" textlink="">
        <xdr:nvSpPr>
          <xdr:cNvPr id="3" name="8 Rectángulo">
            <a:extLst>
              <a:ext uri="{FF2B5EF4-FFF2-40B4-BE49-F238E27FC236}">
                <a16:creationId xmlns:a16="http://schemas.microsoft.com/office/drawing/2014/main" id="{CC411860-D18E-2F4D-842E-E16F5BABE069}"/>
              </a:ext>
            </a:extLst>
          </xdr:cNvPr>
          <xdr:cNvSpPr/>
        </xdr:nvSpPr>
        <xdr:spPr>
          <a:xfrm>
            <a:off x="47625" y="1123950"/>
            <a:ext cx="9782175" cy="76200"/>
          </a:xfrm>
          <a:prstGeom prst="rect">
            <a:avLst/>
          </a:prstGeom>
          <a:solidFill>
            <a:schemeClr val="accent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MX"/>
          </a:p>
        </xdr:txBody>
      </xdr:sp>
      <xdr:sp macro="" textlink="">
        <xdr:nvSpPr>
          <xdr:cNvPr id="4" name="9 Rectángulo">
            <a:extLst>
              <a:ext uri="{FF2B5EF4-FFF2-40B4-BE49-F238E27FC236}">
                <a16:creationId xmlns:a16="http://schemas.microsoft.com/office/drawing/2014/main" id="{EDE158DF-6ADC-E248-90DC-209E71E8645D}"/>
              </a:ext>
            </a:extLst>
          </xdr:cNvPr>
          <xdr:cNvSpPr/>
        </xdr:nvSpPr>
        <xdr:spPr>
          <a:xfrm>
            <a:off x="0" y="19051"/>
            <a:ext cx="9782175" cy="76200"/>
          </a:xfrm>
          <a:prstGeom prst="rect">
            <a:avLst/>
          </a:prstGeom>
          <a:solidFill>
            <a:schemeClr val="accent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MX"/>
          </a:p>
        </xdr:txBody>
      </xdr:sp>
      <xdr:sp macro="" textlink="">
        <xdr:nvSpPr>
          <xdr:cNvPr id="5" name="10 CuadroTexto">
            <a:extLst>
              <a:ext uri="{FF2B5EF4-FFF2-40B4-BE49-F238E27FC236}">
                <a16:creationId xmlns:a16="http://schemas.microsoft.com/office/drawing/2014/main" id="{679DE661-6DB6-2743-BE5B-884A3C2462F4}"/>
              </a:ext>
            </a:extLst>
          </xdr:cNvPr>
          <xdr:cNvSpPr txBox="1"/>
        </xdr:nvSpPr>
        <xdr:spPr>
          <a:xfrm>
            <a:off x="1714500" y="123826"/>
            <a:ext cx="6505575" cy="11620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100"/>
              </a:lnSpc>
            </a:pPr>
            <a:r>
              <a:rPr lang="es-MX" sz="1100" b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La información estadística presentada es el resultado del esfuerzo de varios años de trabajo del CECHIMEX. </a:t>
            </a:r>
          </a:p>
          <a:p>
            <a:pPr>
              <a:lnSpc>
                <a:spcPts val="1100"/>
              </a:lnSpc>
            </a:pPr>
            <a:r>
              <a:rPr lang="es-MX" sz="1100" b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Agradecemos citar la fuente de los respectivos cuadros así como las fuentes de información originales de la manera siguiente: </a:t>
            </a:r>
          </a:p>
          <a:p>
            <a:pPr>
              <a:lnSpc>
                <a:spcPts val="1100"/>
              </a:lnSpc>
            </a:pPr>
            <a:endParaRPr lang="es-MX" sz="1100" b="1">
              <a:solidFill>
                <a:schemeClr val="accent2">
                  <a:lumMod val="75000"/>
                </a:schemeClr>
              </a:solidFill>
              <a:latin typeface="Times New Roman" pitchFamily="18" charset="0"/>
              <a:cs typeface="Times New Roman" pitchFamily="18" charset="0"/>
            </a:endParaRPr>
          </a:p>
          <a:p>
            <a:pPr>
              <a:lnSpc>
                <a:spcPts val="1000"/>
              </a:lnSpc>
            </a:pPr>
            <a:r>
              <a:rPr lang="es-MX" sz="1100" b="1" i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- General. </a:t>
            </a:r>
            <a:r>
              <a:rPr lang="es-MX" sz="1100" b="1" i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Fuente: con base en CECHIMEX (2023)</a:t>
            </a:r>
          </a:p>
          <a:p>
            <a:pPr>
              <a:lnSpc>
                <a:spcPts val="1100"/>
              </a:lnSpc>
            </a:pPr>
            <a:r>
              <a:rPr lang="es-MX" sz="1100" b="1" i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- México.</a:t>
            </a:r>
            <a:r>
              <a:rPr lang="es-MX" sz="1100" b="1" i="0" baseline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 </a:t>
            </a:r>
            <a:r>
              <a:rPr lang="es-MX" sz="1100" b="1" i="1" baseline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Fuente: con base en  World Trade Atlas, Edición México, Bancomext</a:t>
            </a:r>
            <a:r>
              <a:rPr lang="es-MX" sz="1100" b="1" i="0" baseline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 y Comtrade (2024)</a:t>
            </a:r>
            <a:endParaRPr lang="es-MX" sz="1100"/>
          </a:p>
        </xdr:txBody>
      </xdr:sp>
      <xdr:pic>
        <xdr:nvPicPr>
          <xdr:cNvPr id="6" name="11 Imagen">
            <a:extLst>
              <a:ext uri="{FF2B5EF4-FFF2-40B4-BE49-F238E27FC236}">
                <a16:creationId xmlns:a16="http://schemas.microsoft.com/office/drawing/2014/main" id="{84EA8285-11E9-DD4C-805D-AABC139DDA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5301" y="123826"/>
            <a:ext cx="1644319" cy="8953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12 Imagen">
            <a:extLst>
              <a:ext uri="{FF2B5EF4-FFF2-40B4-BE49-F238E27FC236}">
                <a16:creationId xmlns:a16="http://schemas.microsoft.com/office/drawing/2014/main" id="{C3C9C8C4-5F58-C744-93B4-9BC48443D5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" y="123825"/>
            <a:ext cx="1644319" cy="8953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Users/enriquedusselpeters/Documents/preliminar/Users/enriquedusselpeters/Documents/preliminar/EXPORMES90-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enriquedusselpeters/Documents/preliminar/Users/enriquedusselpeters/Documents/preliminar/EXPORMES90-99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Balanza1\balanza%20a\Comercio%20Exterior\EXPORTACIONES\EXPORMES90-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2"/>
  <sheetViews>
    <sheetView showGridLines="0" tabSelected="1" zoomScaleNormal="100" workbookViewId="0"/>
  </sheetViews>
  <sheetFormatPr baseColWidth="10" defaultColWidth="10.88671875" defaultRowHeight="13.2"/>
  <cols>
    <col min="1" max="1" width="10.88671875" style="1"/>
    <col min="2" max="2" width="125.6640625" style="1" customWidth="1"/>
    <col min="3" max="3" width="10.88671875" style="1"/>
    <col min="4" max="4" width="10" style="1" customWidth="1"/>
    <col min="5" max="16384" width="10.88671875" style="1"/>
  </cols>
  <sheetData>
    <row r="1" spans="1:24">
      <c r="A1" s="5"/>
      <c r="B1" s="5"/>
      <c r="C1" s="5"/>
      <c r="D1" s="5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>
      <c r="A2" s="42"/>
      <c r="B2" s="42"/>
      <c r="C2" s="42"/>
      <c r="D2" s="42"/>
    </row>
    <row r="3" spans="1:24">
      <c r="A3" s="42"/>
      <c r="B3" s="42"/>
      <c r="C3" s="42"/>
      <c r="D3" s="42"/>
    </row>
    <row r="4" spans="1:24">
      <c r="A4" s="42"/>
      <c r="B4" s="42"/>
      <c r="C4" s="42"/>
      <c r="D4" s="42"/>
    </row>
    <row r="5" spans="1:24">
      <c r="A5" s="42"/>
      <c r="B5" s="42"/>
      <c r="C5" s="42"/>
      <c r="D5" s="42"/>
    </row>
    <row r="6" spans="1:24">
      <c r="A6" s="42"/>
      <c r="B6" s="42"/>
      <c r="C6" s="42"/>
      <c r="D6" s="42"/>
    </row>
    <row r="7" spans="1:24">
      <c r="A7" s="42"/>
      <c r="B7" s="42"/>
      <c r="C7" s="42"/>
      <c r="D7" s="42"/>
    </row>
    <row r="8" spans="1:24">
      <c r="A8" s="42"/>
      <c r="B8" s="42"/>
      <c r="C8" s="42"/>
      <c r="D8" s="42"/>
    </row>
    <row r="9" spans="1:24" ht="17.25" customHeight="1">
      <c r="A9" s="41"/>
      <c r="B9" s="43" t="s">
        <v>97</v>
      </c>
    </row>
    <row r="10" spans="1:24" ht="17.25" customHeight="1">
      <c r="A10" s="41"/>
      <c r="B10" s="43" t="s">
        <v>1168</v>
      </c>
    </row>
    <row r="11" spans="1:24" ht="17.25" customHeight="1">
      <c r="A11" s="41"/>
      <c r="B11" s="43" t="s">
        <v>96</v>
      </c>
    </row>
    <row r="12" spans="1:24" ht="12.75" customHeight="1">
      <c r="A12" s="41"/>
      <c r="B12" s="41"/>
    </row>
    <row r="13" spans="1:24" ht="12.75" customHeight="1">
      <c r="A13" s="41"/>
      <c r="B13" s="41"/>
    </row>
    <row r="14" spans="1:24" ht="25.5" customHeight="1">
      <c r="A14" s="41"/>
      <c r="B14" s="44" t="s">
        <v>95</v>
      </c>
    </row>
    <row r="15" spans="1:24" ht="15.6">
      <c r="A15" s="41"/>
      <c r="B15" s="44" t="s">
        <v>1136</v>
      </c>
    </row>
    <row r="16" spans="1:24" ht="21" customHeight="1">
      <c r="A16" s="41"/>
      <c r="B16" s="41" t="s">
        <v>1169</v>
      </c>
    </row>
    <row r="17" spans="1:2" ht="21" customHeight="1">
      <c r="A17" s="41"/>
      <c r="B17" s="45" t="s">
        <v>94</v>
      </c>
    </row>
    <row r="18" spans="1:2" ht="21" customHeight="1">
      <c r="A18" s="41"/>
      <c r="B18" s="45" t="s">
        <v>93</v>
      </c>
    </row>
    <row r="19" spans="1:2" ht="21" customHeight="1">
      <c r="A19" s="41"/>
      <c r="B19" s="45" t="s">
        <v>92</v>
      </c>
    </row>
    <row r="20" spans="1:2" ht="21" customHeight="1">
      <c r="A20" s="41"/>
      <c r="B20" s="45" t="s">
        <v>91</v>
      </c>
    </row>
    <row r="21" spans="1:2" ht="21" customHeight="1">
      <c r="A21" s="41"/>
      <c r="B21" s="41"/>
    </row>
    <row r="22" spans="1:2" ht="21" customHeight="1">
      <c r="A22" s="41"/>
      <c r="B22" s="41" t="s">
        <v>1170</v>
      </c>
    </row>
    <row r="23" spans="1:2" ht="21" customHeight="1">
      <c r="A23" s="41" t="s">
        <v>90</v>
      </c>
      <c r="B23" s="45" t="s">
        <v>89</v>
      </c>
    </row>
    <row r="24" spans="1:2" ht="21" customHeight="1">
      <c r="A24" s="41" t="s">
        <v>88</v>
      </c>
      <c r="B24" s="45" t="s">
        <v>87</v>
      </c>
    </row>
    <row r="25" spans="1:2" ht="21" customHeight="1">
      <c r="A25" s="41" t="s">
        <v>86</v>
      </c>
      <c r="B25" s="45" t="s">
        <v>85</v>
      </c>
    </row>
    <row r="26" spans="1:2" ht="21" customHeight="1">
      <c r="A26" s="41"/>
      <c r="B26" s="41"/>
    </row>
    <row r="27" spans="1:2" ht="21" customHeight="1">
      <c r="A27" s="41"/>
      <c r="B27" s="41" t="s">
        <v>1171</v>
      </c>
    </row>
    <row r="28" spans="1:2" ht="21" customHeight="1">
      <c r="A28" s="41" t="s">
        <v>84</v>
      </c>
      <c r="B28" s="45" t="s">
        <v>83</v>
      </c>
    </row>
    <row r="29" spans="1:2" ht="21" customHeight="1">
      <c r="A29" s="41" t="s">
        <v>82</v>
      </c>
      <c r="B29" s="45" t="s">
        <v>81</v>
      </c>
    </row>
    <row r="30" spans="1:2" ht="21" customHeight="1">
      <c r="A30" s="41"/>
      <c r="B30" s="41"/>
    </row>
    <row r="31" spans="1:2" ht="21" customHeight="1">
      <c r="A31" s="41"/>
      <c r="B31" s="41" t="s">
        <v>1172</v>
      </c>
    </row>
    <row r="32" spans="1:2" ht="21" customHeight="1">
      <c r="A32" s="41" t="s">
        <v>80</v>
      </c>
      <c r="B32" s="45" t="s">
        <v>79</v>
      </c>
    </row>
    <row r="33" spans="1:2" ht="21" customHeight="1">
      <c r="A33" s="41" t="s">
        <v>78</v>
      </c>
      <c r="B33" s="45" t="s">
        <v>77</v>
      </c>
    </row>
    <row r="34" spans="1:2" ht="21" customHeight="1">
      <c r="A34" s="41" t="s">
        <v>76</v>
      </c>
      <c r="B34" s="45" t="s">
        <v>75</v>
      </c>
    </row>
    <row r="35" spans="1:2" ht="21" customHeight="1">
      <c r="A35" s="41" t="s">
        <v>74</v>
      </c>
      <c r="B35" s="45" t="s">
        <v>73</v>
      </c>
    </row>
    <row r="36" spans="1:2" ht="21" customHeight="1">
      <c r="A36" s="41" t="s">
        <v>72</v>
      </c>
      <c r="B36" s="45" t="s">
        <v>71</v>
      </c>
    </row>
    <row r="37" spans="1:2" ht="21" customHeight="1">
      <c r="A37" s="41" t="s">
        <v>70</v>
      </c>
      <c r="B37" s="45" t="s">
        <v>69</v>
      </c>
    </row>
    <row r="38" spans="1:2" ht="21" customHeight="1">
      <c r="A38" s="41" t="s">
        <v>68</v>
      </c>
      <c r="B38" s="45" t="s">
        <v>67</v>
      </c>
    </row>
    <row r="39" spans="1:2" ht="21" customHeight="1">
      <c r="A39" s="41" t="s">
        <v>66</v>
      </c>
      <c r="B39" s="45" t="s">
        <v>65</v>
      </c>
    </row>
    <row r="40" spans="1:2" ht="21" customHeight="1">
      <c r="A40" s="41"/>
      <c r="B40" s="41"/>
    </row>
    <row r="41" spans="1:2" ht="21" customHeight="1">
      <c r="A41" s="41"/>
      <c r="B41" s="41" t="s">
        <v>1173</v>
      </c>
    </row>
    <row r="42" spans="1:2" ht="21" customHeight="1">
      <c r="A42" s="41" t="s">
        <v>64</v>
      </c>
      <c r="B42" s="45" t="s">
        <v>63</v>
      </c>
    </row>
    <row r="43" spans="1:2" ht="21" customHeight="1">
      <c r="A43" s="41" t="s">
        <v>62</v>
      </c>
      <c r="B43" s="45" t="s">
        <v>61</v>
      </c>
    </row>
    <row r="44" spans="1:2" ht="21" customHeight="1">
      <c r="A44" s="41" t="s">
        <v>60</v>
      </c>
      <c r="B44" s="45" t="s">
        <v>59</v>
      </c>
    </row>
    <row r="45" spans="1:2" ht="21" customHeight="1">
      <c r="A45" s="41" t="s">
        <v>58</v>
      </c>
      <c r="B45" s="45" t="s">
        <v>57</v>
      </c>
    </row>
    <row r="46" spans="1:2" ht="21" customHeight="1">
      <c r="A46" s="41" t="s">
        <v>56</v>
      </c>
      <c r="B46" s="45" t="s">
        <v>55</v>
      </c>
    </row>
    <row r="47" spans="1:2" ht="21" customHeight="1">
      <c r="A47" s="41" t="s">
        <v>54</v>
      </c>
      <c r="B47" s="45" t="s">
        <v>53</v>
      </c>
    </row>
    <row r="48" spans="1:2" ht="21" customHeight="1">
      <c r="A48" s="41" t="s">
        <v>52</v>
      </c>
      <c r="B48" s="45" t="s">
        <v>51</v>
      </c>
    </row>
    <row r="49" spans="1:2" ht="21" customHeight="1">
      <c r="A49" s="41" t="s">
        <v>50</v>
      </c>
      <c r="B49" s="45" t="s">
        <v>49</v>
      </c>
    </row>
    <row r="50" spans="1:2" ht="21" customHeight="1">
      <c r="A50" s="41" t="s">
        <v>48</v>
      </c>
      <c r="B50" s="45" t="s">
        <v>47</v>
      </c>
    </row>
    <row r="51" spans="1:2" ht="21" customHeight="1">
      <c r="A51" s="41" t="s">
        <v>46</v>
      </c>
      <c r="B51" s="45" t="s">
        <v>45</v>
      </c>
    </row>
    <row r="52" spans="1:2" ht="21" customHeight="1">
      <c r="A52" s="41"/>
      <c r="B52" s="41"/>
    </row>
    <row r="53" spans="1:2" ht="21" customHeight="1">
      <c r="A53" s="41"/>
      <c r="B53" s="41" t="s">
        <v>1174</v>
      </c>
    </row>
    <row r="54" spans="1:2" ht="21" customHeight="1">
      <c r="A54" s="41" t="s">
        <v>44</v>
      </c>
      <c r="B54" s="45" t="s">
        <v>1175</v>
      </c>
    </row>
    <row r="55" spans="1:2" ht="21" customHeight="1">
      <c r="A55" s="41" t="s">
        <v>43</v>
      </c>
      <c r="B55" s="45" t="s">
        <v>1176</v>
      </c>
    </row>
    <row r="56" spans="1:2" ht="21" customHeight="1">
      <c r="A56" s="41" t="s">
        <v>42</v>
      </c>
      <c r="B56" s="45" t="s">
        <v>1177</v>
      </c>
    </row>
    <row r="57" spans="1:2" ht="21" customHeight="1">
      <c r="A57" s="41" t="s">
        <v>41</v>
      </c>
      <c r="B57" s="45" t="s">
        <v>1178</v>
      </c>
    </row>
    <row r="58" spans="1:2" ht="21" customHeight="1">
      <c r="A58" s="41" t="s">
        <v>40</v>
      </c>
      <c r="B58" s="45" t="s">
        <v>1179</v>
      </c>
    </row>
    <row r="59" spans="1:2" ht="21" customHeight="1">
      <c r="A59" s="41" t="s">
        <v>39</v>
      </c>
      <c r="B59" s="45" t="s">
        <v>1180</v>
      </c>
    </row>
    <row r="60" spans="1:2" ht="21" customHeight="1">
      <c r="A60" s="41" t="s">
        <v>38</v>
      </c>
      <c r="B60" s="45" t="s">
        <v>1181</v>
      </c>
    </row>
    <row r="61" spans="1:2" ht="21" customHeight="1">
      <c r="A61" s="41" t="s">
        <v>37</v>
      </c>
      <c r="B61" s="45" t="s">
        <v>1182</v>
      </c>
    </row>
    <row r="62" spans="1:2" ht="21" customHeight="1">
      <c r="A62" s="41" t="s">
        <v>36</v>
      </c>
      <c r="B62" s="45" t="s">
        <v>1183</v>
      </c>
    </row>
    <row r="63" spans="1:2" ht="21" customHeight="1"/>
    <row r="64" spans="1:2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</sheetData>
  <hyperlinks>
    <hyperlink ref="B14" location="NOTAS!A1" display="NOTAS ACLARATORIAS LOS CUADROS EN GENERAL" xr:uid="{00000000-0004-0000-0000-000000000000}"/>
    <hyperlink ref="B17" location="'D1'!A1" display="D1  PARTIDAS Y SU DESCRIPCIÓN DE LOS SEGMENTOS DE LA CADENA HTC. Hilo" xr:uid="{00000000-0004-0000-0000-000001000000}"/>
    <hyperlink ref="B18" location="'D2'!A1" display="D2  PARTIDAS Y SU DESCRIPCIÓN DE LOS  SEGMENTOS DE LA CADENA HTC. Textil" xr:uid="{00000000-0004-0000-0000-000002000000}"/>
    <hyperlink ref="B19" location="'D3'!A1" display="D3  PARTIDAS Y SU DESCRIPCIÓN DE LOS  SEGMENTOS DE LA CADENA HTC. Confección" xr:uid="{00000000-0004-0000-0000-000003000000}"/>
    <hyperlink ref="B20" location="'D4'!A1" display="D4  PARTIDAS Y SU DESCRIPCIÓN DE LOS  SEGMENTOS DE LA CADENA HTC. Otros" xr:uid="{00000000-0004-0000-0000-000004000000}"/>
    <hyperlink ref="B23" location="'C1'!A1" display="  EXPORTACIONES TOTALES DE LA CADENA HTC POR SEGMENTO." xr:uid="{00000000-0004-0000-0000-000005000000}"/>
    <hyperlink ref="B24" location="'C2'!A1" display="  IMPORTACIONES TOTALES DE LA CADENA HTC POR SEGMENTO." xr:uid="{00000000-0004-0000-0000-000006000000}"/>
    <hyperlink ref="B25" location="'C3'!A1" display="  BALANZA COMERCIAL DE LA CADENA HTC POR SEGMENTO." xr:uid="{00000000-0004-0000-0000-000007000000}"/>
    <hyperlink ref="B28" location="'C4 '!A1" display=" EXPORTACIONES TOTALES DE LA CADENA HTC POR PAÍS." xr:uid="{00000000-0004-0000-0000-000008000000}"/>
    <hyperlink ref="B29" location="'C5 '!A1" display="  IMPORTACIONES TOTALES DE LA CADENA HTC POR PAÍS." xr:uid="{00000000-0004-0000-0000-000009000000}"/>
    <hyperlink ref="B32" location="'C6'!A1" display="  EXPORTACIONES TOTALES DEL SEGMENTO HILO DE LA CADENA HTC POR PAÍS." xr:uid="{00000000-0004-0000-0000-00000A000000}"/>
    <hyperlink ref="B33" location="'C7'!A1" display="  IMPORTACIONES TOTALES DEL SEGMENTO HILO DE LA CADENA HTC POR PAÍS." xr:uid="{00000000-0004-0000-0000-00000B000000}"/>
    <hyperlink ref="B34" location="'C8'!A1" display="  EXPORTACIONES TOTALES DEL SEGMENTO TEXTIL DE LA CADENA HTC POR PAÍS." xr:uid="{00000000-0004-0000-0000-00000C000000}"/>
    <hyperlink ref="B35" location="'C9'!A1" display="  IMPORTACIONES TOTALES DEL SEGMENTO TEXTIL DE LA CADENA HTC POR PAÍS." xr:uid="{00000000-0004-0000-0000-00000D000000}"/>
    <hyperlink ref="B36" location="'C10 '!A1" display=" EXPORTACIONES TOTALES DEL SEGMENTO CONFECCIÓN DE LA CADENA HTC POR PAÍS." xr:uid="{00000000-0004-0000-0000-00000E000000}"/>
    <hyperlink ref="B37" location="'C11 '!A1" display="  IMPORTACIONES TOTALES DEL SEGMENTO CONFECCIÓN DE LA CADENA HTC POR PAÍS." xr:uid="{00000000-0004-0000-0000-00000F000000}"/>
    <hyperlink ref="B38" location="'C12 '!A1" display="  EXPORTACIONES TOTALES DEL SEGMENTO OTROS DE LA CADENA HTC POR PAÍS." xr:uid="{00000000-0004-0000-0000-000010000000}"/>
    <hyperlink ref="B39" location="'C13 '!A1" display="  IMPORTACIONES TOTALES DEL SEGMENTO OTROS DE LA CADENA HTC POR PAÍS." xr:uid="{00000000-0004-0000-0000-000011000000}"/>
    <hyperlink ref="B42" location="'C14 '!A1" display="  EXPORTACIONES TOTALES DE LAS PRINCIPALES 25 PARTIDAS DE LA CADENA HTC." xr:uid="{00000000-0004-0000-0000-000012000000}"/>
    <hyperlink ref="B43" location="'C15'!A1" display="  IMPORTACIONES TOTALES DE LAS PRINCIPALES 25 PARTIDAS DE LA CADENA HTC." xr:uid="{00000000-0004-0000-0000-000013000000}"/>
    <hyperlink ref="B44" location="'C16'!A1" display="  EXPORTACIONES TOTALES DE LAS PRINCIPALES 25 PARTIDAS DE HILO LA CADENA HTC " xr:uid="{00000000-0004-0000-0000-000014000000}"/>
    <hyperlink ref="B45" location="'C17'!A1" display=" IMPORTACIONES TOTALES DE LAS PRINCIPALES 25 PARTIDAS DE HILO LA CADENA HTC " xr:uid="{00000000-0004-0000-0000-000015000000}"/>
    <hyperlink ref="B46" location="'C18'!A1" display=" EXPORTACIONES TOTALES DE LAS PRINCIPALES 25 PARTIDAS DE TEXTIL DE LA CADENA HTC" xr:uid="{00000000-0004-0000-0000-000016000000}"/>
    <hyperlink ref="B47" location="'C19'!A1" display=" IMPORTACIONES TOTALES DE LAS PRINCIPALES 25 PARTIDAS DE TEXTIL DE LA CADENA HTC" xr:uid="{00000000-0004-0000-0000-000017000000}"/>
    <hyperlink ref="B48" location="'C20'!A1" display=" EXPORTACIONES TOTALES DE LAS PRINCIPALES 25 PARTIDAS DE CONFECCIÓN DE LA CADENA HTC" xr:uid="{00000000-0004-0000-0000-000018000000}"/>
    <hyperlink ref="B49" location="'C21'!A1" display=" IMPORTACIONES TOTALES DE LAS PRINCIPALES 25 PARTIDAS DE CONFECCIÓN DE LA CADENA HTC" xr:uid="{00000000-0004-0000-0000-000019000000}"/>
    <hyperlink ref="B50" location="'C22 '!A1" display=" EXPORTACIONES TOTALES DE LAS PRINCIPALES 25 PARTIDAS DE OTROS DE LA CADENA HTC" xr:uid="{00000000-0004-0000-0000-00001A000000}"/>
    <hyperlink ref="B51" location="'C23 '!A1" display=" IMPORTACIONES TOTALES DE LAS PRINCIPALES 25 PARTIDAS DE OTROS DE LA CADENA HTC" xr:uid="{00000000-0004-0000-0000-00001B000000}"/>
    <hyperlink ref="B54" location="'C24'!A1" display="MÉXICO: EXPORTACIONES HACIA ESTADOS UNIDOS  DE LA CADENA HTC POR SEGMENTO (1995-2018)" xr:uid="{00000000-0004-0000-0000-00001C000000}"/>
    <hyperlink ref="B55" location="'C25'!A1" display="MÉXICO: IMPORTACIONES DE ESTADOS UNIDOS DE LA CADENA HTC POR SEGMENTO (1995-2018)" xr:uid="{00000000-0004-0000-0000-00001D000000}"/>
    <hyperlink ref="B57" location="'C27'!A1" display="MÉXICO: EXPORTACIONES HACIA CHINA  DE LA CADENA HTC POR SEGMENTO (1995-2018)" xr:uid="{00000000-0004-0000-0000-00001E000000}"/>
    <hyperlink ref="B58" location="'C28'!A1" display="MÉXICO: IMPORTACIONES DE CHINA  DE LA CADENA HTC POR SEGMENTO (1995-2018)" xr:uid="{00000000-0004-0000-0000-00001F000000}"/>
    <hyperlink ref="B60" location="'C30'!A1" display="MÉXICO: EXPORTACIONES HACIA AMÉRICA LATINA Y EL CARIBE  DE LA CADENA HTC POR SEGMENTO (1995-2018)" xr:uid="{00000000-0004-0000-0000-000020000000}"/>
    <hyperlink ref="B61" location="'C31'!A1" display="MÉXICO: IMPORTACIONES DE AMÉRICA LATINA Y EL CARIBE  DE LA CADENA HTC POR SEGMENTO (1995-2018)" xr:uid="{00000000-0004-0000-0000-000021000000}"/>
    <hyperlink ref="B56" location="'C26'!A1" display="MÉXICO: BALANZA COMERCIAL CON ESTADOS UNIDOS DE LA CADENA HTC POR SEGMENTO (1995-2018)" xr:uid="{00000000-0004-0000-0000-000022000000}"/>
    <hyperlink ref="B59" location="'C29'!A1" display="MÉXICO: BALANZA COMERCIAL CON CHINA DE LA CADENA HTC POR SEGMENTO (1995-2018)" xr:uid="{00000000-0004-0000-0000-000023000000}"/>
    <hyperlink ref="B62" location="'C32'!A1" display="MÉXICO: BALANZA COMERCIAL CON AMÉRICA LATINA Y EL CARIBE DE LA CADENA HTC POR SEGMENTO (1995-2018)" xr:uid="{00000000-0004-0000-0000-000024000000}"/>
    <hyperlink ref="B15" location="'NOTAS 2'!A1" display="NOTAS 2 DE ACUERDO A DIFERENTES FUENTES DE CONSULTA " xr:uid="{DC37C7EA-D6CB-0E44-9EE4-51BE0A4855BE}"/>
  </hyperlinks>
  <pageMargins left="0.75" right="0.75" top="1" bottom="1" header="0" footer="0"/>
  <pageSetup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19"/>
  <sheetViews>
    <sheetView showGridLines="0" zoomScaleNormal="100" workbookViewId="0"/>
  </sheetViews>
  <sheetFormatPr baseColWidth="10" defaultColWidth="12.44140625" defaultRowHeight="13.2"/>
  <cols>
    <col min="1" max="1" width="17.109375" style="1" customWidth="1"/>
    <col min="2" max="31" width="11.6640625" style="1" customWidth="1"/>
    <col min="32" max="16384" width="12.44140625" style="1"/>
  </cols>
  <sheetData>
    <row r="1" spans="1:31" s="2" customFormat="1">
      <c r="A1" s="45" t="s">
        <v>0</v>
      </c>
    </row>
    <row r="2" spans="1:31" s="2" customFormat="1">
      <c r="A2" s="87" t="s">
        <v>258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2" customFormat="1">
      <c r="A4" s="87" t="s">
        <v>1189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2" customFormat="1" ht="13.8" thickTop="1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1186</v>
      </c>
    </row>
    <row r="7" spans="1:31" s="2" customFormat="1" ht="13.8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2" customFormat="1">
      <c r="A9" s="29" t="s">
        <v>3</v>
      </c>
      <c r="B9" s="8">
        <f>'C1'!B9-'C2'!B9</f>
        <v>361.9649999999998</v>
      </c>
      <c r="C9" s="8">
        <f>'C1'!C9-'C2'!C9</f>
        <v>14.876657999999225</v>
      </c>
      <c r="D9" s="8">
        <f>'C1'!D9-'C2'!D9</f>
        <v>-210.11142199999983</v>
      </c>
      <c r="E9" s="8">
        <f>'C1'!E9-'C2'!E9</f>
        <v>-573.47822900000085</v>
      </c>
      <c r="F9" s="8">
        <f>'C1'!F9-'C2'!F9</f>
        <v>-486.61623700000155</v>
      </c>
      <c r="G9" s="8">
        <f>'C1'!G9-'C2'!G9</f>
        <v>-738.31463500000041</v>
      </c>
      <c r="H9" s="8">
        <f>'C1'!H9-'C2'!H9</f>
        <v>-646.2597389999994</v>
      </c>
      <c r="I9" s="8">
        <f>'C1'!I9-'C2'!I9</f>
        <v>-565.84387700000059</v>
      </c>
      <c r="J9" s="8">
        <f>'C1'!J9-'C2'!J9</f>
        <v>-696.59557200000006</v>
      </c>
      <c r="K9" s="8">
        <f>'C1'!K9-'C2'!K9</f>
        <v>-555.871804</v>
      </c>
      <c r="L9" s="8">
        <f>'C1'!L9-'C2'!L9</f>
        <v>-534.00831900000094</v>
      </c>
      <c r="M9" s="8">
        <f>'C1'!M9-'C2'!M9</f>
        <v>-818.08986799999957</v>
      </c>
      <c r="N9" s="8">
        <f>'C1'!N9-'C2'!N9</f>
        <v>-825.07906399999979</v>
      </c>
      <c r="O9" s="8">
        <f>'C1'!O9-'C2'!O9</f>
        <v>-924.90006400000107</v>
      </c>
      <c r="P9" s="8">
        <f>'C1'!P9-'C2'!P9</f>
        <v>-700.73739499999988</v>
      </c>
      <c r="Q9" s="8">
        <f>'C1'!Q9-'C2'!Q9</f>
        <v>-1008.1828720000009</v>
      </c>
      <c r="R9" s="8">
        <f>'C1'!R9-'C2'!R9</f>
        <v>-1340.6995929999996</v>
      </c>
      <c r="S9" s="8">
        <f>'C1'!S9-'C2'!S9</f>
        <v>-908.25584400000162</v>
      </c>
      <c r="T9" s="8">
        <f>'C1'!T9-'C2'!T9</f>
        <v>-901.03475899999967</v>
      </c>
      <c r="U9" s="8">
        <f>'C1'!U9-'C2'!U9</f>
        <v>-1143.9207840000006</v>
      </c>
      <c r="V9" s="8">
        <f>'C1'!V9-'C2'!V9</f>
        <v>-1143.1363859999992</v>
      </c>
      <c r="W9" s="8">
        <f>'C1'!W9-'C2'!W9</f>
        <v>-705.49009700000022</v>
      </c>
      <c r="X9" s="8">
        <f>'C1'!X9-'C2'!X9</f>
        <v>-812.43037900000002</v>
      </c>
      <c r="Y9" s="8">
        <f>'C1'!Y9-'C2'!Y9</f>
        <v>-1169.8783410000001</v>
      </c>
      <c r="Z9" s="8">
        <f>'C1'!Z9-'C2'!Z9</f>
        <v>-1029.045924</v>
      </c>
      <c r="AA9" s="8">
        <f>'C1'!AA9-'C2'!AA9</f>
        <v>-631.43301100000008</v>
      </c>
      <c r="AB9" s="8">
        <f>'C1'!AB9-'C2'!AB9</f>
        <v>-884.70516900000052</v>
      </c>
      <c r="AC9" s="8">
        <f>'C1'!AC9-'C2'!AC9</f>
        <v>-1074.4940960000004</v>
      </c>
      <c r="AD9" s="8">
        <f>'C1'!AD9-'C2'!AD9</f>
        <v>-926.31349300000022</v>
      </c>
      <c r="AE9" s="8">
        <f>'C1'!AE9-'C2'!AE9</f>
        <v>-21578.085315000011</v>
      </c>
    </row>
    <row r="10" spans="1:31" s="2" customFormat="1">
      <c r="A10" s="29" t="s">
        <v>4</v>
      </c>
      <c r="B10" s="8">
        <f>'C1'!B10-'C2'!B10</f>
        <v>-986.97801600000139</v>
      </c>
      <c r="C10" s="8">
        <f>'C1'!C10-'C2'!C10</f>
        <v>-1129.7532549999999</v>
      </c>
      <c r="D10" s="8">
        <f>'C1'!D10-'C2'!D10</f>
        <v>-1431.1058170000015</v>
      </c>
      <c r="E10" s="8">
        <f>'C1'!E10-'C2'!E10</f>
        <v>-2081.3333059999995</v>
      </c>
      <c r="F10" s="8">
        <f>'C1'!F10-'C2'!F10</f>
        <v>-3227.7395030000025</v>
      </c>
      <c r="G10" s="8">
        <f>'C1'!G10-'C2'!G10</f>
        <v>-3864.2221730000047</v>
      </c>
      <c r="H10" s="8">
        <f>'C1'!H10-'C2'!H10</f>
        <v>-3793.4611900000036</v>
      </c>
      <c r="I10" s="8">
        <f>'C1'!I10-'C2'!I10</f>
        <v>-3992.380352000001</v>
      </c>
      <c r="J10" s="8">
        <f>'C1'!J10-'C2'!J10</f>
        <v>-4105.8371050000023</v>
      </c>
      <c r="K10" s="8">
        <f>'C1'!K10-'C2'!K10</f>
        <v>-4526.1142469999977</v>
      </c>
      <c r="L10" s="8">
        <f>'C1'!L10-'C2'!L10</f>
        <v>-4794.346615999998</v>
      </c>
      <c r="M10" s="8">
        <f>'C1'!M10-'C2'!M10</f>
        <v>-4602.1454490000024</v>
      </c>
      <c r="N10" s="8">
        <f>'C1'!N10-'C2'!N10</f>
        <v>-4226.583168000001</v>
      </c>
      <c r="O10" s="8">
        <f>'C1'!O10-'C2'!O10</f>
        <v>-3984.6937070000022</v>
      </c>
      <c r="P10" s="8">
        <f>'C1'!P10-'C2'!P10</f>
        <v>-3117.779915000001</v>
      </c>
      <c r="Q10" s="8">
        <f>'C1'!Q10-'C2'!Q10</f>
        <v>-3950.1408279999991</v>
      </c>
      <c r="R10" s="8">
        <f>'C1'!R10-'C2'!R10</f>
        <v>-4393.5487619999967</v>
      </c>
      <c r="S10" s="8">
        <f>'C1'!S10-'C2'!S10</f>
        <v>-4510.2257029999928</v>
      </c>
      <c r="T10" s="8">
        <f>'C1'!T10-'C2'!T10</f>
        <v>-4636.3556839999947</v>
      </c>
      <c r="U10" s="8">
        <f>'C1'!U10-'C2'!U10</f>
        <v>-4970.3759050000062</v>
      </c>
      <c r="V10" s="8">
        <f>'C1'!V10-'C2'!V10</f>
        <v>-5113.7243989999988</v>
      </c>
      <c r="W10" s="8">
        <f>'C1'!W10-'C2'!W10</f>
        <v>-4895.2317530000028</v>
      </c>
      <c r="X10" s="8">
        <f>'C1'!X10-'C2'!X10</f>
        <v>-4952.3893880000014</v>
      </c>
      <c r="Y10" s="8">
        <f>'C1'!Y10-'C2'!Y10</f>
        <v>-5081.8900850000018</v>
      </c>
      <c r="Z10" s="8">
        <f>'C1'!Z10-'C2'!Z10</f>
        <v>-4675.6271799999986</v>
      </c>
      <c r="AA10" s="8">
        <f>'C1'!AA10-'C2'!AA10</f>
        <v>-3490.9097350000029</v>
      </c>
      <c r="AB10" s="8">
        <f>'C1'!AB10-'C2'!AB10</f>
        <v>-4174.4481499999983</v>
      </c>
      <c r="AC10" s="8">
        <f>'C1'!AC10-'C2'!AC10</f>
        <v>-4597.8307930000028</v>
      </c>
      <c r="AD10" s="8">
        <f>'C1'!AD10-'C2'!AD10</f>
        <v>-4493.4821840000022</v>
      </c>
      <c r="AE10" s="8">
        <f>'C1'!AE10-'C2'!AE10</f>
        <v>-113800.65436800005</v>
      </c>
    </row>
    <row r="11" spans="1:31" s="2" customFormat="1">
      <c r="A11" s="5" t="s">
        <v>5</v>
      </c>
      <c r="B11" s="8">
        <f>'C1'!B11-'C2'!B11</f>
        <v>705.74700799999778</v>
      </c>
      <c r="C11" s="8">
        <f>'C1'!C11-'C2'!C11</f>
        <v>1283.71702</v>
      </c>
      <c r="D11" s="8">
        <f>'C1'!D11-'C2'!D11</f>
        <v>2211.3167429999976</v>
      </c>
      <c r="E11" s="8">
        <f>'C1'!E11-'C2'!E11</f>
        <v>2837.968099000002</v>
      </c>
      <c r="F11" s="8">
        <f>'C1'!F11-'C2'!F11</f>
        <v>4117.954437999997</v>
      </c>
      <c r="G11" s="8">
        <f>'C1'!G11-'C2'!G11</f>
        <v>5011.2939760000008</v>
      </c>
      <c r="H11" s="8">
        <f>'C1'!H11-'C2'!H11</f>
        <v>4493.9534089999961</v>
      </c>
      <c r="I11" s="8">
        <f>'C1'!I11-'C2'!I11</f>
        <v>4447.1223109999974</v>
      </c>
      <c r="J11" s="8">
        <f>'C1'!J11-'C2'!J11</f>
        <v>4326.5220379999937</v>
      </c>
      <c r="K11" s="8">
        <f>'C1'!K11-'C2'!K11</f>
        <v>4932.6379169999946</v>
      </c>
      <c r="L11" s="8">
        <f>'C1'!L11-'C2'!L11</f>
        <v>4842.7712450000045</v>
      </c>
      <c r="M11" s="8">
        <f>'C1'!M11-'C2'!M11</f>
        <v>3833.3161860000032</v>
      </c>
      <c r="N11" s="8">
        <f>'C1'!N11-'C2'!N11</f>
        <v>2704.9486059999999</v>
      </c>
      <c r="O11" s="8">
        <f>'C1'!O11-'C2'!O11</f>
        <v>2419.4236940000073</v>
      </c>
      <c r="P11" s="8">
        <f>'C1'!P11-'C2'!P11</f>
        <v>2047.9908910000013</v>
      </c>
      <c r="Q11" s="8">
        <f>'C1'!Q11-'C2'!Q11</f>
        <v>2130.2832010000011</v>
      </c>
      <c r="R11" s="8">
        <f>'C1'!R11-'C2'!R11</f>
        <v>1986.8209299999976</v>
      </c>
      <c r="S11" s="8">
        <f>'C1'!S11-'C2'!S11</f>
        <v>1592.7538620000028</v>
      </c>
      <c r="T11" s="8">
        <f>'C1'!T11-'C2'!T11</f>
        <v>1399.850554000006</v>
      </c>
      <c r="U11" s="8">
        <f>'C1'!U11-'C2'!U11</f>
        <v>1130.7576770000005</v>
      </c>
      <c r="V11" s="8">
        <f>'C1'!V11-'C2'!V11</f>
        <v>747.00328499999796</v>
      </c>
      <c r="W11" s="8">
        <f>'C1'!W11-'C2'!W11</f>
        <v>593.35800700000073</v>
      </c>
      <c r="X11" s="8">
        <f>'C1'!X11-'C2'!X11</f>
        <v>535.3356429999958</v>
      </c>
      <c r="Y11" s="8">
        <f>'C1'!Y11-'C2'!Y11</f>
        <v>234.64510700000164</v>
      </c>
      <c r="Z11" s="8">
        <f>'C1'!Z11-'C2'!Z11</f>
        <v>7.4373269999987315</v>
      </c>
      <c r="AA11" s="8">
        <f>'C1'!AA11-'C2'!AA11</f>
        <v>264.67026599999826</v>
      </c>
      <c r="AB11" s="8">
        <f>'C1'!AB11-'C2'!AB11</f>
        <v>134.61873100000048</v>
      </c>
      <c r="AC11" s="8">
        <f>'C1'!AC11-'C2'!AC11</f>
        <v>-584.09009400000468</v>
      </c>
      <c r="AD11" s="8">
        <f>'C1'!AD11-'C2'!AD11</f>
        <v>-261.30859300000066</v>
      </c>
      <c r="AE11" s="8">
        <f>'C1'!AE11-'C2'!AE11</f>
        <v>60128.819483999949</v>
      </c>
    </row>
    <row r="12" spans="1:31" s="2" customFormat="1">
      <c r="A12" s="29" t="s">
        <v>6</v>
      </c>
      <c r="B12" s="8">
        <f>'C1'!B12-'C2'!B12</f>
        <v>288.03299200000015</v>
      </c>
      <c r="C12" s="8">
        <f>'C1'!C12-'C2'!C12</f>
        <v>491.06758300000018</v>
      </c>
      <c r="D12" s="8">
        <f>'C1'!D12-'C2'!D12</f>
        <v>690.14645499999961</v>
      </c>
      <c r="E12" s="8">
        <f>'C1'!E12-'C2'!E12</f>
        <v>670.18322800000044</v>
      </c>
      <c r="F12" s="8">
        <f>'C1'!F12-'C2'!F12</f>
        <v>663.32725500000049</v>
      </c>
      <c r="G12" s="8">
        <f>'C1'!G12-'C2'!G12</f>
        <v>503.04309199999966</v>
      </c>
      <c r="H12" s="8">
        <f>'C1'!H12-'C2'!H12</f>
        <v>168.79828399999906</v>
      </c>
      <c r="I12" s="8">
        <f>'C1'!I12-'C2'!I12</f>
        <v>236.87269300000094</v>
      </c>
      <c r="J12" s="8">
        <f>'C1'!J12-'C2'!J12</f>
        <v>216.31496000000061</v>
      </c>
      <c r="K12" s="8">
        <f>'C1'!K12-'C2'!K12</f>
        <v>180.95401100000026</v>
      </c>
      <c r="L12" s="8">
        <f>'C1'!L12-'C2'!L12</f>
        <v>33.098769000000175</v>
      </c>
      <c r="M12" s="8">
        <f>'C1'!M12-'C2'!M12</f>
        <v>-72.724787000000561</v>
      </c>
      <c r="N12" s="8">
        <f>'C1'!N12-'C2'!N12</f>
        <v>-195.38901399999941</v>
      </c>
      <c r="O12" s="8">
        <f>'C1'!O12-'C2'!O12</f>
        <v>-260.74919200000068</v>
      </c>
      <c r="P12" s="8">
        <f>'C1'!P12-'C2'!P12</f>
        <v>-295.2296680000004</v>
      </c>
      <c r="Q12" s="8">
        <f>'C1'!Q12-'C2'!Q12</f>
        <v>-472.09973599999944</v>
      </c>
      <c r="R12" s="8">
        <f>'C1'!R12-'C2'!R12</f>
        <v>-624.35008000000062</v>
      </c>
      <c r="S12" s="8">
        <f>'C1'!S12-'C2'!S12</f>
        <v>-740.18073299999878</v>
      </c>
      <c r="T12" s="8">
        <f>'C1'!T12-'C2'!T12</f>
        <v>-754.56379400000151</v>
      </c>
      <c r="U12" s="8">
        <f>'C1'!U12-'C2'!U12</f>
        <v>-862.76013499999999</v>
      </c>
      <c r="V12" s="8">
        <f>'C1'!V12-'C2'!V12</f>
        <v>-794.45583900000088</v>
      </c>
      <c r="W12" s="8">
        <f>'C1'!W12-'C2'!W12</f>
        <v>-720.63227200000028</v>
      </c>
      <c r="X12" s="8">
        <f>'C1'!X12-'C2'!X12</f>
        <v>-661.53440500000033</v>
      </c>
      <c r="Y12" s="8">
        <f>'C1'!Y12-'C2'!Y12</f>
        <v>-853.5239430000006</v>
      </c>
      <c r="Z12" s="8">
        <f>'C1'!Z12-'C2'!Z12</f>
        <v>-777.34364200000141</v>
      </c>
      <c r="AA12" s="8">
        <f>'C1'!AA12-'C2'!AA12</f>
        <v>-666.14481699999988</v>
      </c>
      <c r="AB12" s="8">
        <f>'C1'!AB12-'C2'!AB12</f>
        <v>-594.53122600000052</v>
      </c>
      <c r="AC12" s="8">
        <f>'C1'!AC12-'C2'!AC12</f>
        <v>-389.42876100000058</v>
      </c>
      <c r="AD12" s="8">
        <f>'C1'!AD12-'C2'!AD12</f>
        <v>-103.60900999999922</v>
      </c>
      <c r="AE12" s="8">
        <f>'C1'!AE12-'C2'!AE12</f>
        <v>-5697.4117320000005</v>
      </c>
    </row>
    <row r="13" spans="1:31" s="2" customFormat="1">
      <c r="A13" s="29" t="s">
        <v>7</v>
      </c>
      <c r="B13" s="8">
        <f>'C1'!B13-'C2'!B13</f>
        <v>368.76698399999623</v>
      </c>
      <c r="C13" s="8">
        <f>'C1'!C13-'C2'!C13</f>
        <v>659.90800599999875</v>
      </c>
      <c r="D13" s="8">
        <f>'C1'!D13-'C2'!D13</f>
        <v>1260.2459589999962</v>
      </c>
      <c r="E13" s="8">
        <f>'C1'!E13-'C2'!E13</f>
        <v>853.33979200000249</v>
      </c>
      <c r="F13" s="8">
        <f>'C1'!F13-'C2'!F13</f>
        <v>1066.9259529999927</v>
      </c>
      <c r="G13" s="8">
        <f>'C1'!G13-'C2'!G13</f>
        <v>911.80025999999452</v>
      </c>
      <c r="H13" s="8">
        <f>'C1'!H13-'C2'!H13</f>
        <v>223.0307639999919</v>
      </c>
      <c r="I13" s="8">
        <f>'C1'!I13-'C2'!I13</f>
        <v>125.77077499999723</v>
      </c>
      <c r="J13" s="8">
        <f>'C1'!J13-'C2'!J13</f>
        <v>-259.59567900000729</v>
      </c>
      <c r="K13" s="8">
        <f>'C1'!K13-'C2'!K13</f>
        <v>31.605876999996326</v>
      </c>
      <c r="L13" s="8">
        <f>'C1'!L13-'C2'!L13</f>
        <v>-452.48492099999385</v>
      </c>
      <c r="M13" s="8">
        <f>'C1'!M13-'C2'!M13</f>
        <v>-1659.6439179999998</v>
      </c>
      <c r="N13" s="8">
        <f>'C1'!N13-'C2'!N13</f>
        <v>-2542.102640000001</v>
      </c>
      <c r="O13" s="8">
        <f>'C1'!O13-'C2'!O13</f>
        <v>-2750.9192689999973</v>
      </c>
      <c r="P13" s="8">
        <f>'C1'!P13-'C2'!P13</f>
        <v>-2065.7560869999998</v>
      </c>
      <c r="Q13" s="8">
        <f>'C1'!Q13-'C2'!Q13</f>
        <v>-3300.1402349999971</v>
      </c>
      <c r="R13" s="8">
        <f>'C1'!R13-'C2'!R13</f>
        <v>-4371.7775049999982</v>
      </c>
      <c r="S13" s="8">
        <f>'C1'!S13-'C2'!S13</f>
        <v>-4565.9084179999918</v>
      </c>
      <c r="T13" s="8">
        <f>'C1'!T13-'C2'!T13</f>
        <v>-4892.1036829999903</v>
      </c>
      <c r="U13" s="8">
        <f>'C1'!U13-'C2'!U13</f>
        <v>-5846.299147000007</v>
      </c>
      <c r="V13" s="8">
        <f>'C1'!V13-'C2'!V13</f>
        <v>-6304.3133390000003</v>
      </c>
      <c r="W13" s="8">
        <f>'C1'!W13-'C2'!W13</f>
        <v>-5727.9961150000017</v>
      </c>
      <c r="X13" s="8">
        <f>'C1'!X13-'C2'!X13</f>
        <v>-5891.0185290000054</v>
      </c>
      <c r="Y13" s="8">
        <f>'C1'!Y13-'C2'!Y13</f>
        <v>-6870.6472620000022</v>
      </c>
      <c r="Z13" s="8">
        <f>'C1'!Z13-'C2'!Z13</f>
        <v>-6474.5794190000006</v>
      </c>
      <c r="AA13" s="8">
        <f>'C1'!AA13-'C2'!AA13</f>
        <v>-4523.8172970000051</v>
      </c>
      <c r="AB13" s="8">
        <f>'C1'!AB13-'C2'!AB13</f>
        <v>-5519.0658139999978</v>
      </c>
      <c r="AC13" s="8">
        <f>'C1'!AC13-'C2'!AC13</f>
        <v>-6645.8437440000089</v>
      </c>
      <c r="AD13" s="8">
        <f>'C1'!AD13-'C2'!AD13</f>
        <v>-5784.7132800000018</v>
      </c>
      <c r="AE13" s="8">
        <f>'C1'!AE13-'C2'!AE13</f>
        <v>-80947.331931000052</v>
      </c>
    </row>
    <row r="14" spans="1:31" s="2" customFormat="1" ht="13.8" thickBo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s="2" customFormat="1" ht="13.8" thickTop="1">
      <c r="A15" s="17" t="s">
        <v>1187</v>
      </c>
    </row>
    <row r="16" spans="1:31" ht="12.75" customHeight="1"/>
    <row r="17" spans="1:1" ht="12.75" customHeight="1"/>
    <row r="18" spans="1:1" ht="12.75" customHeight="1">
      <c r="A18" s="1" t="s">
        <v>11</v>
      </c>
    </row>
    <row r="19" spans="1:1" ht="12.75" customHeight="1"/>
  </sheetData>
  <mergeCells count="3">
    <mergeCell ref="A2:AE2"/>
    <mergeCell ref="A4:AE4"/>
    <mergeCell ref="B7:AE7"/>
  </mergeCells>
  <hyperlinks>
    <hyperlink ref="A18" location="NOTAS!A1" display="NOTAS" xr:uid="{00000000-0004-0000-0800-000000000000}"/>
    <hyperlink ref="A1" location="ÍNDICE!A1" display="INDICE" xr:uid="{00000000-0004-0000-0800-000001000000}"/>
  </hyperlinks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81"/>
  <sheetViews>
    <sheetView showGridLines="0" zoomScaleNormal="100" workbookViewId="0"/>
  </sheetViews>
  <sheetFormatPr baseColWidth="10" defaultColWidth="10.88671875" defaultRowHeight="13.2"/>
  <cols>
    <col min="1" max="1" width="5.88671875" style="1" customWidth="1"/>
    <col min="2" max="2" width="16.6640625" style="1" customWidth="1"/>
    <col min="3" max="32" width="11.6640625" style="1" customWidth="1"/>
    <col min="33" max="33" width="12.33203125" style="1" customWidth="1"/>
    <col min="34" max="16384" width="10.88671875" style="1"/>
  </cols>
  <sheetData>
    <row r="1" spans="1:33" s="2" customFormat="1">
      <c r="A1" s="45" t="s">
        <v>0</v>
      </c>
    </row>
    <row r="2" spans="1:33" s="2" customFormat="1">
      <c r="A2" s="87" t="s">
        <v>259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3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3" s="2" customFormat="1">
      <c r="A4" s="87" t="s">
        <v>1190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3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3" s="2" customFormat="1" ht="13.8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3" s="2" customFormat="1" ht="13.8" thickBot="1">
      <c r="A7" s="5"/>
      <c r="B7" s="88" t="s">
        <v>2</v>
      </c>
      <c r="C7" s="88" t="s">
        <v>2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3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3" s="2" customFormat="1">
      <c r="A9" s="29">
        <v>1</v>
      </c>
      <c r="B9" s="18" t="s">
        <v>14</v>
      </c>
      <c r="C9" s="33">
        <v>4108.9809999999998</v>
      </c>
      <c r="D9" s="33">
        <v>5296.7529610000029</v>
      </c>
      <c r="E9" s="33">
        <v>7746.5121789999994</v>
      </c>
      <c r="F9" s="33">
        <v>8705.8689760000016</v>
      </c>
      <c r="G9" s="33">
        <v>10034.653394999992</v>
      </c>
      <c r="H9" s="33">
        <v>11170.659654000001</v>
      </c>
      <c r="I9" s="33">
        <v>9609.6460419999967</v>
      </c>
      <c r="J9" s="33">
        <v>9603.6164209999988</v>
      </c>
      <c r="K9" s="33">
        <v>9603.5078779999931</v>
      </c>
      <c r="L9" s="33">
        <v>9548.1383239999996</v>
      </c>
      <c r="M9" s="33">
        <v>9552.825138000002</v>
      </c>
      <c r="N9" s="33">
        <v>8590.5921140000028</v>
      </c>
      <c r="O9" s="33">
        <v>7388.2640100000026</v>
      </c>
      <c r="P9" s="33">
        <v>6975.3413789999995</v>
      </c>
      <c r="Q9" s="33">
        <v>5746.9281759999985</v>
      </c>
      <c r="R9" s="33">
        <v>6215.5224039999985</v>
      </c>
      <c r="S9" s="33">
        <v>6621.3058909999982</v>
      </c>
      <c r="T9" s="33">
        <v>6563.6273130000036</v>
      </c>
      <c r="U9" s="33">
        <v>6756.9557179999956</v>
      </c>
      <c r="V9" s="33">
        <v>6962.7722549999989</v>
      </c>
      <c r="W9" s="33">
        <v>6824.7383600000003</v>
      </c>
      <c r="X9" s="33">
        <v>6597.2070639999974</v>
      </c>
      <c r="Y9" s="33">
        <v>6551.405917</v>
      </c>
      <c r="Z9" s="33">
        <v>6801.5230279999987</v>
      </c>
      <c r="AA9" s="33">
        <v>6859.5597849999986</v>
      </c>
      <c r="AB9" s="33">
        <v>6283.7156209999976</v>
      </c>
      <c r="AC9" s="33">
        <v>7698.4009769999984</v>
      </c>
      <c r="AD9" s="33">
        <v>8721.8218459999989</v>
      </c>
      <c r="AE9" s="33">
        <v>9462.3678430000055</v>
      </c>
      <c r="AF9" s="33">
        <f>SUM(C9:AE9)</f>
        <v>222603.21166899998</v>
      </c>
      <c r="AG9" s="49"/>
    </row>
    <row r="10" spans="1:33" s="2" customFormat="1">
      <c r="A10" s="29">
        <v>2</v>
      </c>
      <c r="B10" s="18" t="s">
        <v>16</v>
      </c>
      <c r="C10" s="33">
        <v>37.992999999999995</v>
      </c>
      <c r="D10" s="33">
        <v>66.106324000000001</v>
      </c>
      <c r="E10" s="33">
        <v>88.523283000000006</v>
      </c>
      <c r="F10" s="33">
        <v>102.31351900000001</v>
      </c>
      <c r="G10" s="33">
        <v>116.274697</v>
      </c>
      <c r="H10" s="33">
        <v>112.528194</v>
      </c>
      <c r="I10" s="33">
        <v>115.58572200000002</v>
      </c>
      <c r="J10" s="33">
        <v>117.83168699999999</v>
      </c>
      <c r="K10" s="33">
        <v>129.57395500000004</v>
      </c>
      <c r="L10" s="33">
        <v>161.80541599999998</v>
      </c>
      <c r="M10" s="33">
        <v>175.25596800000005</v>
      </c>
      <c r="N10" s="33">
        <v>173.04582300000001</v>
      </c>
      <c r="O10" s="33">
        <v>158.35207</v>
      </c>
      <c r="P10" s="33">
        <v>137.340461</v>
      </c>
      <c r="Q10" s="33">
        <v>106.85345100000001</v>
      </c>
      <c r="R10" s="33">
        <v>134.32883100000001</v>
      </c>
      <c r="S10" s="33">
        <v>138.91811100000001</v>
      </c>
      <c r="T10" s="33">
        <v>131.34763199999998</v>
      </c>
      <c r="U10" s="33">
        <v>141.40740399999999</v>
      </c>
      <c r="V10" s="33">
        <v>99.609936999999988</v>
      </c>
      <c r="W10" s="33">
        <v>82.256046999999995</v>
      </c>
      <c r="X10" s="33">
        <v>118.75549100000001</v>
      </c>
      <c r="Y10" s="33">
        <v>135.464123</v>
      </c>
      <c r="Z10" s="33">
        <v>163.10687200000001</v>
      </c>
      <c r="AA10" s="33">
        <v>144.453247</v>
      </c>
      <c r="AB10" s="33">
        <v>135.19313200000002</v>
      </c>
      <c r="AC10" s="33">
        <v>99.059695000000005</v>
      </c>
      <c r="AD10" s="33">
        <v>115.4327</v>
      </c>
      <c r="AE10" s="33">
        <v>58.181892000000005</v>
      </c>
      <c r="AF10" s="33">
        <f t="shared" ref="AF10:AF26" si="0">SUM(C10:AE10)</f>
        <v>3496.8986839999998</v>
      </c>
      <c r="AG10" s="49"/>
    </row>
    <row r="11" spans="1:33" s="2" customFormat="1">
      <c r="A11" s="5">
        <v>3</v>
      </c>
      <c r="B11" s="18" t="s">
        <v>1139</v>
      </c>
      <c r="C11" s="33">
        <v>1.9799999999999998</v>
      </c>
      <c r="D11" s="33">
        <v>2.331445</v>
      </c>
      <c r="E11" s="33">
        <v>6.634125</v>
      </c>
      <c r="F11" s="33">
        <v>6.0018059999999993</v>
      </c>
      <c r="G11" s="33">
        <v>2.6131039999999999</v>
      </c>
      <c r="H11" s="33">
        <v>8.3232499999999998</v>
      </c>
      <c r="I11" s="33">
        <v>2.6389420000000001</v>
      </c>
      <c r="J11" s="33">
        <v>5.8051430000000011</v>
      </c>
      <c r="K11" s="33">
        <v>3.8271460000000004</v>
      </c>
      <c r="L11" s="33">
        <v>0.23394999999999999</v>
      </c>
      <c r="M11" s="33">
        <v>1.6610550000000002</v>
      </c>
      <c r="N11" s="33">
        <v>0.118424</v>
      </c>
      <c r="O11" s="33">
        <v>0.50657699999999994</v>
      </c>
      <c r="P11" s="33">
        <v>0.42630199999999996</v>
      </c>
      <c r="Q11" s="33">
        <v>0.50452300000000005</v>
      </c>
      <c r="R11" s="33">
        <v>2.3605489999999998</v>
      </c>
      <c r="S11" s="33">
        <v>1.8435220000000001</v>
      </c>
      <c r="T11" s="33">
        <v>2.1463219999999996</v>
      </c>
      <c r="U11" s="33">
        <v>2.201301</v>
      </c>
      <c r="V11" s="33">
        <v>0.72803599999999991</v>
      </c>
      <c r="W11" s="33">
        <v>0.531385</v>
      </c>
      <c r="X11" s="33">
        <v>1.182083</v>
      </c>
      <c r="Y11" s="33">
        <v>0.89390800000000004</v>
      </c>
      <c r="Z11" s="33">
        <v>0</v>
      </c>
      <c r="AA11" s="33">
        <v>0</v>
      </c>
      <c r="AB11" s="33">
        <v>73.155816999999999</v>
      </c>
      <c r="AC11" s="33">
        <v>30.658725999999998</v>
      </c>
      <c r="AD11" s="33">
        <v>25.640812999999998</v>
      </c>
      <c r="AE11" s="33">
        <v>0</v>
      </c>
      <c r="AF11" s="33">
        <f t="shared" si="0"/>
        <v>184.94825399999999</v>
      </c>
      <c r="AG11" s="49"/>
    </row>
    <row r="12" spans="1:33" s="2" customFormat="1">
      <c r="A12" s="5">
        <v>4</v>
      </c>
      <c r="B12" s="18" t="s">
        <v>1140</v>
      </c>
      <c r="C12" s="33">
        <v>5.9139999999999997</v>
      </c>
      <c r="D12" s="33">
        <v>9.534832999999999</v>
      </c>
      <c r="E12" s="33">
        <v>12.504297999999999</v>
      </c>
      <c r="F12" s="33">
        <v>10.403720000000002</v>
      </c>
      <c r="G12" s="33">
        <v>7.0853290000000007</v>
      </c>
      <c r="H12" s="33">
        <v>10.731532999999999</v>
      </c>
      <c r="I12" s="33">
        <v>8.2116499999999988</v>
      </c>
      <c r="J12" s="33">
        <v>5.1829470000000004</v>
      </c>
      <c r="K12" s="33">
        <v>1.5284880000000001</v>
      </c>
      <c r="L12" s="33">
        <v>1.5008379999999999</v>
      </c>
      <c r="M12" s="33">
        <v>3.8872869999999997</v>
      </c>
      <c r="N12" s="33">
        <v>4.6749799999999997</v>
      </c>
      <c r="O12" s="33">
        <v>4.1053289999999993</v>
      </c>
      <c r="P12" s="33">
        <v>7.9189399999999992</v>
      </c>
      <c r="Q12" s="33">
        <v>12.592749000000001</v>
      </c>
      <c r="R12" s="33">
        <v>5.5913760000000003</v>
      </c>
      <c r="S12" s="33">
        <v>13.829191</v>
      </c>
      <c r="T12" s="33">
        <v>12.359232999999998</v>
      </c>
      <c r="U12" s="33">
        <v>10.474131999999999</v>
      </c>
      <c r="V12" s="33">
        <v>4.5103429999999998</v>
      </c>
      <c r="W12" s="33">
        <v>4.3058740000000002</v>
      </c>
      <c r="X12" s="33">
        <v>12.900478000000001</v>
      </c>
      <c r="Y12" s="33">
        <v>15.134411000000002</v>
      </c>
      <c r="Z12" s="33">
        <v>14.940800000000001</v>
      </c>
      <c r="AA12" s="33">
        <v>14.001554999999998</v>
      </c>
      <c r="AB12" s="33">
        <v>9.4791270000000001</v>
      </c>
      <c r="AC12" s="33">
        <v>5.8498520000000003</v>
      </c>
      <c r="AD12" s="33">
        <v>11.446300000000003</v>
      </c>
      <c r="AE12" s="33">
        <v>6.8594629999999999</v>
      </c>
      <c r="AF12" s="33">
        <f t="shared" si="0"/>
        <v>247.45905599999998</v>
      </c>
      <c r="AG12" s="49"/>
    </row>
    <row r="13" spans="1:33" s="2" customFormat="1">
      <c r="A13" s="5">
        <v>5</v>
      </c>
      <c r="B13" s="18" t="s">
        <v>1141</v>
      </c>
      <c r="C13" s="33">
        <v>6.2229999999999999</v>
      </c>
      <c r="D13" s="33">
        <v>9.7280860000000011</v>
      </c>
      <c r="E13" s="33">
        <v>1.954269</v>
      </c>
      <c r="F13" s="33">
        <v>3.350781</v>
      </c>
      <c r="G13" s="33">
        <v>3.5082109999999997</v>
      </c>
      <c r="H13" s="33">
        <v>3.9098539999999997</v>
      </c>
      <c r="I13" s="33">
        <v>5.4626669999999997</v>
      </c>
      <c r="J13" s="33">
        <v>6.5081609999999994</v>
      </c>
      <c r="K13" s="33">
        <v>3.2469219999999996</v>
      </c>
      <c r="L13" s="33">
        <v>2.7559589999999998</v>
      </c>
      <c r="M13" s="33">
        <v>2.257098</v>
      </c>
      <c r="N13" s="33">
        <v>9.3701550000000005</v>
      </c>
      <c r="O13" s="33">
        <v>6.8351890000000006</v>
      </c>
      <c r="P13" s="33">
        <v>4.9527909999999995</v>
      </c>
      <c r="Q13" s="33">
        <v>6.1293430000000004</v>
      </c>
      <c r="R13" s="33">
        <v>2.0123709999999999</v>
      </c>
      <c r="S13" s="33">
        <v>16.609152999999999</v>
      </c>
      <c r="T13" s="33">
        <v>8.0547690000000003</v>
      </c>
      <c r="U13" s="33">
        <v>9.976109000000001</v>
      </c>
      <c r="V13" s="33">
        <v>5.0773910000000004</v>
      </c>
      <c r="W13" s="33">
        <v>1.043202</v>
      </c>
      <c r="X13" s="33">
        <v>5.6191639999999996</v>
      </c>
      <c r="Y13" s="33">
        <v>0</v>
      </c>
      <c r="Z13" s="33">
        <v>5.8178210000000004</v>
      </c>
      <c r="AA13" s="33">
        <v>5.0969309999999997</v>
      </c>
      <c r="AB13" s="33">
        <v>7.9398999999999997E-2</v>
      </c>
      <c r="AC13" s="33">
        <v>0</v>
      </c>
      <c r="AD13" s="33">
        <v>9.8749179999999992</v>
      </c>
      <c r="AE13" s="33">
        <v>5.2457929999999999</v>
      </c>
      <c r="AF13" s="33">
        <f t="shared" si="0"/>
        <v>150.69950700000001</v>
      </c>
      <c r="AG13" s="49"/>
    </row>
    <row r="14" spans="1:33" s="2" customFormat="1">
      <c r="A14" s="5">
        <v>6</v>
      </c>
      <c r="B14" s="18" t="s">
        <v>250</v>
      </c>
      <c r="C14" s="33">
        <v>7.1579999999999995</v>
      </c>
      <c r="D14" s="33">
        <v>98.753467999999998</v>
      </c>
      <c r="E14" s="33">
        <v>77.126975999999999</v>
      </c>
      <c r="F14" s="33">
        <v>55.525480000000002</v>
      </c>
      <c r="G14" s="33">
        <v>2.1007690000000001</v>
      </c>
      <c r="H14" s="33">
        <v>28.410254999999992</v>
      </c>
      <c r="I14" s="33">
        <v>28.485389999999999</v>
      </c>
      <c r="J14" s="33">
        <v>38.118978999999996</v>
      </c>
      <c r="K14" s="33">
        <v>43.414627000000003</v>
      </c>
      <c r="L14" s="33">
        <v>27.439592999999999</v>
      </c>
      <c r="M14" s="33">
        <v>108.07751799999998</v>
      </c>
      <c r="N14" s="33">
        <v>25.419584999999998</v>
      </c>
      <c r="O14" s="33">
        <v>45.507561000000003</v>
      </c>
      <c r="P14" s="33">
        <v>55.563099000000001</v>
      </c>
      <c r="Q14" s="33">
        <v>40.993372999999998</v>
      </c>
      <c r="R14" s="33">
        <v>74.644128000000009</v>
      </c>
      <c r="S14" s="33">
        <v>90.027644999999993</v>
      </c>
      <c r="T14" s="33">
        <v>167.900497</v>
      </c>
      <c r="U14" s="33">
        <v>110.66020200000003</v>
      </c>
      <c r="V14" s="33">
        <v>39.339556999999999</v>
      </c>
      <c r="W14" s="33">
        <v>26.553148999999998</v>
      </c>
      <c r="X14" s="33">
        <v>20.210899000000001</v>
      </c>
      <c r="Y14" s="33">
        <v>18.544198000000002</v>
      </c>
      <c r="Z14" s="33">
        <v>31.602023000000003</v>
      </c>
      <c r="AA14" s="33">
        <v>36.098526</v>
      </c>
      <c r="AB14" s="33">
        <v>24.324638999999998</v>
      </c>
      <c r="AC14" s="33">
        <v>11.484737000000001</v>
      </c>
      <c r="AD14" s="33">
        <v>4.1985460000000003</v>
      </c>
      <c r="AE14" s="33">
        <v>27.546076000000003</v>
      </c>
      <c r="AF14" s="33">
        <f t="shared" si="0"/>
        <v>1365.229495</v>
      </c>
      <c r="AG14" s="49"/>
    </row>
    <row r="15" spans="1:33" s="2" customFormat="1">
      <c r="A15" s="5"/>
      <c r="B15" s="18" t="s">
        <v>17</v>
      </c>
      <c r="C15" s="33">
        <v>425.76899999999995</v>
      </c>
      <c r="D15" s="33">
        <v>456.08231599999993</v>
      </c>
      <c r="E15" s="33">
        <v>460.67640899999992</v>
      </c>
      <c r="F15" s="33">
        <v>445.43309000000011</v>
      </c>
      <c r="G15" s="33">
        <v>555.09879199999989</v>
      </c>
      <c r="H15" s="33">
        <v>471.29756900000001</v>
      </c>
      <c r="I15" s="33">
        <v>393.60216500000013</v>
      </c>
      <c r="J15" s="33">
        <v>369.66514699999993</v>
      </c>
      <c r="K15" s="33">
        <v>216.29154700000004</v>
      </c>
      <c r="L15" s="33">
        <v>296.51964400000003</v>
      </c>
      <c r="M15" s="33">
        <v>256.67839099999998</v>
      </c>
      <c r="N15" s="33">
        <v>257.54789299999999</v>
      </c>
      <c r="O15" s="33">
        <v>319.11170699999997</v>
      </c>
      <c r="P15" s="33">
        <v>369.50274399999989</v>
      </c>
      <c r="Q15" s="33">
        <v>310.33186000000001</v>
      </c>
      <c r="R15" s="33">
        <v>453.38926300000003</v>
      </c>
      <c r="S15" s="33">
        <v>621.34859600000004</v>
      </c>
      <c r="T15" s="33">
        <v>654.26092800000015</v>
      </c>
      <c r="U15" s="33">
        <v>729.1482410000001</v>
      </c>
      <c r="V15" s="33">
        <v>338.19392800000003</v>
      </c>
      <c r="W15" s="33">
        <v>312.14741500000002</v>
      </c>
      <c r="X15" s="33">
        <v>260.890895</v>
      </c>
      <c r="Y15" s="33">
        <v>295.90593799999999</v>
      </c>
      <c r="Z15" s="33">
        <v>361.22162900000006</v>
      </c>
      <c r="AA15" s="33">
        <v>359.836704</v>
      </c>
      <c r="AB15" s="33">
        <v>389.29061000000002</v>
      </c>
      <c r="AC15" s="33">
        <v>291.14449600000006</v>
      </c>
      <c r="AD15" s="33">
        <v>342.99594099999996</v>
      </c>
      <c r="AE15" s="33">
        <v>501.43254999999994</v>
      </c>
      <c r="AF15" s="33">
        <f t="shared" si="0"/>
        <v>11514.815407999999</v>
      </c>
      <c r="AG15" s="49"/>
    </row>
    <row r="16" spans="1:33" s="2" customFormat="1">
      <c r="A16" s="29"/>
      <c r="B16" s="18" t="s">
        <v>1142</v>
      </c>
      <c r="C16" s="33">
        <v>38.244</v>
      </c>
      <c r="D16" s="33">
        <v>30.419395999999999</v>
      </c>
      <c r="E16" s="33">
        <v>35.847802000000001</v>
      </c>
      <c r="F16" s="33">
        <v>43.594108999999996</v>
      </c>
      <c r="G16" s="33">
        <v>39.598128999999993</v>
      </c>
      <c r="H16" s="33">
        <v>55.904395000000001</v>
      </c>
      <c r="I16" s="33">
        <v>37.355971999999994</v>
      </c>
      <c r="J16" s="33">
        <v>29.724117000000003</v>
      </c>
      <c r="K16" s="33">
        <v>26.896230999999997</v>
      </c>
      <c r="L16" s="33">
        <v>40.330562</v>
      </c>
      <c r="M16" s="33">
        <v>64.960172000000014</v>
      </c>
      <c r="N16" s="33">
        <v>67.291123999999996</v>
      </c>
      <c r="O16" s="33">
        <v>110.838886</v>
      </c>
      <c r="P16" s="33">
        <v>104.73593600000001</v>
      </c>
      <c r="Q16" s="33">
        <v>87.306653999999966</v>
      </c>
      <c r="R16" s="33">
        <v>120.19233700000002</v>
      </c>
      <c r="S16" s="33">
        <v>148.65933300000003</v>
      </c>
      <c r="T16" s="33">
        <v>124.51916800000001</v>
      </c>
      <c r="U16" s="33">
        <v>115.63523900000001</v>
      </c>
      <c r="V16" s="33">
        <v>45.412497000000002</v>
      </c>
      <c r="W16" s="33">
        <v>42.121898000000002</v>
      </c>
      <c r="X16" s="33">
        <v>29.055689000000001</v>
      </c>
      <c r="Y16" s="33">
        <v>42.918950000000009</v>
      </c>
      <c r="Z16" s="33">
        <v>47.392333000000001</v>
      </c>
      <c r="AA16" s="33">
        <v>57.155557999999999</v>
      </c>
      <c r="AB16" s="33">
        <v>46.846193</v>
      </c>
      <c r="AC16" s="33">
        <v>24.657060000000001</v>
      </c>
      <c r="AD16" s="33">
        <v>24.636292000000005</v>
      </c>
      <c r="AE16" s="33">
        <v>19.959934000000001</v>
      </c>
      <c r="AF16" s="33">
        <f t="shared" si="0"/>
        <v>1702.2099660000001</v>
      </c>
      <c r="AG16" s="49"/>
    </row>
    <row r="17" spans="1:33" s="2" customFormat="1">
      <c r="A17" s="29"/>
      <c r="B17" s="18" t="s">
        <v>18</v>
      </c>
      <c r="C17" s="33">
        <f>SUM(C18:C23)</f>
        <v>91.20299999999996</v>
      </c>
      <c r="D17" s="33">
        <f t="shared" ref="D17:AD17" si="1">SUM(D18:D23)</f>
        <v>95.91987899999998</v>
      </c>
      <c r="E17" s="33">
        <f t="shared" si="1"/>
        <v>126.482186</v>
      </c>
      <c r="F17" s="33">
        <f t="shared" si="1"/>
        <v>118.07349500000001</v>
      </c>
      <c r="G17" s="33">
        <f t="shared" si="1"/>
        <v>142.02472100000003</v>
      </c>
      <c r="H17" s="33">
        <f t="shared" si="1"/>
        <v>148.68331500000002</v>
      </c>
      <c r="I17" s="33">
        <f t="shared" si="1"/>
        <v>121.56972999999998</v>
      </c>
      <c r="J17" s="33">
        <f t="shared" si="1"/>
        <v>134.16394099999999</v>
      </c>
      <c r="K17" s="33">
        <f t="shared" si="1"/>
        <v>99.947300999999982</v>
      </c>
      <c r="L17" s="33">
        <f t="shared" si="1"/>
        <v>132.975222</v>
      </c>
      <c r="M17" s="33">
        <f t="shared" si="1"/>
        <v>86.309809999999999</v>
      </c>
      <c r="N17" s="33">
        <f t="shared" si="1"/>
        <v>107.92634600000001</v>
      </c>
      <c r="O17" s="33">
        <f t="shared" si="1"/>
        <v>93.600903000000002</v>
      </c>
      <c r="P17" s="33">
        <f t="shared" si="1"/>
        <v>117.541275</v>
      </c>
      <c r="Q17" s="33">
        <f t="shared" si="1"/>
        <v>101.51798599999998</v>
      </c>
      <c r="R17" s="33">
        <f t="shared" si="1"/>
        <v>158.472205</v>
      </c>
      <c r="S17" s="33">
        <f t="shared" si="1"/>
        <v>211.69282000000001</v>
      </c>
      <c r="T17" s="33">
        <f t="shared" si="1"/>
        <v>259.38754100000006</v>
      </c>
      <c r="U17" s="33">
        <f t="shared" si="1"/>
        <v>294.62691000000001</v>
      </c>
      <c r="V17" s="33">
        <f t="shared" si="1"/>
        <v>192.66595900000002</v>
      </c>
      <c r="W17" s="33">
        <f t="shared" si="1"/>
        <v>199.70027699999997</v>
      </c>
      <c r="X17" s="33">
        <f t="shared" si="1"/>
        <v>178.20685999999998</v>
      </c>
      <c r="Y17" s="33">
        <f t="shared" si="1"/>
        <v>178.758205</v>
      </c>
      <c r="Z17" s="33">
        <f t="shared" si="1"/>
        <v>216.56285999999997</v>
      </c>
      <c r="AA17" s="33">
        <f t="shared" si="1"/>
        <v>213.248391</v>
      </c>
      <c r="AB17" s="33">
        <f t="shared" si="1"/>
        <v>270.75803099999996</v>
      </c>
      <c r="AC17" s="33">
        <f t="shared" si="1"/>
        <v>239.024441</v>
      </c>
      <c r="AD17" s="33">
        <f t="shared" si="1"/>
        <v>295.01016800000002</v>
      </c>
      <c r="AE17" s="33">
        <v>433.50424899999996</v>
      </c>
      <c r="AF17" s="33">
        <f t="shared" si="0"/>
        <v>5059.5580269999991</v>
      </c>
      <c r="AG17" s="49"/>
    </row>
    <row r="18" spans="1:33" s="2" customFormat="1">
      <c r="A18" s="29"/>
      <c r="B18" s="18" t="s">
        <v>1143</v>
      </c>
      <c r="C18" s="33">
        <v>17.816999999999997</v>
      </c>
      <c r="D18" s="33">
        <v>19.941307000000002</v>
      </c>
      <c r="E18" s="33">
        <v>26.057050999999994</v>
      </c>
      <c r="F18" s="33">
        <v>31.714106000000001</v>
      </c>
      <c r="G18" s="33">
        <v>31.431876000000003</v>
      </c>
      <c r="H18" s="33">
        <v>30.468814999999999</v>
      </c>
      <c r="I18" s="33">
        <v>34.554549999999999</v>
      </c>
      <c r="J18" s="33">
        <v>39.657546999999987</v>
      </c>
      <c r="K18" s="33">
        <v>27.695797999999989</v>
      </c>
      <c r="L18" s="33">
        <v>20.168800999999995</v>
      </c>
      <c r="M18" s="33">
        <v>18.950182999999999</v>
      </c>
      <c r="N18" s="33">
        <v>16.393994999999997</v>
      </c>
      <c r="O18" s="33">
        <v>17.511064000000001</v>
      </c>
      <c r="P18" s="33">
        <v>22.506613000000005</v>
      </c>
      <c r="Q18" s="33">
        <v>19.593945999999995</v>
      </c>
      <c r="R18" s="33">
        <v>24.588677000000001</v>
      </c>
      <c r="S18" s="33">
        <v>31.710770999999994</v>
      </c>
      <c r="T18" s="33">
        <v>24.385878000000005</v>
      </c>
      <c r="U18" s="33">
        <v>26.602530999999999</v>
      </c>
      <c r="V18" s="33">
        <v>17.969960000000007</v>
      </c>
      <c r="W18" s="33">
        <v>17.509631000000002</v>
      </c>
      <c r="X18" s="33">
        <v>18.191941999999997</v>
      </c>
      <c r="Y18" s="33">
        <v>23.644165000000001</v>
      </c>
      <c r="Z18" s="33">
        <v>23.412901999999999</v>
      </c>
      <c r="AA18" s="33">
        <v>20.827674999999996</v>
      </c>
      <c r="AB18" s="33">
        <v>27.92056800000001</v>
      </c>
      <c r="AC18" s="33">
        <v>12.519268999999998</v>
      </c>
      <c r="AD18" s="33">
        <v>12.281763000000002</v>
      </c>
      <c r="AE18" s="33">
        <v>35.272309</v>
      </c>
      <c r="AF18" s="33">
        <f t="shared" si="0"/>
        <v>691.30069299999991</v>
      </c>
      <c r="AG18" s="49"/>
    </row>
    <row r="19" spans="1:33" s="2" customFormat="1">
      <c r="A19" s="5"/>
      <c r="B19" s="18" t="s">
        <v>1144</v>
      </c>
      <c r="C19" s="33">
        <v>23.260999999999996</v>
      </c>
      <c r="D19" s="33">
        <v>18.527952999999997</v>
      </c>
      <c r="E19" s="33">
        <v>20.276563999999997</v>
      </c>
      <c r="F19" s="33">
        <v>21.35783</v>
      </c>
      <c r="G19" s="33">
        <v>16.976371000000004</v>
      </c>
      <c r="H19" s="33">
        <v>16.986138999999998</v>
      </c>
      <c r="I19" s="33">
        <v>14.490328999999999</v>
      </c>
      <c r="J19" s="33">
        <v>12.755929999999998</v>
      </c>
      <c r="K19" s="33">
        <v>12.053134</v>
      </c>
      <c r="L19" s="33">
        <v>12.991894</v>
      </c>
      <c r="M19" s="33">
        <v>14.342172000000001</v>
      </c>
      <c r="N19" s="33">
        <v>13.273639999999999</v>
      </c>
      <c r="O19" s="33">
        <v>14.748494999999998</v>
      </c>
      <c r="P19" s="33">
        <v>17.559414999999994</v>
      </c>
      <c r="Q19" s="33">
        <v>15.267232</v>
      </c>
      <c r="R19" s="33">
        <v>26.271440999999999</v>
      </c>
      <c r="S19" s="33">
        <v>31.472756</v>
      </c>
      <c r="T19" s="33">
        <v>27.143058</v>
      </c>
      <c r="U19" s="33">
        <v>31.773614000000009</v>
      </c>
      <c r="V19" s="33">
        <v>16.408739000000001</v>
      </c>
      <c r="W19" s="33">
        <v>18.119927999999998</v>
      </c>
      <c r="X19" s="33">
        <v>13.758010000000002</v>
      </c>
      <c r="Y19" s="33">
        <v>15.550766999999999</v>
      </c>
      <c r="Z19" s="33">
        <v>22.705701000000005</v>
      </c>
      <c r="AA19" s="33">
        <v>21.592939000000001</v>
      </c>
      <c r="AB19" s="33">
        <v>90.489602999999974</v>
      </c>
      <c r="AC19" s="33">
        <v>61.84256899999999</v>
      </c>
      <c r="AD19" s="33">
        <v>27.35140100000001</v>
      </c>
      <c r="AE19" s="33">
        <v>89.146864999999977</v>
      </c>
      <c r="AF19" s="33">
        <f t="shared" si="0"/>
        <v>738.49548900000002</v>
      </c>
      <c r="AG19" s="49"/>
    </row>
    <row r="20" spans="1:33" s="2" customFormat="1">
      <c r="A20" s="29"/>
      <c r="B20" s="18" t="s">
        <v>1145</v>
      </c>
      <c r="C20" s="33">
        <v>32.386999999999986</v>
      </c>
      <c r="D20" s="33">
        <v>33.961054999999995</v>
      </c>
      <c r="E20" s="33">
        <v>51.695793999999992</v>
      </c>
      <c r="F20" s="33">
        <v>43.748118999999996</v>
      </c>
      <c r="G20" s="33">
        <v>41.060426000000007</v>
      </c>
      <c r="H20" s="33">
        <v>49.574941000000003</v>
      </c>
      <c r="I20" s="33">
        <v>46.217498999999989</v>
      </c>
      <c r="J20" s="33">
        <v>48.652570000000004</v>
      </c>
      <c r="K20" s="33">
        <v>38.634399999999992</v>
      </c>
      <c r="L20" s="33">
        <v>37.186548000000002</v>
      </c>
      <c r="M20" s="33">
        <v>36.379945999999997</v>
      </c>
      <c r="N20" s="33">
        <v>34.803378000000002</v>
      </c>
      <c r="O20" s="33">
        <v>35.527221000000011</v>
      </c>
      <c r="P20" s="33">
        <v>46.993076999999985</v>
      </c>
      <c r="Q20" s="33">
        <v>34.404237999999992</v>
      </c>
      <c r="R20" s="33">
        <v>47.883852000000005</v>
      </c>
      <c r="S20" s="33">
        <v>66.038254000000009</v>
      </c>
      <c r="T20" s="33">
        <v>81.85026000000002</v>
      </c>
      <c r="U20" s="33">
        <v>77.438154999999995</v>
      </c>
      <c r="V20" s="33">
        <v>59.287134999999999</v>
      </c>
      <c r="W20" s="33">
        <v>74.255178000000001</v>
      </c>
      <c r="X20" s="33">
        <v>53.747450000000001</v>
      </c>
      <c r="Y20" s="33">
        <v>60.203388000000004</v>
      </c>
      <c r="Z20" s="33">
        <v>61.532336000000001</v>
      </c>
      <c r="AA20" s="33">
        <v>65.658502000000013</v>
      </c>
      <c r="AB20" s="33">
        <v>62.262623999999988</v>
      </c>
      <c r="AC20" s="33">
        <v>62.66473400000001</v>
      </c>
      <c r="AD20" s="33">
        <v>119.15214700000001</v>
      </c>
      <c r="AE20" s="33">
        <v>119.98527199999999</v>
      </c>
      <c r="AF20" s="33">
        <f t="shared" si="0"/>
        <v>1623.1854989999997</v>
      </c>
      <c r="AG20" s="49"/>
    </row>
    <row r="21" spans="1:33" s="2" customFormat="1">
      <c r="A21" s="29"/>
      <c r="B21" s="18" t="s">
        <v>1146</v>
      </c>
      <c r="C21" s="33">
        <v>5.9069999999999991</v>
      </c>
      <c r="D21" s="33">
        <v>5.2314500000000006</v>
      </c>
      <c r="E21" s="33">
        <v>7.3805190000000005</v>
      </c>
      <c r="F21" s="33">
        <v>6.806125999999999</v>
      </c>
      <c r="G21" s="33">
        <v>44.187795000000001</v>
      </c>
      <c r="H21" s="33">
        <v>21.641177000000003</v>
      </c>
      <c r="I21" s="33">
        <v>7.2918389999999995</v>
      </c>
      <c r="J21" s="33">
        <v>10.875828999999998</v>
      </c>
      <c r="K21" s="33">
        <v>5.7241990000000005</v>
      </c>
      <c r="L21" s="33">
        <v>52.12516100000002</v>
      </c>
      <c r="M21" s="33">
        <v>7.2505419999999994</v>
      </c>
      <c r="N21" s="33">
        <v>7.2924320000000007</v>
      </c>
      <c r="O21" s="33">
        <v>10.436100999999997</v>
      </c>
      <c r="P21" s="33">
        <v>12.576362</v>
      </c>
      <c r="Q21" s="33">
        <v>19.074648</v>
      </c>
      <c r="R21" s="33">
        <v>35.386871999999997</v>
      </c>
      <c r="S21" s="33">
        <v>31.183502999999991</v>
      </c>
      <c r="T21" s="33">
        <v>38.375775000000004</v>
      </c>
      <c r="U21" s="33">
        <v>33.511360000000003</v>
      </c>
      <c r="V21" s="33">
        <v>13.736822999999998</v>
      </c>
      <c r="W21" s="33">
        <v>25.120240999999996</v>
      </c>
      <c r="X21" s="33">
        <v>20.613334000000002</v>
      </c>
      <c r="Y21" s="33">
        <v>11.976208</v>
      </c>
      <c r="Z21" s="33">
        <v>28.785319000000005</v>
      </c>
      <c r="AA21" s="33">
        <v>11.004916</v>
      </c>
      <c r="AB21" s="33">
        <v>10.241708999999998</v>
      </c>
      <c r="AC21" s="33">
        <v>19.527286999999998</v>
      </c>
      <c r="AD21" s="33">
        <v>15.172855</v>
      </c>
      <c r="AE21" s="33">
        <v>62.016570999999999</v>
      </c>
      <c r="AF21" s="33">
        <f t="shared" si="0"/>
        <v>580.45395299999996</v>
      </c>
      <c r="AG21" s="49"/>
    </row>
    <row r="22" spans="1:33" s="2" customFormat="1">
      <c r="A22" s="29"/>
      <c r="B22" s="18" t="s">
        <v>1147</v>
      </c>
      <c r="C22" s="33">
        <v>0.749</v>
      </c>
      <c r="D22" s="33">
        <v>1.195694</v>
      </c>
      <c r="E22" s="33">
        <v>1.3750880000000003</v>
      </c>
      <c r="F22" s="33">
        <v>1.5870679999999997</v>
      </c>
      <c r="G22" s="33">
        <v>1.9080489999999997</v>
      </c>
      <c r="H22" s="33">
        <v>12.121235999999998</v>
      </c>
      <c r="I22" s="33">
        <v>8.6975800000000003</v>
      </c>
      <c r="J22" s="33">
        <v>11.107832999999998</v>
      </c>
      <c r="K22" s="33">
        <v>2.3402470000000002</v>
      </c>
      <c r="L22" s="33">
        <v>2.8187080000000004</v>
      </c>
      <c r="M22" s="33">
        <v>6.0370979999999985</v>
      </c>
      <c r="N22" s="33">
        <v>7.5606930000000006</v>
      </c>
      <c r="O22" s="33">
        <v>8.395817000000001</v>
      </c>
      <c r="P22" s="33">
        <v>5.8935010000000005</v>
      </c>
      <c r="Q22" s="33">
        <v>5.1434390000000008</v>
      </c>
      <c r="R22" s="33">
        <v>12.161151</v>
      </c>
      <c r="S22" s="33">
        <v>38.866057999999995</v>
      </c>
      <c r="T22" s="33">
        <v>60.959975999999997</v>
      </c>
      <c r="U22" s="33">
        <v>70.677800000000005</v>
      </c>
      <c r="V22" s="33">
        <v>69.851817000000011</v>
      </c>
      <c r="W22" s="33">
        <v>52.301788999999999</v>
      </c>
      <c r="X22" s="33">
        <v>63.342591999999996</v>
      </c>
      <c r="Y22" s="33">
        <v>58.429676999999984</v>
      </c>
      <c r="Z22" s="33">
        <v>70.772075999999984</v>
      </c>
      <c r="AA22" s="33">
        <v>85.674188999999998</v>
      </c>
      <c r="AB22" s="33">
        <v>68.438836999999992</v>
      </c>
      <c r="AC22" s="33">
        <v>76.040118000000007</v>
      </c>
      <c r="AD22" s="33">
        <v>113.21262099999998</v>
      </c>
      <c r="AE22" s="33">
        <v>89.019996000000006</v>
      </c>
      <c r="AF22" s="33">
        <f t="shared" si="0"/>
        <v>1006.6797479999999</v>
      </c>
      <c r="AG22" s="49"/>
    </row>
    <row r="23" spans="1:33" s="2" customFormat="1">
      <c r="A23" s="5"/>
      <c r="B23" s="18" t="s">
        <v>1166</v>
      </c>
      <c r="C23" s="33">
        <v>11.081999999999997</v>
      </c>
      <c r="D23" s="33">
        <v>17.062419999999996</v>
      </c>
      <c r="E23" s="33">
        <v>19.697169999999996</v>
      </c>
      <c r="F23" s="33">
        <v>12.860245999999998</v>
      </c>
      <c r="G23" s="33">
        <v>6.4602039999999992</v>
      </c>
      <c r="H23" s="33">
        <v>17.891007000000002</v>
      </c>
      <c r="I23" s="33">
        <v>10.317933</v>
      </c>
      <c r="J23" s="33">
        <v>11.114231999999998</v>
      </c>
      <c r="K23" s="33">
        <v>13.499523</v>
      </c>
      <c r="L23" s="33">
        <v>7.6841099999999996</v>
      </c>
      <c r="M23" s="33">
        <v>3.349869</v>
      </c>
      <c r="N23" s="33">
        <v>28.602208000000008</v>
      </c>
      <c r="O23" s="33">
        <v>6.9822050000000013</v>
      </c>
      <c r="P23" s="33">
        <v>12.012307000000003</v>
      </c>
      <c r="Q23" s="33">
        <v>8.0344829999999998</v>
      </c>
      <c r="R23" s="33">
        <v>12.180211999999999</v>
      </c>
      <c r="S23" s="33">
        <v>12.421478</v>
      </c>
      <c r="T23" s="33">
        <v>26.672593999999989</v>
      </c>
      <c r="U23" s="33">
        <v>54.623449999999998</v>
      </c>
      <c r="V23" s="33">
        <v>15.411484999999999</v>
      </c>
      <c r="W23" s="33">
        <v>12.393510000000001</v>
      </c>
      <c r="X23" s="33">
        <v>8.5535320000000006</v>
      </c>
      <c r="Y23" s="33">
        <v>8.9540000000000006</v>
      </c>
      <c r="Z23" s="33">
        <v>9.3545259999999999</v>
      </c>
      <c r="AA23" s="33">
        <v>8.4901699999999991</v>
      </c>
      <c r="AB23" s="33">
        <v>11.40469</v>
      </c>
      <c r="AC23" s="33">
        <v>6.4304639999999988</v>
      </c>
      <c r="AD23" s="33">
        <v>7.8393810000000004</v>
      </c>
      <c r="AE23" s="33">
        <v>38.063236000000003</v>
      </c>
      <c r="AF23" s="33">
        <f t="shared" si="0"/>
        <v>419.44264499999997</v>
      </c>
      <c r="AG23" s="49"/>
    </row>
    <row r="24" spans="1:33" s="2" customFormat="1">
      <c r="A24" s="29"/>
      <c r="B24" s="18" t="s">
        <v>19</v>
      </c>
      <c r="C24" s="33">
        <f>SUM(C9:C15)</f>
        <v>4594.018</v>
      </c>
      <c r="D24" s="33">
        <f t="shared" ref="D24:AD24" si="2">SUM(D9:D15)</f>
        <v>5939.2894330000026</v>
      </c>
      <c r="E24" s="33">
        <f t="shared" si="2"/>
        <v>8393.9315389999992</v>
      </c>
      <c r="F24" s="33">
        <f t="shared" si="2"/>
        <v>9328.8973720000013</v>
      </c>
      <c r="G24" s="33">
        <f t="shared" si="2"/>
        <v>10721.334296999994</v>
      </c>
      <c r="H24" s="33">
        <f t="shared" si="2"/>
        <v>11805.860309000002</v>
      </c>
      <c r="I24" s="33">
        <f t="shared" si="2"/>
        <v>10163.632577999995</v>
      </c>
      <c r="J24" s="33">
        <f t="shared" si="2"/>
        <v>10146.728484999998</v>
      </c>
      <c r="K24" s="33">
        <f t="shared" si="2"/>
        <v>10001.390562999994</v>
      </c>
      <c r="L24" s="33">
        <f t="shared" si="2"/>
        <v>10038.393723999998</v>
      </c>
      <c r="M24" s="33">
        <f t="shared" si="2"/>
        <v>10100.642455000001</v>
      </c>
      <c r="N24" s="33">
        <f t="shared" si="2"/>
        <v>9060.7689740000042</v>
      </c>
      <c r="O24" s="33">
        <f t="shared" si="2"/>
        <v>7922.6824430000033</v>
      </c>
      <c r="P24" s="33">
        <f t="shared" si="2"/>
        <v>7551.0457159999987</v>
      </c>
      <c r="Q24" s="33">
        <f t="shared" si="2"/>
        <v>6224.3334749999985</v>
      </c>
      <c r="R24" s="33">
        <f t="shared" si="2"/>
        <v>6887.8489219999983</v>
      </c>
      <c r="S24" s="33">
        <f t="shared" si="2"/>
        <v>7503.8821089999983</v>
      </c>
      <c r="T24" s="33">
        <f t="shared" si="2"/>
        <v>7539.6966940000038</v>
      </c>
      <c r="U24" s="33">
        <f t="shared" si="2"/>
        <v>7760.8231069999956</v>
      </c>
      <c r="V24" s="33">
        <f t="shared" si="2"/>
        <v>7450.2314469999992</v>
      </c>
      <c r="W24" s="33">
        <f t="shared" si="2"/>
        <v>7251.5754320000005</v>
      </c>
      <c r="X24" s="33">
        <f t="shared" si="2"/>
        <v>7016.7660739999956</v>
      </c>
      <c r="Y24" s="33">
        <f t="shared" si="2"/>
        <v>7017.3484949999993</v>
      </c>
      <c r="Z24" s="33">
        <f t="shared" si="2"/>
        <v>7378.212172999999</v>
      </c>
      <c r="AA24" s="33">
        <f t="shared" si="2"/>
        <v>7419.0467479999988</v>
      </c>
      <c r="AB24" s="33">
        <f t="shared" si="2"/>
        <v>6915.2383449999979</v>
      </c>
      <c r="AC24" s="33">
        <f t="shared" si="2"/>
        <v>8136.5984829999979</v>
      </c>
      <c r="AD24" s="33">
        <f t="shared" si="2"/>
        <v>9231.4110639999963</v>
      </c>
      <c r="AE24" s="33">
        <f t="shared" ref="AE24" si="3">SUM(AE9:AE15)</f>
        <v>10061.633617000007</v>
      </c>
      <c r="AF24" s="33">
        <f t="shared" si="0"/>
        <v>239563.26207299999</v>
      </c>
      <c r="AG24" s="49"/>
    </row>
    <row r="25" spans="1:33" s="2" customFormat="1">
      <c r="A25" s="29"/>
      <c r="B25" s="18" t="s">
        <v>20</v>
      </c>
      <c r="C25" s="33">
        <f>C26-C24</f>
        <v>301.89401599999837</v>
      </c>
      <c r="D25" s="33">
        <f t="shared" ref="D25:AD25" si="4">D26-D24</f>
        <v>325.2237399999949</v>
      </c>
      <c r="E25" s="33">
        <f t="shared" si="4"/>
        <v>334.82470199999807</v>
      </c>
      <c r="F25" s="33">
        <f t="shared" si="4"/>
        <v>264.04056600000149</v>
      </c>
      <c r="G25" s="33">
        <f t="shared" si="4"/>
        <v>279.45267800000147</v>
      </c>
      <c r="H25" s="33">
        <f t="shared" si="4"/>
        <v>385.116189999997</v>
      </c>
      <c r="I25" s="33">
        <f t="shared" si="4"/>
        <v>750.68525299999783</v>
      </c>
      <c r="J25" s="33">
        <f t="shared" si="4"/>
        <v>600.74387000000024</v>
      </c>
      <c r="K25" s="33">
        <f t="shared" si="4"/>
        <v>209.78346400000009</v>
      </c>
      <c r="L25" s="33">
        <f t="shared" si="4"/>
        <v>392.68000099999881</v>
      </c>
      <c r="M25" s="33">
        <f t="shared" si="4"/>
        <v>248.85180000000219</v>
      </c>
      <c r="N25" s="33">
        <f t="shared" si="4"/>
        <v>242.37139699999534</v>
      </c>
      <c r="O25" s="33">
        <f t="shared" si="4"/>
        <v>217.46327099999689</v>
      </c>
      <c r="P25" s="33">
        <f t="shared" si="4"/>
        <v>231.55911600000672</v>
      </c>
      <c r="Q25" s="33">
        <f t="shared" si="4"/>
        <v>180.48700000000372</v>
      </c>
      <c r="R25" s="33">
        <f t="shared" si="4"/>
        <v>204.78124900000239</v>
      </c>
      <c r="S25" s="33">
        <f t="shared" si="4"/>
        <v>275.33957899999768</v>
      </c>
      <c r="T25" s="33">
        <f t="shared" si="4"/>
        <v>266.94694699999854</v>
      </c>
      <c r="U25" s="33">
        <f t="shared" si="4"/>
        <v>284.81691800000863</v>
      </c>
      <c r="V25" s="33">
        <f t="shared" si="4"/>
        <v>78.366177000000789</v>
      </c>
      <c r="W25" s="33">
        <f t="shared" si="4"/>
        <v>73.934794999998303</v>
      </c>
      <c r="X25" s="33">
        <f t="shared" si="4"/>
        <v>107.35954400000628</v>
      </c>
      <c r="Y25" s="33">
        <f t="shared" si="4"/>
        <v>91.103240999998889</v>
      </c>
      <c r="Z25" s="33">
        <f t="shared" si="4"/>
        <v>151.54540500000167</v>
      </c>
      <c r="AA25" s="33">
        <f t="shared" si="4"/>
        <v>168.44307699999899</v>
      </c>
      <c r="AB25" s="33">
        <f t="shared" si="4"/>
        <v>164.13787400000001</v>
      </c>
      <c r="AC25" s="33">
        <f t="shared" si="4"/>
        <v>33.012803000001441</v>
      </c>
      <c r="AD25" s="33">
        <f t="shared" si="4"/>
        <v>21.79003499999817</v>
      </c>
      <c r="AE25" s="33">
        <f t="shared" ref="AE25" si="5">AE26-AE24</f>
        <v>28.971278999995775</v>
      </c>
      <c r="AF25" s="33">
        <f t="shared" si="0"/>
        <v>6915.7259870000007</v>
      </c>
      <c r="AG25" s="49"/>
    </row>
    <row r="26" spans="1:33" s="2" customFormat="1">
      <c r="A26" s="29"/>
      <c r="B26" s="18" t="s">
        <v>7</v>
      </c>
      <c r="C26" s="33">
        <v>4895.9120159999984</v>
      </c>
      <c r="D26" s="33">
        <v>6264.5131729999976</v>
      </c>
      <c r="E26" s="33">
        <v>8728.7562409999973</v>
      </c>
      <c r="F26" s="33">
        <v>9592.9379380000028</v>
      </c>
      <c r="G26" s="33">
        <v>11000.786974999995</v>
      </c>
      <c r="H26" s="33">
        <v>12190.976498999999</v>
      </c>
      <c r="I26" s="33">
        <v>10914.317830999993</v>
      </c>
      <c r="J26" s="33">
        <v>10747.472354999998</v>
      </c>
      <c r="K26" s="33">
        <v>10211.174026999994</v>
      </c>
      <c r="L26" s="33">
        <v>10431.073724999997</v>
      </c>
      <c r="M26" s="33">
        <v>10349.494255000003</v>
      </c>
      <c r="N26" s="33">
        <v>9303.1403709999995</v>
      </c>
      <c r="O26" s="33">
        <v>8140.1457140000002</v>
      </c>
      <c r="P26" s="33">
        <v>7782.6048320000054</v>
      </c>
      <c r="Q26" s="33">
        <v>6404.8204750000023</v>
      </c>
      <c r="R26" s="33">
        <v>7092.6301710000007</v>
      </c>
      <c r="S26" s="33">
        <v>7779.221687999996</v>
      </c>
      <c r="T26" s="33">
        <v>7806.6436410000024</v>
      </c>
      <c r="U26" s="33">
        <v>8045.6400250000042</v>
      </c>
      <c r="V26" s="33">
        <v>7528.597624</v>
      </c>
      <c r="W26" s="33">
        <v>7325.5102269999988</v>
      </c>
      <c r="X26" s="33">
        <v>7124.1256180000019</v>
      </c>
      <c r="Y26" s="33">
        <v>7108.4517359999982</v>
      </c>
      <c r="Z26" s="33">
        <v>7529.7575780000006</v>
      </c>
      <c r="AA26" s="33">
        <v>7587.4898249999978</v>
      </c>
      <c r="AB26" s="33">
        <v>7079.3762189999979</v>
      </c>
      <c r="AC26" s="33">
        <v>8169.6112859999994</v>
      </c>
      <c r="AD26" s="33">
        <v>9253.2010989999944</v>
      </c>
      <c r="AE26" s="33">
        <v>10090.604896000003</v>
      </c>
      <c r="AF26" s="33">
        <f t="shared" si="0"/>
        <v>246478.98805999995</v>
      </c>
      <c r="AG26" s="49"/>
    </row>
    <row r="27" spans="1:33" s="2" customFormat="1">
      <c r="A27" s="5"/>
      <c r="B27" s="12"/>
      <c r="C27" s="12"/>
      <c r="D27" s="12"/>
      <c r="E27" s="12"/>
      <c r="F27" s="12"/>
      <c r="G27" s="12"/>
      <c r="H27" s="12"/>
      <c r="I27" s="12"/>
      <c r="J27" s="1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3" s="2" customFormat="1">
      <c r="A28" s="5"/>
      <c r="B28" s="89" t="s">
        <v>8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</row>
    <row r="29" spans="1:33" s="2" customFormat="1">
      <c r="A29" s="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3" s="2" customFormat="1">
      <c r="A30" s="29">
        <v>1</v>
      </c>
      <c r="B30" s="18" t="s">
        <v>14</v>
      </c>
      <c r="C30" s="22">
        <f>C9/C$26*100</f>
        <v>83.926773736368574</v>
      </c>
      <c r="D30" s="22">
        <f t="shared" ref="D30:AD39" si="6">D9/D$26*100</f>
        <v>84.55170920270335</v>
      </c>
      <c r="E30" s="22">
        <f t="shared" si="6"/>
        <v>88.747032969184289</v>
      </c>
      <c r="F30" s="22">
        <f t="shared" si="6"/>
        <v>90.752895851790086</v>
      </c>
      <c r="G30" s="22">
        <f t="shared" si="6"/>
        <v>91.217595775687641</v>
      </c>
      <c r="H30" s="22">
        <f t="shared" si="6"/>
        <v>91.630556870619088</v>
      </c>
      <c r="I30" s="22">
        <f t="shared" si="6"/>
        <v>88.046236061640698</v>
      </c>
      <c r="J30" s="22">
        <f t="shared" si="6"/>
        <v>89.356977192243264</v>
      </c>
      <c r="K30" s="22">
        <f t="shared" si="6"/>
        <v>94.049008004434825</v>
      </c>
      <c r="L30" s="22">
        <f t="shared" si="6"/>
        <v>91.535527173162635</v>
      </c>
      <c r="M30" s="22">
        <f t="shared" si="6"/>
        <v>92.30233770490652</v>
      </c>
      <c r="N30" s="22">
        <f t="shared" si="6"/>
        <v>92.340777107683209</v>
      </c>
      <c r="O30" s="22">
        <f t="shared" si="6"/>
        <v>90.763289375682092</v>
      </c>
      <c r="P30" s="22">
        <f t="shared" si="6"/>
        <v>89.627335957226649</v>
      </c>
      <c r="Q30" s="22">
        <f t="shared" si="6"/>
        <v>89.728169562785382</v>
      </c>
      <c r="R30" s="22">
        <f t="shared" si="6"/>
        <v>87.633533035653301</v>
      </c>
      <c r="S30" s="22">
        <f t="shared" si="6"/>
        <v>85.115274465231323</v>
      </c>
      <c r="T30" s="22">
        <f t="shared" si="6"/>
        <v>84.077455239896508</v>
      </c>
      <c r="U30" s="22">
        <f t="shared" si="6"/>
        <v>83.982824200489787</v>
      </c>
      <c r="V30" s="22">
        <f t="shared" si="6"/>
        <v>92.484319161961352</v>
      </c>
      <c r="W30" s="22">
        <f t="shared" si="6"/>
        <v>93.16400016541813</v>
      </c>
      <c r="X30" s="22">
        <f t="shared" si="6"/>
        <v>92.60374420309661</v>
      </c>
      <c r="Y30" s="22">
        <f t="shared" si="6"/>
        <v>92.163612560258386</v>
      </c>
      <c r="Z30" s="22">
        <f t="shared" si="6"/>
        <v>90.328579075006161</v>
      </c>
      <c r="AA30" s="22">
        <f t="shared" si="6"/>
        <v>90.406181005982447</v>
      </c>
      <c r="AB30" s="22">
        <f t="shared" si="6"/>
        <v>88.760865740337906</v>
      </c>
      <c r="AC30" s="22">
        <f t="shared" si="6"/>
        <v>94.232157534747103</v>
      </c>
      <c r="AD30" s="22">
        <f t="shared" si="6"/>
        <v>94.257346756924775</v>
      </c>
      <c r="AE30" s="22">
        <f t="shared" ref="AE30:AE39" si="7">AE9/AE$26*100</f>
        <v>93.774039718381658</v>
      </c>
      <c r="AF30" s="22">
        <f>AF9/AF$26*100</f>
        <v>90.313260948155175</v>
      </c>
    </row>
    <row r="31" spans="1:33" s="2" customFormat="1">
      <c r="A31" s="29">
        <v>2</v>
      </c>
      <c r="B31" s="18" t="s">
        <v>16</v>
      </c>
      <c r="C31" s="22">
        <f t="shared" ref="C31:R47" si="8">C10/C$26*100</f>
        <v>0.77601476243522449</v>
      </c>
      <c r="D31" s="22">
        <f t="shared" si="8"/>
        <v>1.0552507780639322</v>
      </c>
      <c r="E31" s="22">
        <f t="shared" si="8"/>
        <v>1.0141568919543853</v>
      </c>
      <c r="F31" s="22">
        <f t="shared" si="8"/>
        <v>1.0665504109508603</v>
      </c>
      <c r="G31" s="22">
        <f t="shared" si="8"/>
        <v>1.0569670812119336</v>
      </c>
      <c r="H31" s="22">
        <f t="shared" si="8"/>
        <v>0.92304495877939285</v>
      </c>
      <c r="I31" s="22">
        <f t="shared" si="8"/>
        <v>1.0590283679636054</v>
      </c>
      <c r="J31" s="22">
        <f t="shared" si="8"/>
        <v>1.0963665046803464</v>
      </c>
      <c r="K31" s="22">
        <f t="shared" si="8"/>
        <v>1.268942774429126</v>
      </c>
      <c r="L31" s="22">
        <f t="shared" si="8"/>
        <v>1.5511865821847599</v>
      </c>
      <c r="M31" s="22">
        <f t="shared" si="8"/>
        <v>1.6933771224166936</v>
      </c>
      <c r="N31" s="22">
        <f t="shared" si="8"/>
        <v>1.8600796730899938</v>
      </c>
      <c r="O31" s="22">
        <f t="shared" si="8"/>
        <v>1.9453223021260524</v>
      </c>
      <c r="P31" s="22">
        <f t="shared" si="8"/>
        <v>1.764710710163421</v>
      </c>
      <c r="Q31" s="22">
        <f t="shared" si="8"/>
        <v>1.668328588085835</v>
      </c>
      <c r="R31" s="22">
        <f t="shared" si="8"/>
        <v>1.8939212642051628</v>
      </c>
      <c r="S31" s="22">
        <f t="shared" si="6"/>
        <v>1.7857584803668867</v>
      </c>
      <c r="T31" s="22">
        <f t="shared" si="6"/>
        <v>1.6825109232624691</v>
      </c>
      <c r="U31" s="22">
        <f t="shared" si="6"/>
        <v>1.757565632573773</v>
      </c>
      <c r="V31" s="22">
        <f t="shared" si="6"/>
        <v>1.3230875386733243</v>
      </c>
      <c r="W31" s="22">
        <f t="shared" si="6"/>
        <v>1.1228712328709169</v>
      </c>
      <c r="X31" s="22">
        <f t="shared" si="6"/>
        <v>1.6669483016968325</v>
      </c>
      <c r="Y31" s="22">
        <f t="shared" si="6"/>
        <v>1.9056769044932296</v>
      </c>
      <c r="Z31" s="22">
        <f t="shared" si="6"/>
        <v>2.1661636554748589</v>
      </c>
      <c r="AA31" s="22">
        <f t="shared" si="6"/>
        <v>1.9038344740053743</v>
      </c>
      <c r="AB31" s="22">
        <f t="shared" si="6"/>
        <v>1.9096757654602627</v>
      </c>
      <c r="AC31" s="22">
        <f t="shared" si="6"/>
        <v>1.2125386573747448</v>
      </c>
      <c r="AD31" s="22">
        <f t="shared" si="6"/>
        <v>1.2474893689760505</v>
      </c>
      <c r="AE31" s="22">
        <f t="shared" si="7"/>
        <v>0.57659468980956508</v>
      </c>
      <c r="AF31" s="22">
        <f t="shared" ref="AF31" si="9">AF10/AF$26*100</f>
        <v>1.4187410908830718</v>
      </c>
    </row>
    <row r="32" spans="1:33" s="2" customFormat="1">
      <c r="A32" s="5">
        <v>3</v>
      </c>
      <c r="B32" s="18" t="s">
        <v>1139</v>
      </c>
      <c r="C32" s="22">
        <f t="shared" si="8"/>
        <v>4.0441903235378739E-2</v>
      </c>
      <c r="D32" s="22">
        <f t="shared" si="6"/>
        <v>3.7216698817850835E-2</v>
      </c>
      <c r="E32" s="22">
        <f t="shared" si="6"/>
        <v>7.600309616665353E-2</v>
      </c>
      <c r="F32" s="22">
        <f t="shared" si="6"/>
        <v>6.2564837162402145E-2</v>
      </c>
      <c r="G32" s="22">
        <f t="shared" si="6"/>
        <v>2.3753791487267674E-2</v>
      </c>
      <c r="H32" s="22">
        <f t="shared" si="6"/>
        <v>6.8273858133372167E-2</v>
      </c>
      <c r="I32" s="22">
        <f t="shared" si="6"/>
        <v>2.4178716809076236E-2</v>
      </c>
      <c r="J32" s="22">
        <f t="shared" si="6"/>
        <v>5.4014030538997386E-2</v>
      </c>
      <c r="K32" s="22">
        <f t="shared" si="6"/>
        <v>3.7479980165653896E-2</v>
      </c>
      <c r="L32" s="22">
        <f t="shared" si="6"/>
        <v>2.242818008651358E-3</v>
      </c>
      <c r="M32" s="22">
        <f t="shared" si="6"/>
        <v>1.604962483260975E-2</v>
      </c>
      <c r="N32" s="22">
        <f t="shared" si="6"/>
        <v>1.272946502765394E-3</v>
      </c>
      <c r="O32" s="22">
        <f t="shared" si="6"/>
        <v>6.2231932670290275E-3</v>
      </c>
      <c r="P32" s="22">
        <f t="shared" si="6"/>
        <v>5.4776261830378342E-3</v>
      </c>
      <c r="Q32" s="22">
        <f t="shared" si="6"/>
        <v>7.8772387449314082E-3</v>
      </c>
      <c r="R32" s="22">
        <f t="shared" si="6"/>
        <v>3.328171557078638E-2</v>
      </c>
      <c r="S32" s="22">
        <f t="shared" si="6"/>
        <v>2.3698026279978166E-2</v>
      </c>
      <c r="T32" s="22">
        <f t="shared" si="6"/>
        <v>2.7493531134528178E-2</v>
      </c>
      <c r="U32" s="22">
        <f t="shared" si="6"/>
        <v>2.7360172629647305E-2</v>
      </c>
      <c r="V32" s="22">
        <f t="shared" si="6"/>
        <v>9.6702737529647514E-3</v>
      </c>
      <c r="W32" s="22">
        <f t="shared" si="6"/>
        <v>7.253897456063166E-3</v>
      </c>
      <c r="X32" s="22">
        <f t="shared" si="6"/>
        <v>1.6592674854206926E-2</v>
      </c>
      <c r="Y32" s="22">
        <f t="shared" si="6"/>
        <v>1.2575284087150765E-2</v>
      </c>
      <c r="Z32" s="22">
        <f t="shared" si="6"/>
        <v>0</v>
      </c>
      <c r="AA32" s="22">
        <f t="shared" si="6"/>
        <v>0</v>
      </c>
      <c r="AB32" s="22">
        <f t="shared" si="6"/>
        <v>1.0333652957115149</v>
      </c>
      <c r="AC32" s="22">
        <f t="shared" si="6"/>
        <v>0.37527765920196071</v>
      </c>
      <c r="AD32" s="22">
        <f t="shared" si="6"/>
        <v>0.27710208311338907</v>
      </c>
      <c r="AE32" s="22">
        <f t="shared" si="7"/>
        <v>0</v>
      </c>
      <c r="AF32" s="22">
        <f t="shared" ref="AF32" si="10">AF11/AF$26*100</f>
        <v>7.503611381063377E-2</v>
      </c>
    </row>
    <row r="33" spans="1:32" s="2" customFormat="1">
      <c r="A33" s="5">
        <v>4</v>
      </c>
      <c r="B33" s="18" t="s">
        <v>1140</v>
      </c>
      <c r="C33" s="22">
        <f t="shared" si="8"/>
        <v>0.1207946544111262</v>
      </c>
      <c r="D33" s="22">
        <f t="shared" si="6"/>
        <v>0.15220389416842561</v>
      </c>
      <c r="E33" s="22">
        <f t="shared" si="6"/>
        <v>0.14325406340557245</v>
      </c>
      <c r="F33" s="22">
        <f t="shared" si="6"/>
        <v>0.10845186393615965</v>
      </c>
      <c r="G33" s="22">
        <f t="shared" si="6"/>
        <v>6.4407473902565987E-2</v>
      </c>
      <c r="H33" s="22">
        <f t="shared" si="6"/>
        <v>8.8028493869053773E-2</v>
      </c>
      <c r="I33" s="22">
        <f t="shared" si="6"/>
        <v>7.5237409494127133E-2</v>
      </c>
      <c r="J33" s="22">
        <f t="shared" si="6"/>
        <v>4.8224799551019652E-2</v>
      </c>
      <c r="K33" s="22">
        <f t="shared" si="6"/>
        <v>1.4968778281110781E-2</v>
      </c>
      <c r="L33" s="22">
        <f t="shared" si="6"/>
        <v>1.4388144879112148E-2</v>
      </c>
      <c r="M33" s="22">
        <f t="shared" si="6"/>
        <v>3.7560163851697297E-2</v>
      </c>
      <c r="N33" s="22">
        <f t="shared" si="6"/>
        <v>5.0251633465329341E-2</v>
      </c>
      <c r="O33" s="22">
        <f t="shared" si="6"/>
        <v>5.0433114396703775E-2</v>
      </c>
      <c r="P33" s="22">
        <f t="shared" si="6"/>
        <v>0.10175179353112496</v>
      </c>
      <c r="Q33" s="22">
        <f t="shared" si="6"/>
        <v>0.19661361390461138</v>
      </c>
      <c r="R33" s="22">
        <f t="shared" si="6"/>
        <v>7.8833604251096367E-2</v>
      </c>
      <c r="S33" s="22">
        <f t="shared" si="6"/>
        <v>0.17777088190368084</v>
      </c>
      <c r="T33" s="22">
        <f t="shared" si="6"/>
        <v>0.15831685892628788</v>
      </c>
      <c r="U33" s="22">
        <f t="shared" si="6"/>
        <v>0.1301839501575264</v>
      </c>
      <c r="V33" s="22">
        <f t="shared" si="6"/>
        <v>5.9909470863759903E-2</v>
      </c>
      <c r="W33" s="22">
        <f t="shared" si="6"/>
        <v>5.8779168502551882E-2</v>
      </c>
      <c r="X33" s="22">
        <f t="shared" si="6"/>
        <v>0.18108156273108544</v>
      </c>
      <c r="Y33" s="22">
        <f t="shared" si="6"/>
        <v>0.21290727660642877</v>
      </c>
      <c r="Z33" s="22">
        <f t="shared" si="6"/>
        <v>0.19842338674558585</v>
      </c>
      <c r="AA33" s="22">
        <f t="shared" si="6"/>
        <v>0.18453474499387554</v>
      </c>
      <c r="AB33" s="22">
        <f t="shared" si="6"/>
        <v>0.13389777159404845</v>
      </c>
      <c r="AC33" s="22">
        <f t="shared" si="6"/>
        <v>7.1605022506085497E-2</v>
      </c>
      <c r="AD33" s="22">
        <f t="shared" si="6"/>
        <v>0.12370097523587829</v>
      </c>
      <c r="AE33" s="22">
        <f t="shared" si="7"/>
        <v>6.7978709608570109E-2</v>
      </c>
      <c r="AF33" s="22">
        <f t="shared" ref="AF33" si="11">AF12/AF$26*100</f>
        <v>0.10039762737899649</v>
      </c>
    </row>
    <row r="34" spans="1:32" s="2" customFormat="1">
      <c r="A34" s="5">
        <v>5</v>
      </c>
      <c r="B34" s="18" t="s">
        <v>1141</v>
      </c>
      <c r="C34" s="22">
        <f t="shared" si="8"/>
        <v>0.1271060423402838</v>
      </c>
      <c r="D34" s="22">
        <f t="shared" si="6"/>
        <v>0.15528877873428337</v>
      </c>
      <c r="E34" s="22">
        <f t="shared" si="6"/>
        <v>2.2388859833438447E-2</v>
      </c>
      <c r="F34" s="22">
        <f t="shared" si="6"/>
        <v>3.492966410974814E-2</v>
      </c>
      <c r="G34" s="22">
        <f t="shared" si="6"/>
        <v>3.189054572161644E-2</v>
      </c>
      <c r="H34" s="22">
        <f t="shared" si="6"/>
        <v>3.2071704841041382E-2</v>
      </c>
      <c r="I34" s="22">
        <f t="shared" si="6"/>
        <v>5.0050466594296517E-2</v>
      </c>
      <c r="J34" s="22">
        <f t="shared" si="6"/>
        <v>6.0555270904904784E-2</v>
      </c>
      <c r="K34" s="22">
        <f t="shared" si="6"/>
        <v>3.1797734436947341E-2</v>
      </c>
      <c r="L34" s="22">
        <f t="shared" si="6"/>
        <v>2.6420664570655221E-2</v>
      </c>
      <c r="M34" s="22">
        <f t="shared" si="6"/>
        <v>2.1808775814427458E-2</v>
      </c>
      <c r="N34" s="22">
        <f t="shared" si="6"/>
        <v>0.10072034416688909</v>
      </c>
      <c r="O34" s="22">
        <f t="shared" si="6"/>
        <v>8.3968877709945142E-2</v>
      </c>
      <c r="P34" s="22">
        <f t="shared" si="6"/>
        <v>6.3639245559988317E-2</v>
      </c>
      <c r="Q34" s="22">
        <f t="shared" si="6"/>
        <v>9.5698904035245391E-2</v>
      </c>
      <c r="R34" s="22">
        <f t="shared" si="6"/>
        <v>2.8372704504290722E-2</v>
      </c>
      <c r="S34" s="22">
        <f t="shared" si="6"/>
        <v>0.21350661629325721</v>
      </c>
      <c r="T34" s="22">
        <f t="shared" si="6"/>
        <v>0.1031783871585589</v>
      </c>
      <c r="U34" s="22">
        <f t="shared" si="6"/>
        <v>0.12399397647671907</v>
      </c>
      <c r="V34" s="22">
        <f t="shared" si="6"/>
        <v>6.744139152574799E-2</v>
      </c>
      <c r="W34" s="22">
        <f t="shared" si="6"/>
        <v>1.4240673586872057E-2</v>
      </c>
      <c r="X34" s="22">
        <f t="shared" si="6"/>
        <v>7.8875139228349281E-2</v>
      </c>
      <c r="Y34" s="22">
        <f t="shared" si="6"/>
        <v>0</v>
      </c>
      <c r="Z34" s="22">
        <f t="shared" si="6"/>
        <v>7.7264386532152979E-2</v>
      </c>
      <c r="AA34" s="22">
        <f t="shared" si="6"/>
        <v>6.7175457464287283E-2</v>
      </c>
      <c r="AB34" s="22">
        <f t="shared" si="6"/>
        <v>1.1215536163610691E-3</v>
      </c>
      <c r="AC34" s="22">
        <f t="shared" si="6"/>
        <v>0</v>
      </c>
      <c r="AD34" s="22">
        <f t="shared" si="6"/>
        <v>0.10671893860674006</v>
      </c>
      <c r="AE34" s="22">
        <f t="shared" si="7"/>
        <v>5.1986903204182283E-2</v>
      </c>
      <c r="AF34" s="22">
        <f t="shared" ref="AF34" si="12">AF13/AF$26*100</f>
        <v>6.1140914357906848E-2</v>
      </c>
    </row>
    <row r="35" spans="1:32" s="2" customFormat="1">
      <c r="A35" s="5">
        <v>6</v>
      </c>
      <c r="B35" s="18" t="s">
        <v>250</v>
      </c>
      <c r="C35" s="22">
        <f t="shared" si="8"/>
        <v>0.14620360775699043</v>
      </c>
      <c r="D35" s="22">
        <f t="shared" si="6"/>
        <v>1.5763949292281267</v>
      </c>
      <c r="E35" s="22">
        <f t="shared" si="6"/>
        <v>0.88359640102819581</v>
      </c>
      <c r="F35" s="22">
        <f t="shared" si="6"/>
        <v>0.57881621208086653</v>
      </c>
      <c r="G35" s="22">
        <f t="shared" si="6"/>
        <v>1.9096533773212174E-2</v>
      </c>
      <c r="H35" s="22">
        <f t="shared" si="6"/>
        <v>0.23304330873191681</v>
      </c>
      <c r="I35" s="22">
        <f t="shared" si="6"/>
        <v>0.26099102519346468</v>
      </c>
      <c r="J35" s="22">
        <f t="shared" si="6"/>
        <v>0.3546785489731088</v>
      </c>
      <c r="K35" s="22">
        <f t="shared" si="6"/>
        <v>0.42516782972462042</v>
      </c>
      <c r="L35" s="22">
        <f t="shared" si="6"/>
        <v>0.26305626557154838</v>
      </c>
      <c r="M35" s="22">
        <f t="shared" si="6"/>
        <v>1.0442782549281191</v>
      </c>
      <c r="N35" s="22">
        <f t="shared" si="6"/>
        <v>0.27323660598778682</v>
      </c>
      <c r="O35" s="22">
        <f t="shared" si="6"/>
        <v>0.55905093838471309</v>
      </c>
      <c r="P35" s="22">
        <f t="shared" si="6"/>
        <v>0.71393961532698269</v>
      </c>
      <c r="Q35" s="22">
        <f t="shared" si="6"/>
        <v>0.64003937596705218</v>
      </c>
      <c r="R35" s="22">
        <f t="shared" si="6"/>
        <v>1.0524181608284227</v>
      </c>
      <c r="S35" s="22">
        <f t="shared" si="6"/>
        <v>1.1572834482770178</v>
      </c>
      <c r="T35" s="22">
        <f t="shared" si="6"/>
        <v>2.150738585250608</v>
      </c>
      <c r="U35" s="22">
        <f t="shared" si="6"/>
        <v>1.3754058304392007</v>
      </c>
      <c r="V35" s="22">
        <f t="shared" si="6"/>
        <v>0.52253499210253451</v>
      </c>
      <c r="W35" s="22">
        <f t="shared" si="6"/>
        <v>0.36247507923928263</v>
      </c>
      <c r="X35" s="22">
        <f t="shared" si="6"/>
        <v>0.28369655567182328</v>
      </c>
      <c r="Y35" s="22">
        <f t="shared" si="6"/>
        <v>0.2608753451343685</v>
      </c>
      <c r="Z35" s="22">
        <f t="shared" si="6"/>
        <v>0.41969509207484873</v>
      </c>
      <c r="AA35" s="22">
        <f t="shared" si="6"/>
        <v>0.47576374838828872</v>
      </c>
      <c r="AB35" s="22">
        <f t="shared" si="6"/>
        <v>0.34359862009757675</v>
      </c>
      <c r="AC35" s="22">
        <f t="shared" si="6"/>
        <v>0.14057874478900884</v>
      </c>
      <c r="AD35" s="22">
        <f t="shared" si="6"/>
        <v>4.5373984149698669E-2</v>
      </c>
      <c r="AE35" s="22">
        <f t="shared" si="7"/>
        <v>0.27298736085603242</v>
      </c>
      <c r="AF35" s="22">
        <f t="shared" ref="AF35" si="13">AF14/AF$26*100</f>
        <v>0.5538928513726552</v>
      </c>
    </row>
    <row r="36" spans="1:32" s="2" customFormat="1">
      <c r="A36" s="5"/>
      <c r="B36" s="18" t="s">
        <v>17</v>
      </c>
      <c r="C36" s="22">
        <f t="shared" si="8"/>
        <v>8.6964185346585712</v>
      </c>
      <c r="D36" s="22">
        <f t="shared" si="6"/>
        <v>7.2804111573379888</v>
      </c>
      <c r="E36" s="22">
        <f t="shared" si="6"/>
        <v>5.2776867205450015</v>
      </c>
      <c r="F36" s="22">
        <f t="shared" si="6"/>
        <v>4.6433438106122775</v>
      </c>
      <c r="G36" s="22">
        <f t="shared" si="6"/>
        <v>5.0459916482475125</v>
      </c>
      <c r="H36" s="22">
        <f t="shared" si="6"/>
        <v>3.8659542083331848</v>
      </c>
      <c r="I36" s="22">
        <f t="shared" si="6"/>
        <v>3.6062919469144457</v>
      </c>
      <c r="J36" s="22">
        <f t="shared" si="6"/>
        <v>3.4395542950898808</v>
      </c>
      <c r="K36" s="22">
        <f t="shared" si="6"/>
        <v>2.1181849063397631</v>
      </c>
      <c r="L36" s="22">
        <f t="shared" si="6"/>
        <v>2.8426569672241495</v>
      </c>
      <c r="M36" s="22">
        <f t="shared" si="6"/>
        <v>2.4801056426114214</v>
      </c>
      <c r="N36" s="22">
        <f t="shared" si="6"/>
        <v>2.7683973661499857</v>
      </c>
      <c r="O36" s="22">
        <f t="shared" si="6"/>
        <v>3.92022106497638</v>
      </c>
      <c r="P36" s="22">
        <f t="shared" si="6"/>
        <v>4.7478029782612463</v>
      </c>
      <c r="Q36" s="22">
        <f t="shared" si="6"/>
        <v>4.8452858469854281</v>
      </c>
      <c r="R36" s="22">
        <f t="shared" si="6"/>
        <v>6.3923996045049112</v>
      </c>
      <c r="S36" s="22">
        <f t="shared" si="6"/>
        <v>7.9872848585672074</v>
      </c>
      <c r="T36" s="22">
        <f t="shared" si="6"/>
        <v>8.3808222596950994</v>
      </c>
      <c r="U36" s="22">
        <f t="shared" si="6"/>
        <v>9.0626505627189022</v>
      </c>
      <c r="V36" s="22">
        <f t="shared" si="6"/>
        <v>4.4921238308963458</v>
      </c>
      <c r="W36" s="22">
        <f t="shared" si="6"/>
        <v>4.2611013475826258</v>
      </c>
      <c r="X36" s="22">
        <f t="shared" si="6"/>
        <v>3.6620760074868168</v>
      </c>
      <c r="Y36" s="22">
        <f t="shared" si="6"/>
        <v>4.1627340100153711</v>
      </c>
      <c r="Z36" s="22">
        <f t="shared" si="6"/>
        <v>4.7972544302806774</v>
      </c>
      <c r="AA36" s="22">
        <f t="shared" si="6"/>
        <v>4.7424999874711542</v>
      </c>
      <c r="AB36" s="22">
        <f t="shared" si="6"/>
        <v>5.4989394256968804</v>
      </c>
      <c r="AC36" s="22">
        <f t="shared" si="6"/>
        <v>3.5637496792402477</v>
      </c>
      <c r="AD36" s="22">
        <f t="shared" si="6"/>
        <v>3.7067814406094337</v>
      </c>
      <c r="AE36" s="22">
        <f t="shared" si="7"/>
        <v>4.9693011981746684</v>
      </c>
      <c r="AF36" s="22">
        <f t="shared" ref="AF36" si="14">AF15/AF$26*100</f>
        <v>4.6717229320971434</v>
      </c>
    </row>
    <row r="37" spans="1:32" s="2" customFormat="1">
      <c r="A37" s="29"/>
      <c r="B37" s="18" t="s">
        <v>1142</v>
      </c>
      <c r="C37" s="22">
        <f t="shared" si="8"/>
        <v>0.7811414885524367</v>
      </c>
      <c r="D37" s="22">
        <f t="shared" si="6"/>
        <v>0.48558276054246885</v>
      </c>
      <c r="E37" s="22">
        <f t="shared" si="6"/>
        <v>0.41068625369120343</v>
      </c>
      <c r="F37" s="22">
        <f t="shared" si="6"/>
        <v>0.4544396021505876</v>
      </c>
      <c r="G37" s="22">
        <f t="shared" si="6"/>
        <v>0.3599572384229357</v>
      </c>
      <c r="H37" s="22">
        <f t="shared" si="6"/>
        <v>0.45857192001465774</v>
      </c>
      <c r="I37" s="22">
        <f t="shared" si="6"/>
        <v>0.34226575200052939</v>
      </c>
      <c r="J37" s="22">
        <f t="shared" si="6"/>
        <v>0.27656844342727327</v>
      </c>
      <c r="K37" s="22">
        <f t="shared" si="6"/>
        <v>0.26339998641568557</v>
      </c>
      <c r="L37" s="22">
        <f t="shared" si="6"/>
        <v>0.38663864395225539</v>
      </c>
      <c r="M37" s="22">
        <f t="shared" si="6"/>
        <v>0.62766518246644498</v>
      </c>
      <c r="N37" s="22">
        <f t="shared" si="6"/>
        <v>0.72331622781659521</v>
      </c>
      <c r="O37" s="22">
        <f t="shared" si="6"/>
        <v>1.3616327016035035</v>
      </c>
      <c r="P37" s="22">
        <f t="shared" si="6"/>
        <v>1.3457696781590869</v>
      </c>
      <c r="Q37" s="22">
        <f t="shared" si="6"/>
        <v>1.3631397529530278</v>
      </c>
      <c r="R37" s="22">
        <f t="shared" si="6"/>
        <v>1.6946088277862925</v>
      </c>
      <c r="S37" s="22">
        <f t="shared" si="6"/>
        <v>1.9109795164896464</v>
      </c>
      <c r="T37" s="22">
        <f t="shared" si="6"/>
        <v>1.595041015399155</v>
      </c>
      <c r="U37" s="22">
        <f t="shared" si="6"/>
        <v>1.4372410229725627</v>
      </c>
      <c r="V37" s="22">
        <f t="shared" si="6"/>
        <v>0.60319994862299475</v>
      </c>
      <c r="W37" s="22">
        <f t="shared" si="6"/>
        <v>0.5750029239567398</v>
      </c>
      <c r="X37" s="22">
        <f t="shared" si="6"/>
        <v>0.40784919522737129</v>
      </c>
      <c r="Y37" s="22">
        <f t="shared" si="6"/>
        <v>0.60377353035459957</v>
      </c>
      <c r="Z37" s="22">
        <f t="shared" si="6"/>
        <v>0.62940051534285923</v>
      </c>
      <c r="AA37" s="22">
        <f t="shared" si="6"/>
        <v>0.75328678282609773</v>
      </c>
      <c r="AB37" s="22">
        <f t="shared" si="6"/>
        <v>0.66172769394952835</v>
      </c>
      <c r="AC37" s="22">
        <f t="shared" si="6"/>
        <v>0.30181435978788873</v>
      </c>
      <c r="AD37" s="22">
        <f t="shared" si="6"/>
        <v>0.26624615348155012</v>
      </c>
      <c r="AE37" s="22">
        <f t="shared" si="7"/>
        <v>0.19780711073042095</v>
      </c>
      <c r="AF37" s="22">
        <f t="shared" ref="AF37" si="15">AF16/AF$26*100</f>
        <v>0.69061057877502896</v>
      </c>
    </row>
    <row r="38" spans="1:32" s="2" customFormat="1">
      <c r="A38" s="29"/>
      <c r="B38" s="18" t="s">
        <v>18</v>
      </c>
      <c r="C38" s="22">
        <f t="shared" si="8"/>
        <v>1.8628398488768918</v>
      </c>
      <c r="D38" s="22">
        <f t="shared" si="6"/>
        <v>1.5311625397072177</v>
      </c>
      <c r="E38" s="22">
        <f t="shared" si="6"/>
        <v>1.4490287333938625</v>
      </c>
      <c r="F38" s="22">
        <f t="shared" si="6"/>
        <v>1.2308376825026841</v>
      </c>
      <c r="G38" s="22">
        <f t="shared" si="6"/>
        <v>1.2910414620586732</v>
      </c>
      <c r="H38" s="22">
        <f t="shared" si="6"/>
        <v>1.2196177641077088</v>
      </c>
      <c r="I38" s="22">
        <f t="shared" si="6"/>
        <v>1.1138555050568975</v>
      </c>
      <c r="J38" s="22">
        <f t="shared" si="6"/>
        <v>1.2483301800500424</v>
      </c>
      <c r="K38" s="22">
        <f t="shared" si="6"/>
        <v>0.97880322806881137</v>
      </c>
      <c r="L38" s="22">
        <f t="shared" si="6"/>
        <v>1.2747989852789583</v>
      </c>
      <c r="M38" s="22">
        <f t="shared" si="6"/>
        <v>0.83395195816744738</v>
      </c>
      <c r="N38" s="22">
        <f t="shared" si="6"/>
        <v>1.160106605898702</v>
      </c>
      <c r="O38" s="22">
        <f t="shared" si="6"/>
        <v>1.1498676594820476</v>
      </c>
      <c r="P38" s="22">
        <f t="shared" si="6"/>
        <v>1.5103076352624443</v>
      </c>
      <c r="Q38" s="22">
        <f t="shared" si="6"/>
        <v>1.5850246918903677</v>
      </c>
      <c r="R38" s="22">
        <f t="shared" si="6"/>
        <v>2.2343221228135284</v>
      </c>
      <c r="S38" s="22">
        <f t="shared" si="6"/>
        <v>2.7212596386930494</v>
      </c>
      <c r="T38" s="22">
        <f t="shared" si="6"/>
        <v>3.3226512305200275</v>
      </c>
      <c r="U38" s="22">
        <f t="shared" si="6"/>
        <v>3.661944967516737</v>
      </c>
      <c r="V38" s="22">
        <f t="shared" si="6"/>
        <v>2.5591214808161729</v>
      </c>
      <c r="W38" s="22">
        <f t="shared" si="6"/>
        <v>2.7260937574553465</v>
      </c>
      <c r="X38" s="22">
        <f t="shared" si="6"/>
        <v>2.5014558916498872</v>
      </c>
      <c r="Y38" s="22">
        <f t="shared" si="6"/>
        <v>2.5147277021618937</v>
      </c>
      <c r="Z38" s="22">
        <f t="shared" si="6"/>
        <v>2.8760933902140557</v>
      </c>
      <c r="AA38" s="22">
        <f t="shared" si="6"/>
        <v>2.8105262203761843</v>
      </c>
      <c r="AB38" s="22">
        <f t="shared" si="6"/>
        <v>3.8246029399218182</v>
      </c>
      <c r="AC38" s="22">
        <f t="shared" si="6"/>
        <v>2.9257749558979445</v>
      </c>
      <c r="AD38" s="22">
        <f t="shared" si="6"/>
        <v>3.1881957913125021</v>
      </c>
      <c r="AE38" s="22">
        <f t="shared" si="7"/>
        <v>4.2961175615135279</v>
      </c>
      <c r="AF38" s="22">
        <f t="shared" ref="AF38" si="16">AF17/AF$26*100</f>
        <v>2.0527340147016346</v>
      </c>
    </row>
    <row r="39" spans="1:32" s="2" customFormat="1">
      <c r="A39" s="29"/>
      <c r="B39" s="18" t="s">
        <v>1143</v>
      </c>
      <c r="C39" s="22">
        <f t="shared" si="8"/>
        <v>0.36391585350744593</v>
      </c>
      <c r="D39" s="22">
        <f t="shared" si="6"/>
        <v>0.31832173465524627</v>
      </c>
      <c r="E39" s="22">
        <f t="shared" si="6"/>
        <v>0.29851963189906655</v>
      </c>
      <c r="F39" s="22">
        <f t="shared" si="6"/>
        <v>0.33059846946755045</v>
      </c>
      <c r="G39" s="22">
        <f t="shared" si="6"/>
        <v>0.28572388567682466</v>
      </c>
      <c r="H39" s="22">
        <f t="shared" si="6"/>
        <v>0.24992924071750361</v>
      </c>
      <c r="I39" s="22">
        <f t="shared" si="6"/>
        <v>0.3165983484726323</v>
      </c>
      <c r="J39" s="22">
        <f t="shared" si="6"/>
        <v>0.36899417546815355</v>
      </c>
      <c r="K39" s="22">
        <f t="shared" si="6"/>
        <v>0.27123030051948804</v>
      </c>
      <c r="L39" s="22">
        <f t="shared" si="6"/>
        <v>0.19335306730372095</v>
      </c>
      <c r="M39" s="22">
        <f t="shared" si="6"/>
        <v>0.18310250272224529</v>
      </c>
      <c r="N39" s="22">
        <f t="shared" si="6"/>
        <v>0.17622001115992833</v>
      </c>
      <c r="O39" s="22">
        <f t="shared" si="6"/>
        <v>0.21511978550805586</v>
      </c>
      <c r="P39" s="22">
        <f t="shared" si="6"/>
        <v>0.28919126032788905</v>
      </c>
      <c r="Q39" s="22">
        <f t="shared" si="6"/>
        <v>0.30592498379121214</v>
      </c>
      <c r="R39" s="22">
        <f t="shared" si="6"/>
        <v>0.34667924884250956</v>
      </c>
      <c r="S39" s="22">
        <f t="shared" si="6"/>
        <v>0.40763423735456877</v>
      </c>
      <c r="T39" s="22">
        <f t="shared" si="6"/>
        <v>0.31237339785726742</v>
      </c>
      <c r="U39" s="22">
        <f t="shared" si="6"/>
        <v>0.33064530500169853</v>
      </c>
      <c r="V39" s="22">
        <f t="shared" si="6"/>
        <v>0.23868934026590244</v>
      </c>
      <c r="W39" s="22">
        <f t="shared" si="6"/>
        <v>0.23902268179851666</v>
      </c>
      <c r="X39" s="22">
        <f t="shared" si="6"/>
        <v>0.25535683921737373</v>
      </c>
      <c r="Y39" s="22">
        <f t="shared" si="6"/>
        <v>0.33262046192501582</v>
      </c>
      <c r="Z39" s="22">
        <f t="shared" si="6"/>
        <v>0.31093832381013736</v>
      </c>
      <c r="AA39" s="22">
        <f t="shared" si="6"/>
        <v>0.27450020336600583</v>
      </c>
      <c r="AB39" s="22">
        <f t="shared" si="6"/>
        <v>0.3943930529509837</v>
      </c>
      <c r="AC39" s="22">
        <f t="shared" si="6"/>
        <v>0.15324191765958151</v>
      </c>
      <c r="AD39" s="22">
        <f t="shared" si="6"/>
        <v>0.13272988308151334</v>
      </c>
      <c r="AE39" s="22">
        <f t="shared" si="7"/>
        <v>0.34955594202268514</v>
      </c>
      <c r="AF39" s="22">
        <f t="shared" ref="AF39" si="17">AF18/AF$26*100</f>
        <v>0.2804704362189761</v>
      </c>
    </row>
    <row r="40" spans="1:32" s="2" customFormat="1">
      <c r="A40" s="5"/>
      <c r="B40" s="18" t="s">
        <v>1144</v>
      </c>
      <c r="C40" s="22">
        <f t="shared" si="8"/>
        <v>0.47511066220108322</v>
      </c>
      <c r="D40" s="22">
        <f t="shared" ref="D40:AD47" si="18">D19/D$26*100</f>
        <v>0.29576046036354953</v>
      </c>
      <c r="E40" s="22">
        <f t="shared" si="18"/>
        <v>0.2322961420867567</v>
      </c>
      <c r="F40" s="22">
        <f t="shared" si="18"/>
        <v>0.22264117768756062</v>
      </c>
      <c r="G40" s="22">
        <f t="shared" si="18"/>
        <v>0.1543196049389913</v>
      </c>
      <c r="H40" s="22">
        <f t="shared" si="18"/>
        <v>0.13933370309911874</v>
      </c>
      <c r="I40" s="22">
        <f t="shared" si="18"/>
        <v>0.13276440382598209</v>
      </c>
      <c r="J40" s="22">
        <f t="shared" si="18"/>
        <v>0.11868772096971819</v>
      </c>
      <c r="K40" s="22">
        <f t="shared" si="18"/>
        <v>0.11803866987409642</v>
      </c>
      <c r="L40" s="22">
        <f t="shared" si="18"/>
        <v>0.12454992019529615</v>
      </c>
      <c r="M40" s="22">
        <f t="shared" si="18"/>
        <v>0.13857848167866824</v>
      </c>
      <c r="N40" s="22">
        <f t="shared" si="18"/>
        <v>0.1426791327515271</v>
      </c>
      <c r="O40" s="22">
        <f t="shared" si="18"/>
        <v>0.1811821989210155</v>
      </c>
      <c r="P40" s="22">
        <f t="shared" si="18"/>
        <v>0.22562388016670643</v>
      </c>
      <c r="Q40" s="22">
        <f t="shared" si="18"/>
        <v>0.23837095917977302</v>
      </c>
      <c r="R40" s="22">
        <f t="shared" si="18"/>
        <v>0.37040477744655831</v>
      </c>
      <c r="S40" s="22">
        <f t="shared" si="18"/>
        <v>0.40457461250331722</v>
      </c>
      <c r="T40" s="22">
        <f t="shared" si="18"/>
        <v>0.34769177700704007</v>
      </c>
      <c r="U40" s="22">
        <f t="shared" si="18"/>
        <v>0.39491717130359677</v>
      </c>
      <c r="V40" s="22">
        <f t="shared" si="18"/>
        <v>0.21795213158545609</v>
      </c>
      <c r="W40" s="22">
        <f t="shared" si="18"/>
        <v>0.24735380114840974</v>
      </c>
      <c r="X40" s="22">
        <f t="shared" si="18"/>
        <v>0.19311857675893102</v>
      </c>
      <c r="Y40" s="22">
        <f t="shared" si="18"/>
        <v>0.21876447329936549</v>
      </c>
      <c r="Z40" s="22">
        <f t="shared" si="18"/>
        <v>0.30154624189150758</v>
      </c>
      <c r="AA40" s="22">
        <f t="shared" si="18"/>
        <v>0.28458606862118602</v>
      </c>
      <c r="AB40" s="22">
        <f t="shared" si="18"/>
        <v>1.2782143539304955</v>
      </c>
      <c r="AC40" s="22">
        <f t="shared" si="18"/>
        <v>0.75698300488271231</v>
      </c>
      <c r="AD40" s="22">
        <f t="shared" si="18"/>
        <v>0.2955885288492856</v>
      </c>
      <c r="AE40" s="22">
        <f t="shared" ref="AE40" si="19">AE19/AE$26*100</f>
        <v>0.88346403331418222</v>
      </c>
      <c r="AF40" s="22">
        <f t="shared" ref="AF40" si="20">AF19/AF$26*100</f>
        <v>0.29961803024776673</v>
      </c>
    </row>
    <row r="41" spans="1:32" s="2" customFormat="1">
      <c r="A41" s="29"/>
      <c r="B41" s="18" t="s">
        <v>1145</v>
      </c>
      <c r="C41" s="22">
        <f t="shared" si="8"/>
        <v>0.66151107074960147</v>
      </c>
      <c r="D41" s="22">
        <f t="shared" si="18"/>
        <v>0.54211802357399252</v>
      </c>
      <c r="E41" s="22">
        <f t="shared" si="18"/>
        <v>0.59224696592143056</v>
      </c>
      <c r="F41" s="22">
        <f t="shared" si="18"/>
        <v>0.45604505400480971</v>
      </c>
      <c r="G41" s="22">
        <f t="shared" si="18"/>
        <v>0.37324989651479024</v>
      </c>
      <c r="H41" s="22">
        <f t="shared" si="18"/>
        <v>0.40665274848217892</v>
      </c>
      <c r="I41" s="22">
        <f t="shared" si="18"/>
        <v>0.42345751439204188</v>
      </c>
      <c r="J41" s="22">
        <f t="shared" si="18"/>
        <v>0.45268848705031178</v>
      </c>
      <c r="K41" s="22">
        <f t="shared" si="18"/>
        <v>0.37835414319493915</v>
      </c>
      <c r="L41" s="22">
        <f t="shared" si="18"/>
        <v>0.35649779668295861</v>
      </c>
      <c r="M41" s="22">
        <f t="shared" si="18"/>
        <v>0.35151423928202363</v>
      </c>
      <c r="N41" s="22">
        <f t="shared" si="18"/>
        <v>0.37410354581437932</v>
      </c>
      <c r="O41" s="22">
        <f t="shared" si="18"/>
        <v>0.43644453365125607</v>
      </c>
      <c r="P41" s="22">
        <f t="shared" si="18"/>
        <v>0.60382195954209217</v>
      </c>
      <c r="Q41" s="22">
        <f t="shared" si="18"/>
        <v>0.53716162903067133</v>
      </c>
      <c r="R41" s="22">
        <f t="shared" si="18"/>
        <v>0.67512122929777385</v>
      </c>
      <c r="S41" s="22">
        <f t="shared" si="18"/>
        <v>0.84890567011181495</v>
      </c>
      <c r="T41" s="22">
        <f t="shared" si="18"/>
        <v>1.0484692751969309</v>
      </c>
      <c r="U41" s="22">
        <f t="shared" si="18"/>
        <v>0.96248595213529897</v>
      </c>
      <c r="V41" s="22">
        <f t="shared" si="18"/>
        <v>0.78749241174746565</v>
      </c>
      <c r="W41" s="22">
        <f t="shared" si="18"/>
        <v>1.0136519600547957</v>
      </c>
      <c r="X41" s="22">
        <f t="shared" si="18"/>
        <v>0.75444276086598316</v>
      </c>
      <c r="Y41" s="22">
        <f t="shared" si="18"/>
        <v>0.84692687290969915</v>
      </c>
      <c r="Z41" s="22">
        <f t="shared" si="18"/>
        <v>0.81718880538440619</v>
      </c>
      <c r="AA41" s="22">
        <f t="shared" si="18"/>
        <v>0.86535209291038528</v>
      </c>
      <c r="AB41" s="22">
        <f t="shared" si="18"/>
        <v>0.87949308066007736</v>
      </c>
      <c r="AC41" s="22">
        <f t="shared" si="18"/>
        <v>0.76704670278972209</v>
      </c>
      <c r="AD41" s="22">
        <f t="shared" si="18"/>
        <v>1.287685696281657</v>
      </c>
      <c r="AE41" s="22">
        <f t="shared" ref="AE41" si="21">AE20/AE$26*100</f>
        <v>1.1890790813498517</v>
      </c>
      <c r="AF41" s="22">
        <f t="shared" ref="AF41" si="22">AF20/AF$26*100</f>
        <v>0.65854923852773628</v>
      </c>
    </row>
    <row r="42" spans="1:32" s="2" customFormat="1">
      <c r="A42" s="29"/>
      <c r="B42" s="18" t="s">
        <v>1146</v>
      </c>
      <c r="C42" s="22">
        <f t="shared" si="8"/>
        <v>0.12065167798554657</v>
      </c>
      <c r="D42" s="22">
        <f t="shared" si="18"/>
        <v>8.3509282453862632E-2</v>
      </c>
      <c r="E42" s="22">
        <f t="shared" si="18"/>
        <v>8.4554073870602917E-2</v>
      </c>
      <c r="F42" s="22">
        <f t="shared" si="18"/>
        <v>7.0949338398607259E-2</v>
      </c>
      <c r="G42" s="22">
        <f t="shared" si="18"/>
        <v>0.40167848991549099</v>
      </c>
      <c r="H42" s="22">
        <f t="shared" si="18"/>
        <v>0.17751799457389805</v>
      </c>
      <c r="I42" s="22">
        <f t="shared" si="18"/>
        <v>6.6809846596998956E-2</v>
      </c>
      <c r="J42" s="22">
        <f t="shared" si="18"/>
        <v>0.10119429611689382</v>
      </c>
      <c r="K42" s="22">
        <f t="shared" si="18"/>
        <v>5.6058186696890028E-2</v>
      </c>
      <c r="L42" s="22">
        <f t="shared" si="18"/>
        <v>0.49971040732913657</v>
      </c>
      <c r="M42" s="22">
        <f t="shared" si="18"/>
        <v>7.0056969175060407E-2</v>
      </c>
      <c r="N42" s="22">
        <f t="shared" si="18"/>
        <v>7.8386778111315683E-2</v>
      </c>
      <c r="O42" s="22">
        <f t="shared" si="18"/>
        <v>0.12820533399115019</v>
      </c>
      <c r="P42" s="22">
        <f t="shared" si="18"/>
        <v>0.16159579307289684</v>
      </c>
      <c r="Q42" s="22">
        <f t="shared" si="18"/>
        <v>0.29781705942351167</v>
      </c>
      <c r="R42" s="22">
        <f t="shared" si="18"/>
        <v>0.49892453359105216</v>
      </c>
      <c r="S42" s="22">
        <f t="shared" si="18"/>
        <v>0.40085633564219891</v>
      </c>
      <c r="T42" s="22">
        <f t="shared" si="18"/>
        <v>0.49157841403766456</v>
      </c>
      <c r="U42" s="22">
        <f t="shared" si="18"/>
        <v>0.41651577619519442</v>
      </c>
      <c r="V42" s="22">
        <f t="shared" si="18"/>
        <v>0.1824619097215282</v>
      </c>
      <c r="W42" s="22">
        <f t="shared" si="18"/>
        <v>0.34291455777937585</v>
      </c>
      <c r="X42" s="22">
        <f t="shared" si="18"/>
        <v>0.28934545943319434</v>
      </c>
      <c r="Y42" s="22">
        <f t="shared" si="18"/>
        <v>0.16847843165830004</v>
      </c>
      <c r="Z42" s="22">
        <f t="shared" si="18"/>
        <v>0.38228746014484244</v>
      </c>
      <c r="AA42" s="22">
        <f t="shared" si="18"/>
        <v>0.14504027357954319</v>
      </c>
      <c r="AB42" s="22">
        <f t="shared" si="18"/>
        <v>0.14466965285038486</v>
      </c>
      <c r="AC42" s="22">
        <f t="shared" si="18"/>
        <v>0.23902345309211082</v>
      </c>
      <c r="AD42" s="22">
        <f t="shared" si="18"/>
        <v>0.16397411920118921</v>
      </c>
      <c r="AE42" s="22">
        <f t="shared" ref="AE42" si="23">AE21/AE$26*100</f>
        <v>0.61459715883419308</v>
      </c>
      <c r="AF42" s="22">
        <f t="shared" ref="AF42" si="24">AF21/AF$26*100</f>
        <v>0.23549835122606924</v>
      </c>
    </row>
    <row r="43" spans="1:32" s="2" customFormat="1">
      <c r="A43" s="29"/>
      <c r="B43" s="18" t="s">
        <v>1147</v>
      </c>
      <c r="C43" s="22">
        <f t="shared" si="8"/>
        <v>1.5298477537019534E-2</v>
      </c>
      <c r="D43" s="22">
        <f t="shared" si="18"/>
        <v>1.9086782435919072E-2</v>
      </c>
      <c r="E43" s="22">
        <f t="shared" si="18"/>
        <v>1.5753538786443019E-2</v>
      </c>
      <c r="F43" s="22">
        <f t="shared" si="18"/>
        <v>1.6544128714866695E-2</v>
      </c>
      <c r="G43" s="22">
        <f t="shared" si="18"/>
        <v>1.7344659107899875E-2</v>
      </c>
      <c r="H43" s="22">
        <f t="shared" si="18"/>
        <v>9.9427933447286024E-2</v>
      </c>
      <c r="I43" s="22">
        <f t="shared" si="18"/>
        <v>7.9689634612767277E-2</v>
      </c>
      <c r="J43" s="22">
        <f t="shared" si="18"/>
        <v>0.10335298043202083</v>
      </c>
      <c r="K43" s="22">
        <f t="shared" si="18"/>
        <v>2.291849099635369E-2</v>
      </c>
      <c r="L43" s="22">
        <f t="shared" si="18"/>
        <v>2.7022222968709788E-2</v>
      </c>
      <c r="M43" s="22">
        <f t="shared" si="18"/>
        <v>5.8332299639505397E-2</v>
      </c>
      <c r="N43" s="22">
        <f t="shared" si="18"/>
        <v>8.1270331291231485E-2</v>
      </c>
      <c r="O43" s="22">
        <f t="shared" si="18"/>
        <v>0.10314086866479895</v>
      </c>
      <c r="P43" s="22">
        <f t="shared" si="18"/>
        <v>7.5726586756242442E-2</v>
      </c>
      <c r="Q43" s="22">
        <f t="shared" si="18"/>
        <v>8.0305748148233602E-2</v>
      </c>
      <c r="R43" s="22">
        <f t="shared" si="18"/>
        <v>0.17146179494489816</v>
      </c>
      <c r="S43" s="22">
        <f t="shared" si="18"/>
        <v>0.49961370891324075</v>
      </c>
      <c r="T43" s="22">
        <f t="shared" si="18"/>
        <v>0.78087304613011954</v>
      </c>
      <c r="U43" s="22">
        <f t="shared" si="18"/>
        <v>0.87846087794612671</v>
      </c>
      <c r="V43" s="22">
        <f t="shared" si="18"/>
        <v>0.92781976788510068</v>
      </c>
      <c r="W43" s="22">
        <f t="shared" si="18"/>
        <v>0.71396786543589397</v>
      </c>
      <c r="X43" s="22">
        <f t="shared" si="18"/>
        <v>0.88912794911921467</v>
      </c>
      <c r="Y43" s="22">
        <f t="shared" si="18"/>
        <v>0.82197473050409975</v>
      </c>
      <c r="Z43" s="22">
        <f t="shared" si="18"/>
        <v>0.93989846640983032</v>
      </c>
      <c r="AA43" s="22">
        <f t="shared" si="18"/>
        <v>1.1291506278889807</v>
      </c>
      <c r="AB43" s="22">
        <f t="shared" si="18"/>
        <v>0.96673541400893892</v>
      </c>
      <c r="AC43" s="22">
        <f t="shared" si="18"/>
        <v>0.93076788280376954</v>
      </c>
      <c r="AD43" s="22">
        <f t="shared" si="18"/>
        <v>1.223496817898349</v>
      </c>
      <c r="AE43" s="22">
        <f t="shared" ref="AE43" si="25">AE22/AE$26*100</f>
        <v>0.88220673505201108</v>
      </c>
      <c r="AF43" s="22">
        <f t="shared" ref="AF43" si="26">AF22/AF$26*100</f>
        <v>0.40842416464114406</v>
      </c>
    </row>
    <row r="44" spans="1:32" s="2" customFormat="1">
      <c r="A44" s="5"/>
      <c r="B44" s="18" t="s">
        <v>1166</v>
      </c>
      <c r="C44" s="22">
        <f t="shared" si="8"/>
        <v>0.2263521068961955</v>
      </c>
      <c r="D44" s="22">
        <f t="shared" si="18"/>
        <v>0.27236625622464794</v>
      </c>
      <c r="E44" s="22">
        <f t="shared" si="18"/>
        <v>0.22565838082956269</v>
      </c>
      <c r="F44" s="22">
        <f t="shared" si="18"/>
        <v>0.13405951422928922</v>
      </c>
      <c r="G44" s="22">
        <f t="shared" si="18"/>
        <v>5.872492590467604E-2</v>
      </c>
      <c r="H44" s="22">
        <f t="shared" si="18"/>
        <v>0.14675614378772336</v>
      </c>
      <c r="I44" s="22">
        <f t="shared" si="18"/>
        <v>9.453575715647497E-2</v>
      </c>
      <c r="J44" s="22">
        <f t="shared" si="18"/>
        <v>0.103412520012944</v>
      </c>
      <c r="K44" s="22">
        <f t="shared" si="18"/>
        <v>0.13220343678704408</v>
      </c>
      <c r="L44" s="22">
        <f t="shared" si="18"/>
        <v>7.3665570799136521E-2</v>
      </c>
      <c r="M44" s="22">
        <f t="shared" si="18"/>
        <v>3.2367465669944459E-2</v>
      </c>
      <c r="N44" s="22">
        <f t="shared" si="18"/>
        <v>0.3074468067703201</v>
      </c>
      <c r="O44" s="22">
        <f t="shared" si="18"/>
        <v>8.5774938745770968E-2</v>
      </c>
      <c r="P44" s="22">
        <f t="shared" si="18"/>
        <v>0.15434815539661714</v>
      </c>
      <c r="Q44" s="22">
        <f t="shared" si="18"/>
        <v>0.12544431231696618</v>
      </c>
      <c r="R44" s="22">
        <f t="shared" si="18"/>
        <v>0.1717305386907364</v>
      </c>
      <c r="S44" s="22">
        <f t="shared" si="18"/>
        <v>0.15967507416790827</v>
      </c>
      <c r="T44" s="22">
        <f t="shared" si="18"/>
        <v>0.34166532029100444</v>
      </c>
      <c r="U44" s="22">
        <f t="shared" si="18"/>
        <v>0.6789198849348218</v>
      </c>
      <c r="V44" s="22">
        <f t="shared" si="18"/>
        <v>0.20470591961071977</v>
      </c>
      <c r="W44" s="22">
        <f t="shared" si="18"/>
        <v>0.16918289123835528</v>
      </c>
      <c r="X44" s="22">
        <f t="shared" si="18"/>
        <v>0.12006430625519043</v>
      </c>
      <c r="Y44" s="22">
        <f t="shared" si="18"/>
        <v>0.12596273186541337</v>
      </c>
      <c r="Z44" s="22">
        <f t="shared" si="18"/>
        <v>0.12423409257333196</v>
      </c>
      <c r="AA44" s="22">
        <f t="shared" si="18"/>
        <v>0.11189695401008333</v>
      </c>
      <c r="AB44" s="22">
        <f t="shared" si="18"/>
        <v>0.16109738552093758</v>
      </c>
      <c r="AC44" s="22">
        <f t="shared" si="18"/>
        <v>7.8711994670048482E-2</v>
      </c>
      <c r="AD44" s="22">
        <f t="shared" si="18"/>
        <v>8.4720746000507996E-2</v>
      </c>
      <c r="AE44" s="22">
        <f t="shared" ref="AE44" si="27">AE23/AE$26*100</f>
        <v>0.37721461094060454</v>
      </c>
      <c r="AF44" s="22">
        <f t="shared" ref="AF44" si="28">AF23/AF$26*100</f>
        <v>0.17017379383994216</v>
      </c>
    </row>
    <row r="45" spans="1:32" s="2" customFormat="1">
      <c r="A45" s="29"/>
      <c r="B45" s="18" t="s">
        <v>19</v>
      </c>
      <c r="C45" s="22">
        <f t="shared" si="8"/>
        <v>93.833753241206153</v>
      </c>
      <c r="D45" s="22">
        <f t="shared" si="18"/>
        <v>94.808475439053964</v>
      </c>
      <c r="E45" s="22">
        <f t="shared" si="18"/>
        <v>96.164119002117545</v>
      </c>
      <c r="F45" s="22">
        <f t="shared" si="18"/>
        <v>97.24755265064239</v>
      </c>
      <c r="G45" s="22">
        <f t="shared" si="18"/>
        <v>97.459702850031775</v>
      </c>
      <c r="H45" s="22">
        <f t="shared" si="18"/>
        <v>96.840973403307046</v>
      </c>
      <c r="I45" s="22">
        <f t="shared" si="18"/>
        <v>93.122013994609702</v>
      </c>
      <c r="J45" s="22">
        <f t="shared" si="18"/>
        <v>94.41037064198153</v>
      </c>
      <c r="K45" s="22">
        <f t="shared" si="18"/>
        <v>97.945550007812045</v>
      </c>
      <c r="L45" s="22">
        <f t="shared" si="18"/>
        <v>96.235478615601494</v>
      </c>
      <c r="M45" s="22">
        <f t="shared" si="18"/>
        <v>97.595517289361482</v>
      </c>
      <c r="N45" s="22">
        <f t="shared" si="18"/>
        <v>97.394735677045972</v>
      </c>
      <c r="O45" s="22">
        <f t="shared" si="18"/>
        <v>97.328508866542919</v>
      </c>
      <c r="P45" s="22">
        <f t="shared" si="18"/>
        <v>97.024657926252445</v>
      </c>
      <c r="Q45" s="22">
        <f t="shared" si="18"/>
        <v>97.182013130508494</v>
      </c>
      <c r="R45" s="22">
        <f t="shared" si="18"/>
        <v>97.112760089517963</v>
      </c>
      <c r="S45" s="22">
        <f t="shared" si="18"/>
        <v>96.460576776919353</v>
      </c>
      <c r="T45" s="22">
        <f t="shared" si="18"/>
        <v>96.580515785324053</v>
      </c>
      <c r="U45" s="22">
        <f t="shared" si="18"/>
        <v>96.45998432548555</v>
      </c>
      <c r="V45" s="22">
        <f t="shared" si="18"/>
        <v>98.959086659776034</v>
      </c>
      <c r="W45" s="22">
        <f t="shared" si="18"/>
        <v>98.99072156465644</v>
      </c>
      <c r="X45" s="22">
        <f t="shared" si="18"/>
        <v>98.493014444765706</v>
      </c>
      <c r="Y45" s="22">
        <f t="shared" si="18"/>
        <v>98.718381380594934</v>
      </c>
      <c r="Z45" s="22">
        <f t="shared" si="18"/>
        <v>97.98738002611428</v>
      </c>
      <c r="AA45" s="22">
        <f t="shared" si="18"/>
        <v>97.779989418305419</v>
      </c>
      <c r="AB45" s="22">
        <f t="shared" si="18"/>
        <v>97.681464172514538</v>
      </c>
      <c r="AC45" s="22">
        <f t="shared" si="18"/>
        <v>99.595907297859142</v>
      </c>
      <c r="AD45" s="22">
        <f t="shared" si="18"/>
        <v>99.764513547615934</v>
      </c>
      <c r="AE45" s="22">
        <f t="shared" ref="AE45" si="29">AE24/AE$26*100</f>
        <v>99.712888580034672</v>
      </c>
      <c r="AF45" s="22">
        <f t="shared" ref="AF45" si="30">AF24/AF$26*100</f>
        <v>97.194192478055584</v>
      </c>
    </row>
    <row r="46" spans="1:32" s="2" customFormat="1">
      <c r="A46" s="29"/>
      <c r="B46" s="18" t="s">
        <v>20</v>
      </c>
      <c r="C46" s="22">
        <f t="shared" si="8"/>
        <v>6.1662467587938465</v>
      </c>
      <c r="D46" s="22">
        <f t="shared" si="18"/>
        <v>5.1915245609460392</v>
      </c>
      <c r="E46" s="22">
        <f t="shared" si="18"/>
        <v>3.8358809978824584</v>
      </c>
      <c r="F46" s="22">
        <f t="shared" si="18"/>
        <v>2.7524473493576083</v>
      </c>
      <c r="G46" s="22">
        <f t="shared" si="18"/>
        <v>2.5402971499682332</v>
      </c>
      <c r="H46" s="22">
        <f t="shared" si="18"/>
        <v>3.1590265966929501</v>
      </c>
      <c r="I46" s="22">
        <f t="shared" si="18"/>
        <v>6.8779860053903015</v>
      </c>
      <c r="J46" s="22">
        <f t="shared" si="18"/>
        <v>5.5896293580184819</v>
      </c>
      <c r="K46" s="22">
        <f t="shared" si="18"/>
        <v>2.0544499921879575</v>
      </c>
      <c r="L46" s="22">
        <f t="shared" si="18"/>
        <v>3.7645213843985075</v>
      </c>
      <c r="M46" s="22">
        <f t="shared" si="18"/>
        <v>2.404482710638522</v>
      </c>
      <c r="N46" s="22">
        <f t="shared" si="18"/>
        <v>2.6052643229540209</v>
      </c>
      <c r="O46" s="22">
        <f t="shared" si="18"/>
        <v>2.6714911334570846</v>
      </c>
      <c r="P46" s="22">
        <f t="shared" si="18"/>
        <v>2.9753420737475595</v>
      </c>
      <c r="Q46" s="22">
        <f t="shared" si="18"/>
        <v>2.8179868694915085</v>
      </c>
      <c r="R46" s="22">
        <f t="shared" si="18"/>
        <v>2.8872399104820374</v>
      </c>
      <c r="S46" s="22">
        <f t="shared" si="18"/>
        <v>3.5394232230806408</v>
      </c>
      <c r="T46" s="22">
        <f t="shared" si="18"/>
        <v>3.4194842146759457</v>
      </c>
      <c r="U46" s="22">
        <f t="shared" si="18"/>
        <v>3.5400156745144518</v>
      </c>
      <c r="V46" s="22">
        <f t="shared" si="18"/>
        <v>1.0409133402239692</v>
      </c>
      <c r="W46" s="22">
        <f t="shared" si="18"/>
        <v>1.0092784353435633</v>
      </c>
      <c r="X46" s="22">
        <f t="shared" si="18"/>
        <v>1.5069855552342992</v>
      </c>
      <c r="Y46" s="22">
        <f t="shared" si="18"/>
        <v>1.2816186194050698</v>
      </c>
      <c r="Z46" s="22">
        <f t="shared" si="18"/>
        <v>2.0126199738857204</v>
      </c>
      <c r="AA46" s="22">
        <f t="shared" si="18"/>
        <v>2.2200105816945732</v>
      </c>
      <c r="AB46" s="22">
        <f t="shared" si="18"/>
        <v>2.3185358274854533</v>
      </c>
      <c r="AC46" s="22">
        <f t="shared" si="18"/>
        <v>0.40409270214085241</v>
      </c>
      <c r="AD46" s="22">
        <f t="shared" si="18"/>
        <v>0.23548645238406249</v>
      </c>
      <c r="AE46" s="22">
        <f t="shared" ref="AE46" si="31">AE25/AE$26*100</f>
        <v>0.28711141996532064</v>
      </c>
      <c r="AF46" s="22">
        <f t="shared" ref="AF46" si="32">AF25/AF$26*100</f>
        <v>2.8058075219444336</v>
      </c>
    </row>
    <row r="47" spans="1:32" s="2" customFormat="1">
      <c r="A47" s="29"/>
      <c r="B47" s="18" t="s">
        <v>7</v>
      </c>
      <c r="C47" s="22">
        <f t="shared" si="8"/>
        <v>100</v>
      </c>
      <c r="D47" s="22">
        <f t="shared" si="18"/>
        <v>100</v>
      </c>
      <c r="E47" s="22">
        <f t="shared" si="18"/>
        <v>100</v>
      </c>
      <c r="F47" s="22">
        <f t="shared" si="18"/>
        <v>100</v>
      </c>
      <c r="G47" s="22">
        <f t="shared" si="18"/>
        <v>100</v>
      </c>
      <c r="H47" s="22">
        <f t="shared" si="18"/>
        <v>100</v>
      </c>
      <c r="I47" s="22">
        <f t="shared" si="18"/>
        <v>100</v>
      </c>
      <c r="J47" s="22">
        <f t="shared" si="18"/>
        <v>100</v>
      </c>
      <c r="K47" s="22">
        <f t="shared" si="18"/>
        <v>100</v>
      </c>
      <c r="L47" s="22">
        <f t="shared" si="18"/>
        <v>100</v>
      </c>
      <c r="M47" s="22">
        <f t="shared" si="18"/>
        <v>100</v>
      </c>
      <c r="N47" s="22">
        <f t="shared" si="18"/>
        <v>100</v>
      </c>
      <c r="O47" s="22">
        <f t="shared" si="18"/>
        <v>100</v>
      </c>
      <c r="P47" s="22">
        <f t="shared" si="18"/>
        <v>100</v>
      </c>
      <c r="Q47" s="22">
        <f t="shared" si="18"/>
        <v>100</v>
      </c>
      <c r="R47" s="22">
        <f t="shared" si="18"/>
        <v>100</v>
      </c>
      <c r="S47" s="22">
        <f t="shared" si="18"/>
        <v>100</v>
      </c>
      <c r="T47" s="22">
        <f t="shared" si="18"/>
        <v>100</v>
      </c>
      <c r="U47" s="22">
        <f t="shared" si="18"/>
        <v>100</v>
      </c>
      <c r="V47" s="22">
        <f t="shared" si="18"/>
        <v>100</v>
      </c>
      <c r="W47" s="22">
        <f t="shared" si="18"/>
        <v>100</v>
      </c>
      <c r="X47" s="22">
        <f t="shared" si="18"/>
        <v>100</v>
      </c>
      <c r="Y47" s="22">
        <f t="shared" si="18"/>
        <v>100</v>
      </c>
      <c r="Z47" s="22">
        <f t="shared" si="18"/>
        <v>100</v>
      </c>
      <c r="AA47" s="22">
        <f t="shared" si="18"/>
        <v>100</v>
      </c>
      <c r="AB47" s="22">
        <f t="shared" si="18"/>
        <v>100</v>
      </c>
      <c r="AC47" s="22">
        <f t="shared" si="18"/>
        <v>100</v>
      </c>
      <c r="AD47" s="22">
        <f t="shared" si="18"/>
        <v>100</v>
      </c>
      <c r="AE47" s="22">
        <f t="shared" ref="AE47" si="33">AE26/AE$26*100</f>
        <v>100</v>
      </c>
      <c r="AF47" s="22">
        <f t="shared" ref="AF47" si="34">AF26/AF$26*100</f>
        <v>100</v>
      </c>
    </row>
    <row r="48" spans="1:32" s="2" customFormat="1">
      <c r="A48" s="5"/>
      <c r="B48" s="12"/>
      <c r="C48" s="12"/>
      <c r="D48" s="12"/>
      <c r="E48" s="12"/>
      <c r="F48" s="12"/>
      <c r="G48" s="12"/>
      <c r="H48" s="12"/>
      <c r="I48" s="12"/>
      <c r="J48" s="12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2" s="2" customFormat="1">
      <c r="A49" s="5"/>
      <c r="B49" s="89" t="s">
        <v>9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</row>
    <row r="50" spans="1:32" s="2" customFormat="1">
      <c r="A50" s="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2" s="2" customFormat="1">
      <c r="A51" s="29">
        <v>1</v>
      </c>
      <c r="B51" s="18" t="s">
        <v>14</v>
      </c>
      <c r="C51" s="22" t="s">
        <v>10</v>
      </c>
      <c r="D51" s="22">
        <f>IFERROR((((D9/C9)*100-100)),"--")</f>
        <v>28.906727994118341</v>
      </c>
      <c r="E51" s="22">
        <f t="shared" ref="E51:AD61" si="35">IFERROR((((E9/D9)*100-100)),"--")</f>
        <v>46.250207174802682</v>
      </c>
      <c r="F51" s="22">
        <f t="shared" si="35"/>
        <v>12.384370860485049</v>
      </c>
      <c r="G51" s="22">
        <f t="shared" si="35"/>
        <v>15.263087724650262</v>
      </c>
      <c r="H51" s="22">
        <f t="shared" si="35"/>
        <v>11.320832063477667</v>
      </c>
      <c r="I51" s="22">
        <f t="shared" si="35"/>
        <v>-13.9742294578014</v>
      </c>
      <c r="J51" s="22">
        <f t="shared" si="35"/>
        <v>-6.2745505647598065E-2</v>
      </c>
      <c r="K51" s="22">
        <f t="shared" si="35"/>
        <v>-1.1302304803564311E-3</v>
      </c>
      <c r="L51" s="22">
        <f t="shared" si="35"/>
        <v>-0.57655551183370335</v>
      </c>
      <c r="M51" s="22">
        <f t="shared" si="35"/>
        <v>4.9086155237418438E-2</v>
      </c>
      <c r="N51" s="22">
        <f t="shared" si="35"/>
        <v>-10.072758687609081</v>
      </c>
      <c r="O51" s="22">
        <f t="shared" si="35"/>
        <v>-13.99586999411342</v>
      </c>
      <c r="P51" s="22">
        <f t="shared" si="35"/>
        <v>-5.5888992385912672</v>
      </c>
      <c r="Q51" s="22">
        <f t="shared" si="35"/>
        <v>-17.610796895163702</v>
      </c>
      <c r="R51" s="22">
        <f t="shared" si="35"/>
        <v>8.1538208526237952</v>
      </c>
      <c r="S51" s="22">
        <f t="shared" si="35"/>
        <v>6.5285499854180813</v>
      </c>
      <c r="T51" s="22">
        <f t="shared" si="35"/>
        <v>-0.87110577504648745</v>
      </c>
      <c r="U51" s="22">
        <f t="shared" si="35"/>
        <v>2.945450675072351</v>
      </c>
      <c r="V51" s="22">
        <f t="shared" si="35"/>
        <v>3.0459950544255321</v>
      </c>
      <c r="W51" s="22">
        <f t="shared" si="35"/>
        <v>-1.9824559808182158</v>
      </c>
      <c r="X51" s="22">
        <f t="shared" si="35"/>
        <v>-3.3339196903660167</v>
      </c>
      <c r="Y51" s="22">
        <f t="shared" si="35"/>
        <v>-0.69425056020945419</v>
      </c>
      <c r="Z51" s="22">
        <f t="shared" si="35"/>
        <v>3.817762388237611</v>
      </c>
      <c r="AA51" s="22">
        <f t="shared" si="35"/>
        <v>0.85329060507592658</v>
      </c>
      <c r="AB51" s="22">
        <f t="shared" si="35"/>
        <v>-8.3947684989817617</v>
      </c>
      <c r="AC51" s="22">
        <f t="shared" si="35"/>
        <v>22.513516545404499</v>
      </c>
      <c r="AD51" s="22">
        <f t="shared" si="35"/>
        <v>13.293940807417101</v>
      </c>
      <c r="AE51" s="22">
        <f t="shared" ref="AE51:AE60" si="36">IFERROR((((AE9/AD9)*100-100)),"--")</f>
        <v>8.49072602118828</v>
      </c>
      <c r="AF51" s="46">
        <f>POWER(AE9/C9,1/29)*100-100</f>
        <v>2.9181380344807621</v>
      </c>
    </row>
    <row r="52" spans="1:32" s="2" customFormat="1">
      <c r="A52" s="29">
        <v>2</v>
      </c>
      <c r="B52" s="18" t="s">
        <v>16</v>
      </c>
      <c r="C52" s="22" t="s">
        <v>10</v>
      </c>
      <c r="D52" s="22">
        <f t="shared" ref="D52:S68" si="37">IFERROR((((D10/C10)*100-100)),"--")</f>
        <v>73.996062432553401</v>
      </c>
      <c r="E52" s="22">
        <f t="shared" si="37"/>
        <v>33.910460669390744</v>
      </c>
      <c r="F52" s="22">
        <f t="shared" si="37"/>
        <v>15.578089212981411</v>
      </c>
      <c r="G52" s="22">
        <f t="shared" si="37"/>
        <v>13.64548706412883</v>
      </c>
      <c r="H52" s="22">
        <f t="shared" si="37"/>
        <v>-3.2221137501652635</v>
      </c>
      <c r="I52" s="22">
        <f t="shared" si="37"/>
        <v>2.7171217197354451</v>
      </c>
      <c r="J52" s="22">
        <f t="shared" si="37"/>
        <v>1.9431162959729278</v>
      </c>
      <c r="K52" s="22">
        <f t="shared" si="37"/>
        <v>9.9652888785340537</v>
      </c>
      <c r="L52" s="22">
        <f t="shared" si="37"/>
        <v>24.874953458046349</v>
      </c>
      <c r="M52" s="22">
        <f t="shared" si="37"/>
        <v>8.3127946718421839</v>
      </c>
      <c r="N52" s="22">
        <f t="shared" si="37"/>
        <v>-1.2610954281454383</v>
      </c>
      <c r="O52" s="22">
        <f t="shared" si="37"/>
        <v>-8.4912497425609672</v>
      </c>
      <c r="P52" s="22">
        <f t="shared" si="37"/>
        <v>-13.26891969268226</v>
      </c>
      <c r="Q52" s="22">
        <f t="shared" si="37"/>
        <v>-22.198127032644805</v>
      </c>
      <c r="R52" s="22">
        <f t="shared" si="37"/>
        <v>25.713142386014283</v>
      </c>
      <c r="S52" s="22">
        <f t="shared" si="37"/>
        <v>3.4164519752278579</v>
      </c>
      <c r="T52" s="22">
        <f t="shared" si="35"/>
        <v>-5.449598288879713</v>
      </c>
      <c r="U52" s="22">
        <f t="shared" si="35"/>
        <v>7.6588910259151248</v>
      </c>
      <c r="V52" s="22">
        <f t="shared" si="35"/>
        <v>-29.558188480710669</v>
      </c>
      <c r="W52" s="22">
        <f t="shared" si="35"/>
        <v>-17.421846175848898</v>
      </c>
      <c r="X52" s="22">
        <f t="shared" si="35"/>
        <v>44.372961418872961</v>
      </c>
      <c r="Y52" s="22">
        <f t="shared" si="35"/>
        <v>14.069776360909486</v>
      </c>
      <c r="Z52" s="22">
        <f t="shared" si="35"/>
        <v>20.405955752579601</v>
      </c>
      <c r="AA52" s="22">
        <f t="shared" si="35"/>
        <v>-11.436443340045173</v>
      </c>
      <c r="AB52" s="22">
        <f t="shared" si="35"/>
        <v>-6.4104581879007441</v>
      </c>
      <c r="AC52" s="22">
        <f t="shared" si="35"/>
        <v>-26.727272654649354</v>
      </c>
      <c r="AD52" s="22">
        <f t="shared" si="35"/>
        <v>16.528422583978269</v>
      </c>
      <c r="AE52" s="22">
        <f t="shared" si="36"/>
        <v>-49.596698335913473</v>
      </c>
      <c r="AF52" s="46">
        <f t="shared" ref="AF52:AF68" si="38">POWER(AE10/C10,1/29)*100-100</f>
        <v>1.4804105627588058</v>
      </c>
    </row>
    <row r="53" spans="1:32" s="2" customFormat="1">
      <c r="A53" s="5">
        <v>3</v>
      </c>
      <c r="B53" s="18" t="s">
        <v>1139</v>
      </c>
      <c r="C53" s="22" t="s">
        <v>10</v>
      </c>
      <c r="D53" s="22">
        <f t="shared" si="37"/>
        <v>17.749747474747494</v>
      </c>
      <c r="E53" s="22">
        <f t="shared" si="35"/>
        <v>184.54992504648408</v>
      </c>
      <c r="F53" s="22">
        <f t="shared" si="35"/>
        <v>-9.5313097054999787</v>
      </c>
      <c r="G53" s="22">
        <f t="shared" si="35"/>
        <v>-56.46137179375674</v>
      </c>
      <c r="H53" s="22">
        <f t="shared" si="35"/>
        <v>218.51966090901857</v>
      </c>
      <c r="I53" s="22">
        <f t="shared" si="35"/>
        <v>-68.294332141891687</v>
      </c>
      <c r="J53" s="22">
        <f t="shared" si="35"/>
        <v>119.97993893007126</v>
      </c>
      <c r="K53" s="22">
        <f t="shared" si="35"/>
        <v>-34.073183037868333</v>
      </c>
      <c r="L53" s="22">
        <f t="shared" si="35"/>
        <v>-93.887089753043128</v>
      </c>
      <c r="M53" s="22">
        <f t="shared" si="35"/>
        <v>610.00427441761065</v>
      </c>
      <c r="N53" s="22">
        <f t="shared" si="35"/>
        <v>-92.870555159221098</v>
      </c>
      <c r="O53" s="22">
        <f t="shared" si="35"/>
        <v>327.76548672566366</v>
      </c>
      <c r="P53" s="22">
        <f t="shared" si="35"/>
        <v>-15.846554423118292</v>
      </c>
      <c r="Q53" s="22">
        <f t="shared" si="35"/>
        <v>18.348729304577532</v>
      </c>
      <c r="R53" s="22">
        <f t="shared" si="35"/>
        <v>367.87738120957806</v>
      </c>
      <c r="S53" s="22">
        <f t="shared" si="35"/>
        <v>-21.90282853692085</v>
      </c>
      <c r="T53" s="22">
        <f t="shared" si="35"/>
        <v>16.425081989799935</v>
      </c>
      <c r="U53" s="22">
        <f t="shared" si="35"/>
        <v>2.5615448194632648</v>
      </c>
      <c r="V53" s="22">
        <f t="shared" si="35"/>
        <v>-66.927012707485261</v>
      </c>
      <c r="W53" s="22">
        <f t="shared" si="35"/>
        <v>-27.011164283084895</v>
      </c>
      <c r="X53" s="22">
        <f t="shared" si="35"/>
        <v>122.45321188968452</v>
      </c>
      <c r="Y53" s="22">
        <f t="shared" si="35"/>
        <v>-24.378575785287495</v>
      </c>
      <c r="Z53" s="22">
        <f t="shared" si="35"/>
        <v>-100</v>
      </c>
      <c r="AA53" s="22" t="str">
        <f t="shared" si="35"/>
        <v>--</v>
      </c>
      <c r="AB53" s="22" t="str">
        <f t="shared" si="35"/>
        <v>--</v>
      </c>
      <c r="AC53" s="22">
        <f t="shared" si="35"/>
        <v>-58.091198680755632</v>
      </c>
      <c r="AD53" s="22">
        <f t="shared" si="35"/>
        <v>-16.366997767617605</v>
      </c>
      <c r="AE53" s="22">
        <f t="shared" si="36"/>
        <v>-100</v>
      </c>
      <c r="AF53" s="46">
        <f t="shared" si="38"/>
        <v>-100</v>
      </c>
    </row>
    <row r="54" spans="1:32" s="2" customFormat="1">
      <c r="A54" s="5">
        <v>4</v>
      </c>
      <c r="B54" s="18" t="s">
        <v>1140</v>
      </c>
      <c r="C54" s="22" t="s">
        <v>10</v>
      </c>
      <c r="D54" s="22">
        <f t="shared" si="37"/>
        <v>61.22477172810278</v>
      </c>
      <c r="E54" s="22">
        <f t="shared" si="35"/>
        <v>31.143335179546398</v>
      </c>
      <c r="F54" s="22">
        <f t="shared" si="35"/>
        <v>-16.798847884143498</v>
      </c>
      <c r="G54" s="22">
        <f t="shared" si="35"/>
        <v>-31.896196745010442</v>
      </c>
      <c r="H54" s="22">
        <f t="shared" si="35"/>
        <v>51.461322402954011</v>
      </c>
      <c r="I54" s="22">
        <f t="shared" si="35"/>
        <v>-23.481109362474129</v>
      </c>
      <c r="J54" s="22">
        <f t="shared" si="35"/>
        <v>-36.883001589205563</v>
      </c>
      <c r="K54" s="22">
        <f t="shared" si="35"/>
        <v>-70.509287476796501</v>
      </c>
      <c r="L54" s="22">
        <f t="shared" si="35"/>
        <v>-1.8089772376361566</v>
      </c>
      <c r="M54" s="22">
        <f t="shared" si="35"/>
        <v>159.00776766046698</v>
      </c>
      <c r="N54" s="22">
        <f t="shared" si="35"/>
        <v>20.263309603844533</v>
      </c>
      <c r="O54" s="22">
        <f t="shared" si="35"/>
        <v>-12.185100257113419</v>
      </c>
      <c r="P54" s="22">
        <f t="shared" si="35"/>
        <v>92.894162684647199</v>
      </c>
      <c r="Q54" s="22">
        <f t="shared" si="35"/>
        <v>59.02063912594366</v>
      </c>
      <c r="R54" s="22">
        <f t="shared" si="35"/>
        <v>-55.598447963983084</v>
      </c>
      <c r="S54" s="22">
        <f t="shared" si="35"/>
        <v>147.3307286077702</v>
      </c>
      <c r="T54" s="22">
        <f t="shared" si="35"/>
        <v>-10.629385334254209</v>
      </c>
      <c r="U54" s="22">
        <f t="shared" si="35"/>
        <v>-15.252572712238688</v>
      </c>
      <c r="V54" s="22">
        <f t="shared" si="35"/>
        <v>-56.938264669568802</v>
      </c>
      <c r="W54" s="22">
        <f t="shared" si="35"/>
        <v>-4.5333359347614959</v>
      </c>
      <c r="X54" s="22">
        <f t="shared" si="35"/>
        <v>199.6018462221607</v>
      </c>
      <c r="Y54" s="22">
        <f t="shared" si="35"/>
        <v>17.316668421123623</v>
      </c>
      <c r="Z54" s="22">
        <f t="shared" si="35"/>
        <v>-1.2792767422531455</v>
      </c>
      <c r="AA54" s="22">
        <f t="shared" si="35"/>
        <v>-6.2864438316556175</v>
      </c>
      <c r="AB54" s="22">
        <f t="shared" si="35"/>
        <v>-32.299469594627155</v>
      </c>
      <c r="AC54" s="22">
        <f t="shared" si="35"/>
        <v>-38.287017359299014</v>
      </c>
      <c r="AD54" s="22">
        <f t="shared" si="35"/>
        <v>95.668198101422092</v>
      </c>
      <c r="AE54" s="22">
        <f t="shared" si="36"/>
        <v>-40.072661034570132</v>
      </c>
      <c r="AF54" s="46">
        <f t="shared" si="38"/>
        <v>0.51271243741717853</v>
      </c>
    </row>
    <row r="55" spans="1:32" s="2" customFormat="1">
      <c r="A55" s="5">
        <v>5</v>
      </c>
      <c r="B55" s="18" t="s">
        <v>1141</v>
      </c>
      <c r="C55" s="22" t="s">
        <v>10</v>
      </c>
      <c r="D55" s="22">
        <f t="shared" si="37"/>
        <v>56.324698698377006</v>
      </c>
      <c r="E55" s="22">
        <f t="shared" si="35"/>
        <v>-79.911063697422094</v>
      </c>
      <c r="F55" s="22">
        <f t="shared" si="35"/>
        <v>71.459558535698022</v>
      </c>
      <c r="G55" s="22">
        <f t="shared" si="35"/>
        <v>4.6983076482766108</v>
      </c>
      <c r="H55" s="22">
        <f t="shared" si="35"/>
        <v>11.448655739349761</v>
      </c>
      <c r="I55" s="22">
        <f t="shared" si="35"/>
        <v>39.715370446057563</v>
      </c>
      <c r="J55" s="22">
        <f t="shared" si="35"/>
        <v>19.138893145051668</v>
      </c>
      <c r="K55" s="22">
        <f t="shared" si="35"/>
        <v>-50.109992669204097</v>
      </c>
      <c r="L55" s="22">
        <f t="shared" si="35"/>
        <v>-15.12087447742816</v>
      </c>
      <c r="M55" s="22">
        <f t="shared" si="35"/>
        <v>-18.101176396310677</v>
      </c>
      <c r="N55" s="22">
        <f t="shared" si="35"/>
        <v>315.14169965149944</v>
      </c>
      <c r="O55" s="22">
        <f t="shared" si="35"/>
        <v>-27.05361864344826</v>
      </c>
      <c r="P55" s="22">
        <f t="shared" si="35"/>
        <v>-27.539809067459601</v>
      </c>
      <c r="Q55" s="22">
        <f t="shared" si="35"/>
        <v>23.755333104102334</v>
      </c>
      <c r="R55" s="22">
        <f t="shared" si="35"/>
        <v>-67.168242991132985</v>
      </c>
      <c r="S55" s="22">
        <f t="shared" si="35"/>
        <v>725.35243252859448</v>
      </c>
      <c r="T55" s="22">
        <f t="shared" si="35"/>
        <v>-51.504035154592167</v>
      </c>
      <c r="U55" s="22">
        <f t="shared" si="35"/>
        <v>23.853446324779767</v>
      </c>
      <c r="V55" s="22">
        <f t="shared" si="35"/>
        <v>-49.104495550319271</v>
      </c>
      <c r="W55" s="22">
        <f t="shared" si="35"/>
        <v>-79.453975476775383</v>
      </c>
      <c r="X55" s="22">
        <f t="shared" si="35"/>
        <v>438.64582314834524</v>
      </c>
      <c r="Y55" s="22">
        <f t="shared" si="35"/>
        <v>-100</v>
      </c>
      <c r="Z55" s="22" t="str">
        <f t="shared" si="35"/>
        <v>--</v>
      </c>
      <c r="AA55" s="22">
        <f t="shared" si="35"/>
        <v>-12.391065314659912</v>
      </c>
      <c r="AB55" s="22">
        <f t="shared" si="35"/>
        <v>-98.442219445387821</v>
      </c>
      <c r="AC55" s="22">
        <f t="shared" si="35"/>
        <v>-100</v>
      </c>
      <c r="AD55" s="22" t="str">
        <f t="shared" si="35"/>
        <v>--</v>
      </c>
      <c r="AE55" s="22">
        <f t="shared" si="36"/>
        <v>-46.87760445200658</v>
      </c>
      <c r="AF55" s="46">
        <f t="shared" si="38"/>
        <v>-0.58732255921005105</v>
      </c>
    </row>
    <row r="56" spans="1:32" s="2" customFormat="1">
      <c r="A56" s="5">
        <v>6</v>
      </c>
      <c r="B56" s="18" t="s">
        <v>250</v>
      </c>
      <c r="C56" s="22" t="s">
        <v>10</v>
      </c>
      <c r="D56" s="22">
        <f t="shared" si="37"/>
        <v>1279.6237496507406</v>
      </c>
      <c r="E56" s="22">
        <f t="shared" si="35"/>
        <v>-21.899475975871553</v>
      </c>
      <c r="F56" s="22">
        <f t="shared" si="35"/>
        <v>-28.007705112151683</v>
      </c>
      <c r="G56" s="22">
        <f t="shared" si="35"/>
        <v>-96.216567601036502</v>
      </c>
      <c r="H56" s="22">
        <f t="shared" si="35"/>
        <v>1252.3740592135543</v>
      </c>
      <c r="I56" s="22">
        <f t="shared" si="35"/>
        <v>0.26446436330826373</v>
      </c>
      <c r="J56" s="22">
        <f t="shared" si="35"/>
        <v>33.819403560913145</v>
      </c>
      <c r="K56" s="22">
        <f t="shared" si="35"/>
        <v>13.892418262304474</v>
      </c>
      <c r="L56" s="22">
        <f t="shared" si="35"/>
        <v>-36.796432686154375</v>
      </c>
      <c r="M56" s="22">
        <f t="shared" si="35"/>
        <v>293.87434791762399</v>
      </c>
      <c r="N56" s="22">
        <f t="shared" si="35"/>
        <v>-76.480228755808398</v>
      </c>
      <c r="O56" s="22">
        <f t="shared" si="35"/>
        <v>79.025585980258938</v>
      </c>
      <c r="P56" s="22">
        <f t="shared" si="35"/>
        <v>22.096411627070054</v>
      </c>
      <c r="Q56" s="22">
        <f t="shared" si="35"/>
        <v>-26.221946331683199</v>
      </c>
      <c r="R56" s="22">
        <f t="shared" si="35"/>
        <v>82.088280464259469</v>
      </c>
      <c r="S56" s="22">
        <f t="shared" si="35"/>
        <v>20.609145571370306</v>
      </c>
      <c r="T56" s="22">
        <f t="shared" si="35"/>
        <v>86.498821556423053</v>
      </c>
      <c r="U56" s="22">
        <f t="shared" si="35"/>
        <v>-34.091796047512574</v>
      </c>
      <c r="V56" s="22">
        <f t="shared" si="35"/>
        <v>-64.450130860957586</v>
      </c>
      <c r="W56" s="22">
        <f t="shared" si="35"/>
        <v>-32.502674089593839</v>
      </c>
      <c r="X56" s="22">
        <f t="shared" si="35"/>
        <v>-23.885114341805547</v>
      </c>
      <c r="Y56" s="22">
        <f t="shared" si="35"/>
        <v>-8.2465455890903172</v>
      </c>
      <c r="Z56" s="22">
        <f t="shared" si="35"/>
        <v>70.414611621381511</v>
      </c>
      <c r="AA56" s="22">
        <f t="shared" si="35"/>
        <v>14.228528977401211</v>
      </c>
      <c r="AB56" s="22">
        <f t="shared" si="35"/>
        <v>-32.615977173139981</v>
      </c>
      <c r="AC56" s="22">
        <f t="shared" si="35"/>
        <v>-52.785580908312753</v>
      </c>
      <c r="AD56" s="22">
        <f t="shared" si="35"/>
        <v>-63.442384444676442</v>
      </c>
      <c r="AE56" s="22">
        <f t="shared" si="36"/>
        <v>556.08608313449463</v>
      </c>
      <c r="AF56" s="46">
        <f t="shared" si="38"/>
        <v>4.7566632855842101</v>
      </c>
    </row>
    <row r="57" spans="1:32" s="2" customFormat="1">
      <c r="A57" s="5"/>
      <c r="B57" s="18" t="s">
        <v>17</v>
      </c>
      <c r="C57" s="22" t="s">
        <v>10</v>
      </c>
      <c r="D57" s="22">
        <f t="shared" si="37"/>
        <v>7.1196625400158382</v>
      </c>
      <c r="E57" s="22">
        <f t="shared" si="35"/>
        <v>1.0072947007224116</v>
      </c>
      <c r="F57" s="22">
        <f t="shared" si="35"/>
        <v>-3.3088994144694368</v>
      </c>
      <c r="G57" s="22">
        <f t="shared" si="35"/>
        <v>24.620016891874769</v>
      </c>
      <c r="H57" s="22">
        <f t="shared" si="35"/>
        <v>-15.096632204524767</v>
      </c>
      <c r="I57" s="22">
        <f t="shared" si="35"/>
        <v>-16.485424307376363</v>
      </c>
      <c r="J57" s="22">
        <f t="shared" si="35"/>
        <v>-6.0815259997363569</v>
      </c>
      <c r="K57" s="22">
        <f t="shared" si="35"/>
        <v>-41.489872995789867</v>
      </c>
      <c r="L57" s="22">
        <f t="shared" si="35"/>
        <v>37.092571629717895</v>
      </c>
      <c r="M57" s="22">
        <f t="shared" si="35"/>
        <v>-13.436294628763306</v>
      </c>
      <c r="N57" s="22">
        <f t="shared" si="35"/>
        <v>0.33875153908067546</v>
      </c>
      <c r="O57" s="22">
        <f t="shared" si="35"/>
        <v>23.903831354582266</v>
      </c>
      <c r="P57" s="22">
        <f t="shared" si="35"/>
        <v>15.791033639514822</v>
      </c>
      <c r="Q57" s="22">
        <f t="shared" si="35"/>
        <v>-16.013652120537401</v>
      </c>
      <c r="R57" s="22">
        <f t="shared" si="35"/>
        <v>46.098200487697284</v>
      </c>
      <c r="S57" s="22">
        <f t="shared" si="35"/>
        <v>37.045282433166051</v>
      </c>
      <c r="T57" s="22">
        <f t="shared" si="35"/>
        <v>5.2969190261113965</v>
      </c>
      <c r="U57" s="22">
        <f t="shared" si="35"/>
        <v>11.446092804123538</v>
      </c>
      <c r="V57" s="22">
        <f t="shared" si="35"/>
        <v>-53.617946395073318</v>
      </c>
      <c r="W57" s="22">
        <f t="shared" si="35"/>
        <v>-7.7016501017723726</v>
      </c>
      <c r="X57" s="22">
        <f t="shared" si="35"/>
        <v>-16.420613318229798</v>
      </c>
      <c r="Y57" s="22">
        <f t="shared" si="35"/>
        <v>13.42133576566556</v>
      </c>
      <c r="Z57" s="22">
        <f t="shared" si="35"/>
        <v>22.073126156731632</v>
      </c>
      <c r="AA57" s="22">
        <f t="shared" si="35"/>
        <v>-0.38340035280668872</v>
      </c>
      <c r="AB57" s="22">
        <f t="shared" si="35"/>
        <v>8.1853534318722581</v>
      </c>
      <c r="AC57" s="22">
        <f t="shared" si="35"/>
        <v>-25.211528734278986</v>
      </c>
      <c r="AD57" s="22">
        <f t="shared" si="35"/>
        <v>17.809522663962667</v>
      </c>
      <c r="AE57" s="22">
        <f t="shared" si="36"/>
        <v>46.191977822851271</v>
      </c>
      <c r="AF57" s="46">
        <f t="shared" si="38"/>
        <v>0.56563562924559108</v>
      </c>
    </row>
    <row r="58" spans="1:32" s="2" customFormat="1">
      <c r="A58" s="29"/>
      <c r="B58" s="18" t="s">
        <v>1142</v>
      </c>
      <c r="C58" s="22" t="s">
        <v>10</v>
      </c>
      <c r="D58" s="22">
        <f t="shared" si="37"/>
        <v>-20.459690408953037</v>
      </c>
      <c r="E58" s="22">
        <f t="shared" si="35"/>
        <v>17.845212968725605</v>
      </c>
      <c r="F58" s="22">
        <f t="shared" si="35"/>
        <v>21.608875768729121</v>
      </c>
      <c r="G58" s="22">
        <f t="shared" si="35"/>
        <v>-9.1663302488875331</v>
      </c>
      <c r="H58" s="22">
        <f t="shared" si="35"/>
        <v>41.179385015893075</v>
      </c>
      <c r="I58" s="22">
        <f t="shared" si="35"/>
        <v>-33.178827890007597</v>
      </c>
      <c r="J58" s="22">
        <f t="shared" si="35"/>
        <v>-20.430080095359287</v>
      </c>
      <c r="K58" s="22">
        <f t="shared" si="35"/>
        <v>-9.5137763049445851</v>
      </c>
      <c r="L58" s="22">
        <f t="shared" si="35"/>
        <v>49.948749324765998</v>
      </c>
      <c r="M58" s="22">
        <f t="shared" si="35"/>
        <v>61.069344880440838</v>
      </c>
      <c r="N58" s="22">
        <f t="shared" si="35"/>
        <v>3.5882786763556993</v>
      </c>
      <c r="O58" s="22">
        <f t="shared" si="35"/>
        <v>64.715462324570495</v>
      </c>
      <c r="P58" s="22">
        <f t="shared" si="35"/>
        <v>-5.5061451988970589</v>
      </c>
      <c r="Q58" s="22">
        <f t="shared" si="35"/>
        <v>-16.641166982075802</v>
      </c>
      <c r="R58" s="22">
        <f t="shared" si="35"/>
        <v>37.666869010923364</v>
      </c>
      <c r="S58" s="22">
        <f t="shared" si="35"/>
        <v>23.684534896763012</v>
      </c>
      <c r="T58" s="22">
        <f t="shared" si="35"/>
        <v>-16.23858019058919</v>
      </c>
      <c r="U58" s="22">
        <f t="shared" si="35"/>
        <v>-7.134587503829124</v>
      </c>
      <c r="V58" s="22">
        <f t="shared" si="35"/>
        <v>-60.727804609804117</v>
      </c>
      <c r="W58" s="22">
        <f t="shared" si="35"/>
        <v>-7.2460208475213221</v>
      </c>
      <c r="X58" s="22">
        <f t="shared" si="35"/>
        <v>-31.019991074476266</v>
      </c>
      <c r="Y58" s="22">
        <f t="shared" si="35"/>
        <v>47.712725036394801</v>
      </c>
      <c r="Z58" s="22">
        <f t="shared" si="35"/>
        <v>10.422862162284943</v>
      </c>
      <c r="AA58" s="22">
        <f t="shared" si="35"/>
        <v>20.600853306799635</v>
      </c>
      <c r="AB58" s="22">
        <f t="shared" si="35"/>
        <v>-18.037379671807244</v>
      </c>
      <c r="AC58" s="22">
        <f t="shared" si="35"/>
        <v>-47.365925764768114</v>
      </c>
      <c r="AD58" s="22">
        <f t="shared" si="35"/>
        <v>-8.4227397751376998E-2</v>
      </c>
      <c r="AE58" s="22">
        <f t="shared" si="36"/>
        <v>-18.981582130947317</v>
      </c>
      <c r="AF58" s="46">
        <f t="shared" si="38"/>
        <v>-2.217322762689605</v>
      </c>
    </row>
    <row r="59" spans="1:32" s="2" customFormat="1">
      <c r="A59" s="29"/>
      <c r="B59" s="18" t="s">
        <v>18</v>
      </c>
      <c r="C59" s="22" t="s">
        <v>10</v>
      </c>
      <c r="D59" s="22">
        <f t="shared" si="37"/>
        <v>5.1718463208447361</v>
      </c>
      <c r="E59" s="22">
        <f t="shared" si="35"/>
        <v>31.862328558608823</v>
      </c>
      <c r="F59" s="22">
        <f t="shared" si="35"/>
        <v>-6.6481227641021263</v>
      </c>
      <c r="G59" s="22">
        <f t="shared" si="35"/>
        <v>20.285014854519233</v>
      </c>
      <c r="H59" s="22">
        <f t="shared" si="35"/>
        <v>4.6883345048077842</v>
      </c>
      <c r="I59" s="22">
        <f t="shared" si="35"/>
        <v>-18.235795321082293</v>
      </c>
      <c r="J59" s="22">
        <f t="shared" si="35"/>
        <v>10.35966025424257</v>
      </c>
      <c r="K59" s="22">
        <f t="shared" si="35"/>
        <v>-25.503603833462236</v>
      </c>
      <c r="L59" s="22">
        <f t="shared" si="35"/>
        <v>33.045335561387503</v>
      </c>
      <c r="M59" s="22">
        <f t="shared" si="35"/>
        <v>-35.093313850605938</v>
      </c>
      <c r="N59" s="22">
        <f t="shared" si="35"/>
        <v>25.045282801572625</v>
      </c>
      <c r="O59" s="22">
        <f t="shared" si="35"/>
        <v>-13.273351253826391</v>
      </c>
      <c r="P59" s="22">
        <f t="shared" si="35"/>
        <v>25.577073759640982</v>
      </c>
      <c r="Q59" s="22">
        <f t="shared" si="35"/>
        <v>-13.632053080928401</v>
      </c>
      <c r="R59" s="22">
        <f t="shared" si="35"/>
        <v>56.10258954506844</v>
      </c>
      <c r="S59" s="22">
        <f t="shared" si="35"/>
        <v>33.583564385943902</v>
      </c>
      <c r="T59" s="22">
        <f t="shared" si="35"/>
        <v>22.530155250423718</v>
      </c>
      <c r="U59" s="22">
        <f t="shared" si="35"/>
        <v>13.585605871486294</v>
      </c>
      <c r="V59" s="22">
        <f t="shared" si="35"/>
        <v>-34.60680187020256</v>
      </c>
      <c r="W59" s="22">
        <f t="shared" si="35"/>
        <v>3.6510435141269255</v>
      </c>
      <c r="X59" s="22">
        <f t="shared" si="35"/>
        <v>-10.762837850244949</v>
      </c>
      <c r="Y59" s="22">
        <f t="shared" si="35"/>
        <v>0.30938483512925075</v>
      </c>
      <c r="Z59" s="22">
        <f t="shared" si="35"/>
        <v>21.148486582755723</v>
      </c>
      <c r="AA59" s="22">
        <f t="shared" si="35"/>
        <v>-1.5304881917425632</v>
      </c>
      <c r="AB59" s="22">
        <f t="shared" si="35"/>
        <v>26.968381674682803</v>
      </c>
      <c r="AC59" s="22">
        <f t="shared" si="35"/>
        <v>-11.72027654463183</v>
      </c>
      <c r="AD59" s="22">
        <f t="shared" si="35"/>
        <v>23.422595097712204</v>
      </c>
      <c r="AE59" s="22">
        <f t="shared" si="36"/>
        <v>46.945527992784292</v>
      </c>
      <c r="AF59" s="46">
        <f t="shared" si="38"/>
        <v>5.5223085710844657</v>
      </c>
    </row>
    <row r="60" spans="1:32" s="2" customFormat="1">
      <c r="A60" s="29"/>
      <c r="B60" s="18" t="s">
        <v>1143</v>
      </c>
      <c r="C60" s="22" t="s">
        <v>10</v>
      </c>
      <c r="D60" s="22">
        <f t="shared" si="37"/>
        <v>11.922921928495285</v>
      </c>
      <c r="E60" s="22">
        <f t="shared" si="35"/>
        <v>30.668721964914312</v>
      </c>
      <c r="F60" s="22">
        <f t="shared" si="35"/>
        <v>21.710265678184413</v>
      </c>
      <c r="G60" s="22">
        <f t="shared" si="35"/>
        <v>-0.88991945729132738</v>
      </c>
      <c r="H60" s="22">
        <f t="shared" si="35"/>
        <v>-3.0639628382346729</v>
      </c>
      <c r="I60" s="22">
        <f t="shared" si="35"/>
        <v>13.40956318780367</v>
      </c>
      <c r="J60" s="22">
        <f t="shared" si="35"/>
        <v>14.767945176539683</v>
      </c>
      <c r="K60" s="22">
        <f t="shared" si="35"/>
        <v>-30.162604358761783</v>
      </c>
      <c r="L60" s="22">
        <f t="shared" si="35"/>
        <v>-27.177397091067746</v>
      </c>
      <c r="M60" s="22">
        <f t="shared" si="35"/>
        <v>-6.042094420982167</v>
      </c>
      <c r="N60" s="22">
        <f t="shared" si="35"/>
        <v>-13.488988470454359</v>
      </c>
      <c r="O60" s="22">
        <f t="shared" si="35"/>
        <v>6.8138913059324864</v>
      </c>
      <c r="P60" s="22">
        <f t="shared" si="35"/>
        <v>28.527958095521797</v>
      </c>
      <c r="Q60" s="22">
        <f t="shared" si="35"/>
        <v>-12.941383050395046</v>
      </c>
      <c r="R60" s="22">
        <f t="shared" si="35"/>
        <v>25.491195086482364</v>
      </c>
      <c r="S60" s="22">
        <f t="shared" si="35"/>
        <v>28.964933737589831</v>
      </c>
      <c r="T60" s="22">
        <f t="shared" si="35"/>
        <v>-23.099069398218006</v>
      </c>
      <c r="U60" s="22">
        <f t="shared" si="35"/>
        <v>9.0899044110693552</v>
      </c>
      <c r="V60" s="22">
        <f t="shared" si="35"/>
        <v>-32.450186788617941</v>
      </c>
      <c r="W60" s="22">
        <f t="shared" si="35"/>
        <v>-2.5616584566688232</v>
      </c>
      <c r="X60" s="22">
        <f t="shared" si="35"/>
        <v>3.8967754374720727</v>
      </c>
      <c r="Y60" s="22">
        <f t="shared" si="35"/>
        <v>29.970538604399707</v>
      </c>
      <c r="Z60" s="22">
        <f t="shared" si="35"/>
        <v>-0.97809755599320169</v>
      </c>
      <c r="AA60" s="22">
        <f t="shared" si="35"/>
        <v>-11.041890492686477</v>
      </c>
      <c r="AB60" s="22">
        <f t="shared" si="35"/>
        <v>34.055135774876533</v>
      </c>
      <c r="AC60" s="22">
        <f t="shared" si="35"/>
        <v>-55.161123512960074</v>
      </c>
      <c r="AD60" s="22">
        <f t="shared" si="35"/>
        <v>-1.8971235461111746</v>
      </c>
      <c r="AE60" s="22">
        <f t="shared" si="36"/>
        <v>187.1925553359074</v>
      </c>
      <c r="AF60" s="46">
        <f t="shared" si="38"/>
        <v>2.382931974320087</v>
      </c>
    </row>
    <row r="61" spans="1:32" s="2" customFormat="1">
      <c r="A61" s="5"/>
      <c r="B61" s="18" t="s">
        <v>1144</v>
      </c>
      <c r="C61" s="22" t="s">
        <v>10</v>
      </c>
      <c r="D61" s="22">
        <f t="shared" si="37"/>
        <v>-20.34756459309574</v>
      </c>
      <c r="E61" s="22">
        <f t="shared" si="35"/>
        <v>9.4376912549378744</v>
      </c>
      <c r="F61" s="22">
        <f t="shared" si="35"/>
        <v>5.3325898806129146</v>
      </c>
      <c r="G61" s="22">
        <f t="shared" si="35"/>
        <v>-20.514532609352159</v>
      </c>
      <c r="H61" s="22">
        <f t="shared" si="35"/>
        <v>5.7538799075459224E-2</v>
      </c>
      <c r="I61" s="22">
        <f t="shared" si="35"/>
        <v>-14.693215450550596</v>
      </c>
      <c r="J61" s="22">
        <f t="shared" si="35"/>
        <v>-11.969355561216048</v>
      </c>
      <c r="K61" s="22">
        <f t="shared" si="35"/>
        <v>-5.5095630032463134</v>
      </c>
      <c r="L61" s="22">
        <f t="shared" si="35"/>
        <v>7.7885137591600824</v>
      </c>
      <c r="M61" s="22">
        <f t="shared" si="35"/>
        <v>10.393234427559221</v>
      </c>
      <c r="N61" s="22">
        <f t="shared" si="35"/>
        <v>-7.4502801946595127</v>
      </c>
      <c r="O61" s="22">
        <f t="shared" ref="E61:AE68" si="39">IFERROR((((O19/N19)*100-100)),"--")</f>
        <v>11.111157150563074</v>
      </c>
      <c r="P61" s="22">
        <f t="shared" si="39"/>
        <v>19.059029412831592</v>
      </c>
      <c r="Q61" s="22">
        <f t="shared" si="39"/>
        <v>-13.053868821939645</v>
      </c>
      <c r="R61" s="22">
        <f t="shared" si="39"/>
        <v>72.07730255228978</v>
      </c>
      <c r="S61" s="22">
        <f t="shared" si="39"/>
        <v>19.798362031226219</v>
      </c>
      <c r="T61" s="22">
        <f t="shared" si="39"/>
        <v>-13.756971267467009</v>
      </c>
      <c r="U61" s="22">
        <f t="shared" si="39"/>
        <v>17.059816915249598</v>
      </c>
      <c r="V61" s="22">
        <f t="shared" si="39"/>
        <v>-48.357341409132758</v>
      </c>
      <c r="W61" s="22">
        <f t="shared" si="39"/>
        <v>10.428522264873607</v>
      </c>
      <c r="X61" s="22">
        <f t="shared" si="39"/>
        <v>-24.072490795769141</v>
      </c>
      <c r="Y61" s="22">
        <f t="shared" si="39"/>
        <v>13.030641786130388</v>
      </c>
      <c r="Z61" s="22">
        <f t="shared" si="39"/>
        <v>46.010167858601477</v>
      </c>
      <c r="AA61" s="22">
        <f t="shared" si="39"/>
        <v>-4.9008044279276106</v>
      </c>
      <c r="AB61" s="22">
        <f t="shared" si="39"/>
        <v>319.07034054048859</v>
      </c>
      <c r="AC61" s="22">
        <f t="shared" si="39"/>
        <v>-31.657818191555094</v>
      </c>
      <c r="AD61" s="22">
        <f t="shared" si="39"/>
        <v>-55.772534287830098</v>
      </c>
      <c r="AE61" s="22">
        <f t="shared" si="39"/>
        <v>225.93162229605696</v>
      </c>
      <c r="AF61" s="46">
        <f t="shared" si="38"/>
        <v>4.7417728542746147</v>
      </c>
    </row>
    <row r="62" spans="1:32" s="2" customFormat="1">
      <c r="A62" s="29"/>
      <c r="B62" s="18" t="s">
        <v>1145</v>
      </c>
      <c r="C62" s="22" t="s">
        <v>10</v>
      </c>
      <c r="D62" s="22">
        <f t="shared" si="37"/>
        <v>4.8601445024238501</v>
      </c>
      <c r="E62" s="22">
        <f t="shared" si="39"/>
        <v>52.220812928220283</v>
      </c>
      <c r="F62" s="22">
        <f t="shared" si="39"/>
        <v>-15.373929646965095</v>
      </c>
      <c r="G62" s="22">
        <f t="shared" si="39"/>
        <v>-6.1435624237924173</v>
      </c>
      <c r="H62" s="22">
        <f t="shared" si="39"/>
        <v>20.736548130309203</v>
      </c>
      <c r="I62" s="22">
        <f t="shared" si="39"/>
        <v>-6.7724578835101568</v>
      </c>
      <c r="J62" s="22">
        <f t="shared" si="39"/>
        <v>5.2687208366684075</v>
      </c>
      <c r="K62" s="22">
        <f t="shared" si="39"/>
        <v>-20.591245231238574</v>
      </c>
      <c r="L62" s="22">
        <f t="shared" si="39"/>
        <v>-3.7475721119002543</v>
      </c>
      <c r="M62" s="22">
        <f t="shared" si="39"/>
        <v>-2.1690693096869467</v>
      </c>
      <c r="N62" s="22">
        <f t="shared" si="39"/>
        <v>-4.3336183071849348</v>
      </c>
      <c r="O62" s="22">
        <f t="shared" si="39"/>
        <v>2.0798067360013448</v>
      </c>
      <c r="P62" s="22">
        <f t="shared" si="39"/>
        <v>32.273439006107367</v>
      </c>
      <c r="Q62" s="22">
        <f t="shared" si="39"/>
        <v>-26.7887097497361</v>
      </c>
      <c r="R62" s="22">
        <f t="shared" si="39"/>
        <v>39.180097521706529</v>
      </c>
      <c r="S62" s="22">
        <f t="shared" si="39"/>
        <v>37.913411811564373</v>
      </c>
      <c r="T62" s="22">
        <f t="shared" si="39"/>
        <v>23.943706930834381</v>
      </c>
      <c r="U62" s="22">
        <f t="shared" si="39"/>
        <v>-5.3904593583453817</v>
      </c>
      <c r="V62" s="22">
        <f t="shared" si="39"/>
        <v>-23.439375589462315</v>
      </c>
      <c r="W62" s="22">
        <f t="shared" si="39"/>
        <v>25.246696437599823</v>
      </c>
      <c r="X62" s="22">
        <f t="shared" si="39"/>
        <v>-27.617909689745815</v>
      </c>
      <c r="Y62" s="22">
        <f t="shared" si="39"/>
        <v>12.011617295332158</v>
      </c>
      <c r="Z62" s="22">
        <f t="shared" si="39"/>
        <v>2.2074305851358389</v>
      </c>
      <c r="AA62" s="22">
        <f t="shared" si="39"/>
        <v>6.7056872341072875</v>
      </c>
      <c r="AB62" s="22">
        <f t="shared" si="39"/>
        <v>-5.1720308818498921</v>
      </c>
      <c r="AC62" s="22">
        <f t="shared" si="39"/>
        <v>0.64582886837538922</v>
      </c>
      <c r="AD62" s="22">
        <f t="shared" si="39"/>
        <v>90.142268855717134</v>
      </c>
      <c r="AE62" s="22">
        <f t="shared" si="39"/>
        <v>0.69921106834942748</v>
      </c>
      <c r="AF62" s="46">
        <f t="shared" si="38"/>
        <v>4.6194223820391613</v>
      </c>
    </row>
    <row r="63" spans="1:32" s="2" customFormat="1">
      <c r="A63" s="29"/>
      <c r="B63" s="18" t="s">
        <v>1146</v>
      </c>
      <c r="C63" s="22" t="s">
        <v>10</v>
      </c>
      <c r="D63" s="22">
        <f t="shared" si="37"/>
        <v>-11.436431352632454</v>
      </c>
      <c r="E63" s="22">
        <f t="shared" si="39"/>
        <v>41.079796232402089</v>
      </c>
      <c r="F63" s="22">
        <f t="shared" si="39"/>
        <v>-7.7825556712204218</v>
      </c>
      <c r="G63" s="22">
        <f t="shared" si="39"/>
        <v>549.23562978410928</v>
      </c>
      <c r="H63" s="22">
        <f t="shared" si="39"/>
        <v>-51.024537431659574</v>
      </c>
      <c r="I63" s="22">
        <f t="shared" si="39"/>
        <v>-66.305718954195527</v>
      </c>
      <c r="J63" s="22">
        <f t="shared" si="39"/>
        <v>49.150701215427262</v>
      </c>
      <c r="K63" s="22">
        <f t="shared" si="39"/>
        <v>-47.367699510538444</v>
      </c>
      <c r="L63" s="22">
        <f t="shared" si="39"/>
        <v>810.61056752219861</v>
      </c>
      <c r="M63" s="22">
        <f t="shared" si="39"/>
        <v>-86.090130253986175</v>
      </c>
      <c r="N63" s="22">
        <f t="shared" si="39"/>
        <v>0.57774991166179746</v>
      </c>
      <c r="O63" s="22">
        <f t="shared" si="39"/>
        <v>43.108650173220639</v>
      </c>
      <c r="P63" s="22">
        <f t="shared" si="39"/>
        <v>20.508243452224193</v>
      </c>
      <c r="Q63" s="22">
        <f t="shared" si="39"/>
        <v>51.670634162725293</v>
      </c>
      <c r="R63" s="22">
        <f t="shared" si="39"/>
        <v>85.517824496682692</v>
      </c>
      <c r="S63" s="22">
        <f t="shared" si="39"/>
        <v>-11.878328776841329</v>
      </c>
      <c r="T63" s="22">
        <f t="shared" si="39"/>
        <v>23.064349120751487</v>
      </c>
      <c r="U63" s="22">
        <f t="shared" si="39"/>
        <v>-12.675744007775734</v>
      </c>
      <c r="V63" s="22">
        <f t="shared" si="39"/>
        <v>-59.008458624179994</v>
      </c>
      <c r="W63" s="22">
        <f t="shared" si="39"/>
        <v>82.867909122800825</v>
      </c>
      <c r="X63" s="22">
        <f t="shared" si="39"/>
        <v>-17.941336629692344</v>
      </c>
      <c r="Y63" s="22">
        <f t="shared" si="39"/>
        <v>-41.900674582772503</v>
      </c>
      <c r="Z63" s="22">
        <f t="shared" si="39"/>
        <v>140.35420059504648</v>
      </c>
      <c r="AA63" s="22">
        <f t="shared" si="39"/>
        <v>-61.768997592140643</v>
      </c>
      <c r="AB63" s="22">
        <f t="shared" si="39"/>
        <v>-6.9351460747178919</v>
      </c>
      <c r="AC63" s="22">
        <f t="shared" si="39"/>
        <v>90.664341273512093</v>
      </c>
      <c r="AD63" s="22">
        <f t="shared" si="39"/>
        <v>-22.299216475898561</v>
      </c>
      <c r="AE63" s="22">
        <f t="shared" si="39"/>
        <v>308.73369580082323</v>
      </c>
      <c r="AF63" s="46">
        <f t="shared" si="38"/>
        <v>8.4455538204346112</v>
      </c>
    </row>
    <row r="64" spans="1:32" s="2" customFormat="1">
      <c r="A64" s="29"/>
      <c r="B64" s="18" t="s">
        <v>1147</v>
      </c>
      <c r="C64" s="22" t="s">
        <v>10</v>
      </c>
      <c r="D64" s="22">
        <f t="shared" si="37"/>
        <v>59.638718291054744</v>
      </c>
      <c r="E64" s="22">
        <f t="shared" si="39"/>
        <v>15.003336974175681</v>
      </c>
      <c r="F64" s="22">
        <f t="shared" si="39"/>
        <v>15.415740665324648</v>
      </c>
      <c r="G64" s="22">
        <f t="shared" si="39"/>
        <v>20.224779278518625</v>
      </c>
      <c r="H64" s="22">
        <f t="shared" si="39"/>
        <v>535.2685911106056</v>
      </c>
      <c r="I64" s="22">
        <f t="shared" si="39"/>
        <v>-28.245106357140457</v>
      </c>
      <c r="J64" s="22">
        <f t="shared" si="39"/>
        <v>27.711765801521764</v>
      </c>
      <c r="K64" s="22">
        <f t="shared" si="39"/>
        <v>-78.931561178494491</v>
      </c>
      <c r="L64" s="22">
        <f t="shared" si="39"/>
        <v>20.444893209990227</v>
      </c>
      <c r="M64" s="22">
        <f t="shared" si="39"/>
        <v>114.17961704440467</v>
      </c>
      <c r="N64" s="22">
        <f t="shared" si="39"/>
        <v>25.237208340828701</v>
      </c>
      <c r="O64" s="22">
        <f t="shared" si="39"/>
        <v>11.045601243166473</v>
      </c>
      <c r="P64" s="22">
        <f t="shared" si="39"/>
        <v>-29.80431803122913</v>
      </c>
      <c r="Q64" s="22">
        <f t="shared" si="39"/>
        <v>-12.726934295930377</v>
      </c>
      <c r="R64" s="22">
        <f t="shared" si="39"/>
        <v>136.44007443268987</v>
      </c>
      <c r="S64" s="22">
        <f t="shared" si="39"/>
        <v>219.59193665139094</v>
      </c>
      <c r="T64" s="22">
        <f t="shared" si="39"/>
        <v>56.846305328932516</v>
      </c>
      <c r="U64" s="22">
        <f t="shared" si="39"/>
        <v>15.941318612067718</v>
      </c>
      <c r="V64" s="22">
        <f t="shared" si="39"/>
        <v>-1.168659748888615</v>
      </c>
      <c r="W64" s="22">
        <f t="shared" si="39"/>
        <v>-25.124654953499643</v>
      </c>
      <c r="X64" s="22">
        <f t="shared" si="39"/>
        <v>21.109799896137389</v>
      </c>
      <c r="Y64" s="22">
        <f t="shared" si="39"/>
        <v>-7.7561003502982828</v>
      </c>
      <c r="Z64" s="22">
        <f t="shared" si="39"/>
        <v>21.123510574942955</v>
      </c>
      <c r="AA64" s="22">
        <f t="shared" si="39"/>
        <v>21.056487024628211</v>
      </c>
      <c r="AB64" s="22">
        <f t="shared" si="39"/>
        <v>-20.117321449053932</v>
      </c>
      <c r="AC64" s="22">
        <f t="shared" si="39"/>
        <v>11.106677631006519</v>
      </c>
      <c r="AD64" s="22">
        <f t="shared" si="39"/>
        <v>48.885383107900992</v>
      </c>
      <c r="AE64" s="22">
        <f t="shared" si="39"/>
        <v>-21.369194340973678</v>
      </c>
      <c r="AF64" s="46">
        <f t="shared" si="38"/>
        <v>17.910348370507663</v>
      </c>
    </row>
    <row r="65" spans="1:32" s="2" customFormat="1">
      <c r="A65" s="5"/>
      <c r="B65" s="18" t="s">
        <v>1166</v>
      </c>
      <c r="C65" s="22" t="s">
        <v>10</v>
      </c>
      <c r="D65" s="22">
        <f t="shared" si="37"/>
        <v>53.965168742104311</v>
      </c>
      <c r="E65" s="22">
        <f t="shared" si="39"/>
        <v>15.441830643015479</v>
      </c>
      <c r="F65" s="22">
        <f t="shared" si="39"/>
        <v>-34.710184254895495</v>
      </c>
      <c r="G65" s="22">
        <f t="shared" si="39"/>
        <v>-49.7660931213913</v>
      </c>
      <c r="H65" s="22">
        <f t="shared" si="39"/>
        <v>176.94182722403201</v>
      </c>
      <c r="I65" s="22">
        <f t="shared" si="39"/>
        <v>-42.328942132770955</v>
      </c>
      <c r="J65" s="22">
        <f t="shared" si="39"/>
        <v>7.7176213491597423</v>
      </c>
      <c r="K65" s="22">
        <f t="shared" si="39"/>
        <v>21.461590868356922</v>
      </c>
      <c r="L65" s="22">
        <f t="shared" si="39"/>
        <v>-43.078655445825753</v>
      </c>
      <c r="M65" s="22">
        <f t="shared" si="39"/>
        <v>-56.405244068603913</v>
      </c>
      <c r="N65" s="22">
        <f t="shared" si="39"/>
        <v>753.83064233258108</v>
      </c>
      <c r="O65" s="22">
        <f t="shared" si="39"/>
        <v>-75.588580434069996</v>
      </c>
      <c r="P65" s="22">
        <f t="shared" si="39"/>
        <v>72.041740395763242</v>
      </c>
      <c r="Q65" s="22">
        <f t="shared" si="39"/>
        <v>-33.114571580629786</v>
      </c>
      <c r="R65" s="22">
        <f t="shared" si="39"/>
        <v>51.599200595732157</v>
      </c>
      <c r="S65" s="22">
        <f t="shared" si="39"/>
        <v>1.980802961393465</v>
      </c>
      <c r="T65" s="22">
        <f t="shared" si="39"/>
        <v>114.7296320131951</v>
      </c>
      <c r="U65" s="22">
        <f t="shared" si="39"/>
        <v>104.7924172654524</v>
      </c>
      <c r="V65" s="22">
        <f t="shared" si="39"/>
        <v>-71.785954567131881</v>
      </c>
      <c r="W65" s="22">
        <f t="shared" si="39"/>
        <v>-19.582635936770515</v>
      </c>
      <c r="X65" s="22">
        <f t="shared" si="39"/>
        <v>-30.983781027328021</v>
      </c>
      <c r="Y65" s="22">
        <f t="shared" si="39"/>
        <v>4.6819021662630007</v>
      </c>
      <c r="Z65" s="22">
        <f t="shared" si="39"/>
        <v>4.4731516640607509</v>
      </c>
      <c r="AA65" s="22">
        <f t="shared" si="39"/>
        <v>-9.239976456316441</v>
      </c>
      <c r="AB65" s="22">
        <f t="shared" si="39"/>
        <v>34.32817010731236</v>
      </c>
      <c r="AC65" s="22">
        <f t="shared" si="39"/>
        <v>-43.615617785314654</v>
      </c>
      <c r="AD65" s="22">
        <f t="shared" si="39"/>
        <v>21.910036351964663</v>
      </c>
      <c r="AE65" s="22">
        <f t="shared" si="39"/>
        <v>385.53879445328658</v>
      </c>
      <c r="AF65" s="46">
        <f t="shared" si="38"/>
        <v>4.346739052056094</v>
      </c>
    </row>
    <row r="66" spans="1:32" s="2" customFormat="1">
      <c r="A66" s="29"/>
      <c r="B66" s="18" t="s">
        <v>19</v>
      </c>
      <c r="C66" s="22" t="s">
        <v>10</v>
      </c>
      <c r="D66" s="22">
        <f t="shared" si="37"/>
        <v>29.283111929470095</v>
      </c>
      <c r="E66" s="22">
        <f t="shared" si="39"/>
        <v>41.328885108064668</v>
      </c>
      <c r="F66" s="22">
        <f t="shared" si="39"/>
        <v>11.138592549342945</v>
      </c>
      <c r="G66" s="22">
        <f t="shared" si="39"/>
        <v>14.926061135363014</v>
      </c>
      <c r="H66" s="22">
        <f t="shared" si="39"/>
        <v>10.11558805981339</v>
      </c>
      <c r="I66" s="22">
        <f t="shared" si="39"/>
        <v>-13.910275812327555</v>
      </c>
      <c r="J66" s="22">
        <f t="shared" si="39"/>
        <v>-0.16631940273586565</v>
      </c>
      <c r="K66" s="22">
        <f t="shared" si="39"/>
        <v>-1.4323623837462378</v>
      </c>
      <c r="L66" s="22">
        <f t="shared" si="39"/>
        <v>0.36998016192764283</v>
      </c>
      <c r="M66" s="22">
        <f t="shared" si="39"/>
        <v>0.62010649025627629</v>
      </c>
      <c r="N66" s="22">
        <f t="shared" si="39"/>
        <v>-10.295122172998418</v>
      </c>
      <c r="O66" s="22">
        <f t="shared" si="39"/>
        <v>-12.560595400520143</v>
      </c>
      <c r="P66" s="22">
        <f t="shared" si="39"/>
        <v>-4.6907941808062787</v>
      </c>
      <c r="Q66" s="22">
        <f t="shared" si="39"/>
        <v>-17.569914034407361</v>
      </c>
      <c r="R66" s="22">
        <f t="shared" si="39"/>
        <v>10.660024075911195</v>
      </c>
      <c r="S66" s="22">
        <f t="shared" si="39"/>
        <v>8.9437674080273553</v>
      </c>
      <c r="T66" s="22">
        <f t="shared" si="39"/>
        <v>0.47728075254607916</v>
      </c>
      <c r="U66" s="22">
        <f t="shared" si="39"/>
        <v>2.9328290244879724</v>
      </c>
      <c r="V66" s="22">
        <f t="shared" si="39"/>
        <v>-4.0020453464511263</v>
      </c>
      <c r="W66" s="22">
        <f t="shared" si="39"/>
        <v>-2.6664408537266553</v>
      </c>
      <c r="X66" s="22">
        <f t="shared" si="39"/>
        <v>-3.238046134965785</v>
      </c>
      <c r="Y66" s="22">
        <f t="shared" si="39"/>
        <v>8.3004192224791495E-3</v>
      </c>
      <c r="Z66" s="22">
        <f t="shared" si="39"/>
        <v>5.1424505745599305</v>
      </c>
      <c r="AA66" s="22">
        <f t="shared" si="39"/>
        <v>0.55344809884203983</v>
      </c>
      <c r="AB66" s="22">
        <f t="shared" si="39"/>
        <v>-6.7907430713496524</v>
      </c>
      <c r="AC66" s="22">
        <f t="shared" si="39"/>
        <v>17.661866114608955</v>
      </c>
      <c r="AD66" s="22">
        <f t="shared" si="39"/>
        <v>13.455408710254261</v>
      </c>
      <c r="AE66" s="22">
        <f t="shared" si="39"/>
        <v>8.9934523253725871</v>
      </c>
      <c r="AF66" s="46">
        <f t="shared" si="38"/>
        <v>2.7402327027169946</v>
      </c>
    </row>
    <row r="67" spans="1:32" s="2" customFormat="1">
      <c r="A67" s="29"/>
      <c r="B67" s="18" t="s">
        <v>20</v>
      </c>
      <c r="C67" s="22" t="s">
        <v>10</v>
      </c>
      <c r="D67" s="22">
        <f t="shared" si="37"/>
        <v>7.7277861645315511</v>
      </c>
      <c r="E67" s="22">
        <f t="shared" si="39"/>
        <v>2.9521098306056359</v>
      </c>
      <c r="F67" s="22">
        <f t="shared" si="39"/>
        <v>-21.140655267423199</v>
      </c>
      <c r="G67" s="22">
        <f t="shared" si="39"/>
        <v>5.8370243002735691</v>
      </c>
      <c r="H67" s="22">
        <f t="shared" si="39"/>
        <v>37.810878305483612</v>
      </c>
      <c r="I67" s="22">
        <f t="shared" si="39"/>
        <v>94.924355945670243</v>
      </c>
      <c r="J67" s="22">
        <f t="shared" si="39"/>
        <v>-19.973934801673536</v>
      </c>
      <c r="K67" s="22">
        <f t="shared" si="39"/>
        <v>-65.0793833318682</v>
      </c>
      <c r="L67" s="22">
        <f t="shared" si="39"/>
        <v>87.183486015846626</v>
      </c>
      <c r="M67" s="22">
        <f t="shared" si="39"/>
        <v>-36.627330302975395</v>
      </c>
      <c r="N67" s="22">
        <f t="shared" si="39"/>
        <v>-2.6041214088090925</v>
      </c>
      <c r="O67" s="22">
        <f t="shared" si="39"/>
        <v>-10.276842196853337</v>
      </c>
      <c r="P67" s="22">
        <f t="shared" si="39"/>
        <v>6.4819428748545107</v>
      </c>
      <c r="Q67" s="22">
        <f t="shared" si="39"/>
        <v>-22.055757027506331</v>
      </c>
      <c r="R67" s="22">
        <f t="shared" si="39"/>
        <v>13.460387174698553</v>
      </c>
      <c r="S67" s="22">
        <f t="shared" si="39"/>
        <v>34.455464230513854</v>
      </c>
      <c r="T67" s="22">
        <f t="shared" si="39"/>
        <v>-3.0481022853598603</v>
      </c>
      <c r="U67" s="22">
        <f t="shared" si="39"/>
        <v>6.694203174389628</v>
      </c>
      <c r="V67" s="22">
        <f t="shared" si="39"/>
        <v>-72.485420616763221</v>
      </c>
      <c r="W67" s="22">
        <f t="shared" si="39"/>
        <v>-5.6547124915924343</v>
      </c>
      <c r="X67" s="22">
        <f t="shared" si="39"/>
        <v>45.208415063582379</v>
      </c>
      <c r="Y67" s="22">
        <f t="shared" si="39"/>
        <v>-15.141926273463341</v>
      </c>
      <c r="Z67" s="22">
        <f t="shared" si="39"/>
        <v>66.344691293697764</v>
      </c>
      <c r="AA67" s="22">
        <f t="shared" si="39"/>
        <v>11.150237118701909</v>
      </c>
      <c r="AB67" s="22">
        <f t="shared" si="39"/>
        <v>-2.5558800496140321</v>
      </c>
      <c r="AC67" s="22">
        <f t="shared" si="39"/>
        <v>-79.887150847341033</v>
      </c>
      <c r="AD67" s="22">
        <f t="shared" si="39"/>
        <v>-33.995198771830374</v>
      </c>
      <c r="AE67" s="22">
        <f t="shared" si="39"/>
        <v>32.956551010579886</v>
      </c>
      <c r="AF67" s="46">
        <f t="shared" si="38"/>
        <v>-7.7640014264734845</v>
      </c>
    </row>
    <row r="68" spans="1:32" s="2" customFormat="1">
      <c r="A68" s="29"/>
      <c r="B68" s="18" t="s">
        <v>7</v>
      </c>
      <c r="C68" s="22" t="s">
        <v>10</v>
      </c>
      <c r="D68" s="22">
        <f t="shared" si="37"/>
        <v>27.953957353142101</v>
      </c>
      <c r="E68" s="22">
        <f t="shared" si="39"/>
        <v>39.336545393836303</v>
      </c>
      <c r="F68" s="22">
        <f t="shared" si="39"/>
        <v>9.9003990160802431</v>
      </c>
      <c r="G68" s="22">
        <f t="shared" si="39"/>
        <v>14.675890181913445</v>
      </c>
      <c r="H68" s="22">
        <f t="shared" si="39"/>
        <v>10.819130728599575</v>
      </c>
      <c r="I68" s="22">
        <f t="shared" si="39"/>
        <v>-10.472160848679565</v>
      </c>
      <c r="J68" s="22">
        <f t="shared" si="39"/>
        <v>-1.5286844178763346</v>
      </c>
      <c r="K68" s="22">
        <f t="shared" si="39"/>
        <v>-4.9899949521666258</v>
      </c>
      <c r="L68" s="22">
        <f t="shared" si="39"/>
        <v>2.1535202261615751</v>
      </c>
      <c r="M68" s="22">
        <f t="shared" si="39"/>
        <v>-0.78208123296523979</v>
      </c>
      <c r="N68" s="22">
        <f t="shared" si="39"/>
        <v>-10.11019338934841</v>
      </c>
      <c r="O68" s="22">
        <f t="shared" si="39"/>
        <v>-12.501097593080686</v>
      </c>
      <c r="P68" s="22">
        <f t="shared" si="39"/>
        <v>-4.3923155009998283</v>
      </c>
      <c r="Q68" s="22">
        <f t="shared" si="39"/>
        <v>-17.703383208343297</v>
      </c>
      <c r="R68" s="22">
        <f t="shared" si="39"/>
        <v>10.738937940333116</v>
      </c>
      <c r="S68" s="22">
        <f t="shared" si="39"/>
        <v>9.6803513005273771</v>
      </c>
      <c r="T68" s="22">
        <f t="shared" si="39"/>
        <v>0.35250252659989201</v>
      </c>
      <c r="U68" s="22">
        <f t="shared" si="39"/>
        <v>3.0614486197987532</v>
      </c>
      <c r="V68" s="22">
        <f t="shared" si="39"/>
        <v>-6.4263675654567294</v>
      </c>
      <c r="W68" s="22">
        <f t="shared" si="39"/>
        <v>-2.6975461718473355</v>
      </c>
      <c r="X68" s="22">
        <f t="shared" si="39"/>
        <v>-2.7490864494017586</v>
      </c>
      <c r="Y68" s="22">
        <f t="shared" si="39"/>
        <v>-0.22001130862153673</v>
      </c>
      <c r="Z68" s="22">
        <f t="shared" si="39"/>
        <v>5.9268298871095055</v>
      </c>
      <c r="AA68" s="22">
        <f t="shared" si="39"/>
        <v>0.76672119124626192</v>
      </c>
      <c r="AB68" s="22">
        <f t="shared" si="39"/>
        <v>-6.6967286641468462</v>
      </c>
      <c r="AC68" s="22">
        <f t="shared" si="39"/>
        <v>15.400157206986293</v>
      </c>
      <c r="AD68" s="22">
        <f t="shared" si="39"/>
        <v>13.26366426829766</v>
      </c>
      <c r="AE68" s="22">
        <f t="shared" si="39"/>
        <v>9.0498821763476798</v>
      </c>
      <c r="AF68" s="46">
        <f t="shared" si="38"/>
        <v>2.5251631023685945</v>
      </c>
    </row>
    <row r="69" spans="1:32" s="2" customFormat="1" ht="13.8" thickBo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s="2" customFormat="1" ht="13.8" thickTop="1">
      <c r="A70" s="17" t="s">
        <v>1187</v>
      </c>
    </row>
    <row r="71" spans="1:32" ht="12.75" customHeight="1"/>
    <row r="72" spans="1:32" ht="12.75" customHeight="1"/>
    <row r="73" spans="1:32" ht="12.75" customHeight="1">
      <c r="A73" s="1" t="s">
        <v>11</v>
      </c>
    </row>
    <row r="74" spans="1:32" ht="12.75" customHeight="1"/>
    <row r="75" spans="1:32" ht="12.75" customHeight="1"/>
    <row r="76" spans="1:32" ht="12.75" customHeight="1"/>
    <row r="77" spans="1:32" ht="12.75" customHeight="1"/>
    <row r="78" spans="1:32" ht="12.75" customHeight="1"/>
    <row r="79" spans="1:32" ht="12.75" customHeight="1"/>
    <row r="80" spans="1:32" ht="12.75" customHeight="1"/>
    <row r="81" ht="12.75" customHeight="1"/>
  </sheetData>
  <mergeCells count="5">
    <mergeCell ref="B49:AF49"/>
    <mergeCell ref="A2:AF2"/>
    <mergeCell ref="A4:AF4"/>
    <mergeCell ref="B7:AF7"/>
    <mergeCell ref="B28:AF28"/>
  </mergeCells>
  <hyperlinks>
    <hyperlink ref="A73" location="NOTAS!A1" display="NOTAS" xr:uid="{00000000-0004-0000-0900-000000000000}"/>
    <hyperlink ref="A1" location="ÍNDICE!A1" display="INDICE" xr:uid="{00000000-0004-0000-0900-000001000000}"/>
  </hyperlinks>
  <pageMargins left="0.75" right="0.75" top="1" bottom="1" header="0" footer="0"/>
  <pageSetup orientation="portrait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78"/>
  <sheetViews>
    <sheetView showGridLines="0" zoomScaleNormal="100" workbookViewId="0"/>
  </sheetViews>
  <sheetFormatPr baseColWidth="10" defaultColWidth="10.88671875" defaultRowHeight="13.2"/>
  <cols>
    <col min="1" max="1" width="5.88671875" style="1" customWidth="1"/>
    <col min="2" max="2" width="16.6640625" style="1" customWidth="1"/>
    <col min="3" max="32" width="11.6640625" style="1" customWidth="1"/>
    <col min="33" max="33" width="12.33203125" style="1" customWidth="1"/>
    <col min="34" max="16384" width="10.88671875" style="1"/>
  </cols>
  <sheetData>
    <row r="1" spans="1:32" s="2" customFormat="1">
      <c r="A1" s="45" t="s">
        <v>0</v>
      </c>
    </row>
    <row r="2" spans="1:32" s="2" customFormat="1">
      <c r="A2" s="87" t="s">
        <v>260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" customFormat="1">
      <c r="A4" s="87" t="s">
        <v>1191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2" s="2" customFormat="1" ht="13.8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2" s="2" customFormat="1" ht="13.8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s="2" customFormat="1">
      <c r="A9" s="29">
        <v>1</v>
      </c>
      <c r="B9" s="18" t="s">
        <v>250</v>
      </c>
      <c r="C9" s="33">
        <v>25.518999999999995</v>
      </c>
      <c r="D9" s="33">
        <v>42.068014000000005</v>
      </c>
      <c r="E9" s="33">
        <v>53.974768999999995</v>
      </c>
      <c r="F9" s="33">
        <v>78.343785999999994</v>
      </c>
      <c r="G9" s="33">
        <v>101.42634100000002</v>
      </c>
      <c r="H9" s="33">
        <v>209.71962999999994</v>
      </c>
      <c r="I9" s="33">
        <v>248.07198599999998</v>
      </c>
      <c r="J9" s="33">
        <v>403.99087100000003</v>
      </c>
      <c r="K9" s="33">
        <v>447.17691000000013</v>
      </c>
      <c r="L9" s="33">
        <v>676.60630300000014</v>
      </c>
      <c r="M9" s="33">
        <v>903.34921400000019</v>
      </c>
      <c r="N9" s="33">
        <v>921.89076699999998</v>
      </c>
      <c r="O9" s="33">
        <v>922.74029900000016</v>
      </c>
      <c r="P9" s="33">
        <v>1084.3797199999997</v>
      </c>
      <c r="Q9" s="33">
        <v>1036.8068840000001</v>
      </c>
      <c r="R9" s="33">
        <v>1497.0522469999996</v>
      </c>
      <c r="S9" s="33">
        <v>1827.0367720000002</v>
      </c>
      <c r="T9" s="33">
        <v>2380.7601800000002</v>
      </c>
      <c r="U9" s="33">
        <v>2666.4490610000003</v>
      </c>
      <c r="V9" s="33">
        <v>3164.7289510000005</v>
      </c>
      <c r="W9" s="33">
        <v>3745.736394</v>
      </c>
      <c r="X9" s="33">
        <v>3731.9995670000008</v>
      </c>
      <c r="Y9" s="33">
        <v>3806.6283089999997</v>
      </c>
      <c r="Z9" s="33">
        <v>4209.1603509999995</v>
      </c>
      <c r="AA9" s="33">
        <v>4202.7063190000017</v>
      </c>
      <c r="AB9" s="33">
        <v>3742.5155889999996</v>
      </c>
      <c r="AC9" s="33">
        <v>4842.5527550000006</v>
      </c>
      <c r="AD9" s="33">
        <v>5926.3729340000009</v>
      </c>
      <c r="AE9" s="33">
        <v>5827.1063199999999</v>
      </c>
      <c r="AF9" s="33">
        <f>SUM(C9:AE9)</f>
        <v>58726.870243000005</v>
      </c>
    </row>
    <row r="10" spans="1:32" s="2" customFormat="1">
      <c r="A10" s="29">
        <v>2</v>
      </c>
      <c r="B10" s="18" t="s">
        <v>14</v>
      </c>
      <c r="C10" s="33">
        <v>3855.9039839999996</v>
      </c>
      <c r="D10" s="33">
        <v>4819.3337139999985</v>
      </c>
      <c r="E10" s="33">
        <v>6257.9736179999991</v>
      </c>
      <c r="F10" s="33">
        <v>7418.7365440000003</v>
      </c>
      <c r="G10" s="33">
        <v>8407.2716149999978</v>
      </c>
      <c r="H10" s="33">
        <v>9172.930250999998</v>
      </c>
      <c r="I10" s="33">
        <v>8390.3116230000014</v>
      </c>
      <c r="J10" s="33">
        <v>7956.3855070000027</v>
      </c>
      <c r="K10" s="33">
        <v>7609.7292879999986</v>
      </c>
      <c r="L10" s="33">
        <v>7211.9000300000007</v>
      </c>
      <c r="M10" s="33">
        <v>6971.8099330000041</v>
      </c>
      <c r="N10" s="33">
        <v>6764.7456050000001</v>
      </c>
      <c r="O10" s="33">
        <v>6239.5421959999985</v>
      </c>
      <c r="P10" s="33">
        <v>5689.4237479999983</v>
      </c>
      <c r="Q10" s="33">
        <v>4499.9444029999995</v>
      </c>
      <c r="R10" s="33">
        <v>5470.0034169999999</v>
      </c>
      <c r="S10" s="33">
        <v>6263.4349160000011</v>
      </c>
      <c r="T10" s="33">
        <v>5980.43498</v>
      </c>
      <c r="U10" s="33">
        <v>6342.7675190000009</v>
      </c>
      <c r="V10" s="33">
        <v>6525.1387989999985</v>
      </c>
      <c r="W10" s="33">
        <v>6113.2013069999966</v>
      </c>
      <c r="X10" s="33">
        <v>5363.9542490000003</v>
      </c>
      <c r="Y10" s="33">
        <v>5309.9182220000021</v>
      </c>
      <c r="Z10" s="33">
        <v>5803.5502750000014</v>
      </c>
      <c r="AA10" s="33">
        <v>5356.7748430000011</v>
      </c>
      <c r="AB10" s="33">
        <v>4276.566232000001</v>
      </c>
      <c r="AC10" s="33">
        <v>4724.3973540000006</v>
      </c>
      <c r="AD10" s="33">
        <v>4861.691476</v>
      </c>
      <c r="AE10" s="33">
        <v>4734.6282799999999</v>
      </c>
      <c r="AF10" s="33">
        <f t="shared" ref="AF10:AF25" si="0">SUM(C10:AE10)</f>
        <v>178392.40392800007</v>
      </c>
    </row>
    <row r="11" spans="1:32" s="2" customFormat="1">
      <c r="A11" s="5">
        <v>3</v>
      </c>
      <c r="B11" s="18" t="s">
        <v>1148</v>
      </c>
      <c r="C11" s="33">
        <v>2.8269999999999995</v>
      </c>
      <c r="D11" s="33">
        <v>1.4534660000000001</v>
      </c>
      <c r="E11" s="33">
        <v>2.6248430000000003</v>
      </c>
      <c r="F11" s="33">
        <v>5.2133950000000002</v>
      </c>
      <c r="G11" s="33">
        <v>4.0496810000000005</v>
      </c>
      <c r="H11" s="33">
        <v>7.8695190000000013</v>
      </c>
      <c r="I11" s="33">
        <v>14.683132999999998</v>
      </c>
      <c r="J11" s="33">
        <v>20.932653999999999</v>
      </c>
      <c r="K11" s="33">
        <v>27.943711000000004</v>
      </c>
      <c r="L11" s="33">
        <v>36.258759999999974</v>
      </c>
      <c r="M11" s="33">
        <v>52.448271999999989</v>
      </c>
      <c r="N11" s="33">
        <v>74.318826000000016</v>
      </c>
      <c r="O11" s="33">
        <v>101.11419600000002</v>
      </c>
      <c r="P11" s="33">
        <v>127.76561000000007</v>
      </c>
      <c r="Q11" s="33">
        <v>115.92240799999996</v>
      </c>
      <c r="R11" s="33">
        <v>125.116056</v>
      </c>
      <c r="S11" s="33">
        <v>170.21609199999995</v>
      </c>
      <c r="T11" s="33">
        <v>171.88052900000002</v>
      </c>
      <c r="U11" s="33">
        <v>192.98311000000007</v>
      </c>
      <c r="V11" s="33">
        <v>240.34926999999996</v>
      </c>
      <c r="W11" s="33">
        <v>255.89979000000005</v>
      </c>
      <c r="X11" s="33">
        <v>254.25968800000004</v>
      </c>
      <c r="Y11" s="33">
        <v>261.92895900000008</v>
      </c>
      <c r="Z11" s="33">
        <v>320.4002230000001</v>
      </c>
      <c r="AA11" s="33">
        <v>368.0288139999999</v>
      </c>
      <c r="AB11" s="33">
        <v>320.24597299999999</v>
      </c>
      <c r="AC11" s="33">
        <v>401.26122100000015</v>
      </c>
      <c r="AD11" s="33">
        <v>627.26988599999981</v>
      </c>
      <c r="AE11" s="33">
        <v>689.21367600000019</v>
      </c>
      <c r="AF11" s="33">
        <f t="shared" si="0"/>
        <v>4994.4787610000003</v>
      </c>
    </row>
    <row r="12" spans="1:32" s="2" customFormat="1">
      <c r="A12" s="5">
        <v>4</v>
      </c>
      <c r="B12" s="18" t="s">
        <v>1149</v>
      </c>
      <c r="C12" s="33">
        <v>5.7419999999999964</v>
      </c>
      <c r="D12" s="33">
        <v>4.5511960000000009</v>
      </c>
      <c r="E12" s="33">
        <v>3.9647200000000002</v>
      </c>
      <c r="F12" s="33">
        <v>5.5368149999999998</v>
      </c>
      <c r="G12" s="33">
        <v>8.9956469999999982</v>
      </c>
      <c r="H12" s="33">
        <v>13.409688000000003</v>
      </c>
      <c r="I12" s="33">
        <v>18.646379999999994</v>
      </c>
      <c r="J12" s="33">
        <v>17.328385999999998</v>
      </c>
      <c r="K12" s="33">
        <v>26.865699000000014</v>
      </c>
      <c r="L12" s="33">
        <v>29.55070499999999</v>
      </c>
      <c r="M12" s="33">
        <v>37.942872000000015</v>
      </c>
      <c r="N12" s="33">
        <v>59.153517000000022</v>
      </c>
      <c r="O12" s="33">
        <v>85.93004700000003</v>
      </c>
      <c r="P12" s="33">
        <v>131.19725799999998</v>
      </c>
      <c r="Q12" s="33">
        <v>122.84687900000004</v>
      </c>
      <c r="R12" s="33">
        <v>127.00799700000007</v>
      </c>
      <c r="S12" s="33">
        <v>176.15508899999995</v>
      </c>
      <c r="T12" s="33">
        <v>188.48771499999998</v>
      </c>
      <c r="U12" s="33">
        <v>197.63216500000007</v>
      </c>
      <c r="V12" s="33">
        <v>191.91006599999992</v>
      </c>
      <c r="W12" s="33">
        <v>235.00149000000002</v>
      </c>
      <c r="X12" s="33">
        <v>252.87687100000002</v>
      </c>
      <c r="Y12" s="33">
        <v>252.05861499999995</v>
      </c>
      <c r="Z12" s="33">
        <v>312.84521599999994</v>
      </c>
      <c r="AA12" s="33">
        <v>361.36224800000025</v>
      </c>
      <c r="AB12" s="33">
        <v>276.64647799999989</v>
      </c>
      <c r="AC12" s="33">
        <v>403.8442620000003</v>
      </c>
      <c r="AD12" s="33">
        <v>581.50867199999925</v>
      </c>
      <c r="AE12" s="33">
        <v>601.30095399999982</v>
      </c>
      <c r="AF12" s="33">
        <f t="shared" si="0"/>
        <v>4730.2996469999998</v>
      </c>
    </row>
    <row r="13" spans="1:32" s="2" customFormat="1">
      <c r="A13" s="5">
        <v>5</v>
      </c>
      <c r="B13" s="18" t="s">
        <v>1150</v>
      </c>
      <c r="C13" s="33">
        <v>31.996000000000016</v>
      </c>
      <c r="D13" s="33">
        <v>21.254688999999999</v>
      </c>
      <c r="E13" s="33">
        <v>42.259245</v>
      </c>
      <c r="F13" s="33">
        <v>40.732918000000005</v>
      </c>
      <c r="G13" s="33">
        <v>35.803647000000012</v>
      </c>
      <c r="H13" s="33">
        <v>55.213276999999991</v>
      </c>
      <c r="I13" s="33">
        <v>63.848671000000017</v>
      </c>
      <c r="J13" s="33">
        <v>69.51773399999999</v>
      </c>
      <c r="K13" s="33">
        <v>82.708898000000019</v>
      </c>
      <c r="L13" s="33">
        <v>95.712427000000005</v>
      </c>
      <c r="M13" s="33">
        <v>119.60167500000004</v>
      </c>
      <c r="N13" s="33">
        <v>152.18876100000008</v>
      </c>
      <c r="O13" s="33">
        <v>181.81854999999999</v>
      </c>
      <c r="P13" s="33">
        <v>223.72948600000004</v>
      </c>
      <c r="Q13" s="33">
        <v>189.13615499999995</v>
      </c>
      <c r="R13" s="33">
        <v>253.9452049999999</v>
      </c>
      <c r="S13" s="33">
        <v>318.52225599999991</v>
      </c>
      <c r="T13" s="33">
        <v>331.80798200000004</v>
      </c>
      <c r="U13" s="33">
        <v>325.09968499999997</v>
      </c>
      <c r="V13" s="33">
        <v>338.04878999999994</v>
      </c>
      <c r="W13" s="33">
        <v>383.33015999999998</v>
      </c>
      <c r="X13" s="33">
        <v>349.19165800000007</v>
      </c>
      <c r="Y13" s="33">
        <v>350.85460499999999</v>
      </c>
      <c r="Z13" s="33">
        <v>371.56411100000003</v>
      </c>
      <c r="AA13" s="33">
        <v>422.22235300000011</v>
      </c>
      <c r="AB13" s="33">
        <v>293.29500399999995</v>
      </c>
      <c r="AC13" s="33">
        <v>346.77733499999999</v>
      </c>
      <c r="AD13" s="33">
        <v>491.91110999999989</v>
      </c>
      <c r="AE13" s="33">
        <v>473.79091999999991</v>
      </c>
      <c r="AF13" s="33">
        <f t="shared" si="0"/>
        <v>6455.8833070000001</v>
      </c>
    </row>
    <row r="14" spans="1:32" s="2" customFormat="1">
      <c r="A14" s="5">
        <v>6</v>
      </c>
      <c r="B14" s="18" t="s">
        <v>1151</v>
      </c>
      <c r="C14" s="33">
        <v>64.605000000000004</v>
      </c>
      <c r="D14" s="33">
        <v>65.628033999999985</v>
      </c>
      <c r="E14" s="33">
        <v>174.5</v>
      </c>
      <c r="F14" s="33">
        <v>119.37379800000011</v>
      </c>
      <c r="G14" s="33">
        <v>117.017529</v>
      </c>
      <c r="H14" s="33">
        <v>124.09284200000005</v>
      </c>
      <c r="I14" s="33">
        <v>187.3751169999999</v>
      </c>
      <c r="J14" s="33">
        <v>177.84952600000003</v>
      </c>
      <c r="K14" s="33">
        <v>179.93385599999999</v>
      </c>
      <c r="L14" s="33">
        <v>187.88643699999997</v>
      </c>
      <c r="M14" s="33">
        <v>195.40616500000004</v>
      </c>
      <c r="N14" s="33">
        <v>233.68127100000009</v>
      </c>
      <c r="O14" s="33">
        <v>249.22455800000012</v>
      </c>
      <c r="P14" s="33">
        <v>288.101856</v>
      </c>
      <c r="Q14" s="33">
        <v>185.82376399999995</v>
      </c>
      <c r="R14" s="33">
        <v>192.26331699999997</v>
      </c>
      <c r="S14" s="33">
        <v>238.25314599999996</v>
      </c>
      <c r="T14" s="33">
        <v>235.23393600000009</v>
      </c>
      <c r="U14" s="33">
        <v>257.59597000000002</v>
      </c>
      <c r="V14" s="33">
        <v>243.27177399999999</v>
      </c>
      <c r="W14" s="33">
        <v>228.558762</v>
      </c>
      <c r="X14" s="33">
        <v>243.63563000000002</v>
      </c>
      <c r="Y14" s="33">
        <v>256.02375599999999</v>
      </c>
      <c r="Z14" s="33">
        <v>292.80685999999997</v>
      </c>
      <c r="AA14" s="33">
        <v>294.56433299999992</v>
      </c>
      <c r="AB14" s="33">
        <v>203.18160399999999</v>
      </c>
      <c r="AC14" s="33">
        <v>208.359488</v>
      </c>
      <c r="AD14" s="33">
        <v>285.78510199999994</v>
      </c>
      <c r="AE14" s="33">
        <v>276.79378100000002</v>
      </c>
      <c r="AF14" s="33">
        <f t="shared" si="0"/>
        <v>6006.8272120000001</v>
      </c>
    </row>
    <row r="15" spans="1:32" s="2" customFormat="1">
      <c r="A15" s="29"/>
      <c r="B15" s="18" t="s">
        <v>17</v>
      </c>
      <c r="C15" s="33">
        <v>50.765999999999998</v>
      </c>
      <c r="D15" s="33">
        <v>102.151214</v>
      </c>
      <c r="E15" s="33">
        <v>114.03545999999999</v>
      </c>
      <c r="F15" s="33">
        <v>117.30161500000001</v>
      </c>
      <c r="G15" s="33">
        <v>131.62194099999999</v>
      </c>
      <c r="H15" s="33">
        <v>203.33412999999993</v>
      </c>
      <c r="I15" s="33">
        <v>212.73601800000006</v>
      </c>
      <c r="J15" s="33">
        <v>276.18147300000004</v>
      </c>
      <c r="K15" s="33">
        <v>290.87496699999997</v>
      </c>
      <c r="L15" s="33">
        <v>384.39820999999989</v>
      </c>
      <c r="M15" s="33">
        <v>482.33498100000008</v>
      </c>
      <c r="N15" s="33">
        <v>538.4627320000003</v>
      </c>
      <c r="O15" s="33">
        <v>570.82788600000003</v>
      </c>
      <c r="P15" s="33">
        <v>577.6715660000001</v>
      </c>
      <c r="Q15" s="33">
        <v>487.70928999999995</v>
      </c>
      <c r="R15" s="33">
        <v>541.08073899999999</v>
      </c>
      <c r="S15" s="33">
        <v>621.29120499999999</v>
      </c>
      <c r="T15" s="33">
        <v>627.28304000000014</v>
      </c>
      <c r="U15" s="33">
        <v>630.7969300000002</v>
      </c>
      <c r="V15" s="33">
        <v>513.922596</v>
      </c>
      <c r="W15" s="33">
        <v>506.15196699999996</v>
      </c>
      <c r="X15" s="33">
        <v>508.57001199999996</v>
      </c>
      <c r="Y15" s="33">
        <v>550.5312399999998</v>
      </c>
      <c r="Z15" s="33">
        <v>583.15183000000013</v>
      </c>
      <c r="AA15" s="33">
        <v>576.85744200000011</v>
      </c>
      <c r="AB15" s="33">
        <v>490.37509200000028</v>
      </c>
      <c r="AC15" s="33">
        <v>602.48750699999982</v>
      </c>
      <c r="AD15" s="33">
        <v>620.0468179999998</v>
      </c>
      <c r="AE15" s="33">
        <v>638.04935800000021</v>
      </c>
      <c r="AF15" s="33">
        <f t="shared" si="0"/>
        <v>12551.003259000005</v>
      </c>
    </row>
    <row r="16" spans="1:32" s="2" customFormat="1">
      <c r="A16" s="29"/>
      <c r="B16" s="18" t="s">
        <v>18</v>
      </c>
      <c r="C16" s="33">
        <f>SUM(C17:C22)</f>
        <v>8.4739999999999984</v>
      </c>
      <c r="D16" s="33">
        <f t="shared" ref="D16:AD16" si="1">SUM(D17:D22)</f>
        <v>18.574690999999998</v>
      </c>
      <c r="E16" s="33">
        <f t="shared" si="1"/>
        <v>20.613994999999999</v>
      </c>
      <c r="F16" s="33">
        <f t="shared" si="1"/>
        <v>21.957817000000002</v>
      </c>
      <c r="G16" s="33">
        <f t="shared" si="1"/>
        <v>22.969182999999997</v>
      </c>
      <c r="H16" s="33">
        <f t="shared" si="1"/>
        <v>46.801866000000004</v>
      </c>
      <c r="I16" s="33">
        <f t="shared" si="1"/>
        <v>38.338387999999995</v>
      </c>
      <c r="J16" s="33">
        <f t="shared" si="1"/>
        <v>51.530700999999993</v>
      </c>
      <c r="K16" s="33">
        <f t="shared" si="1"/>
        <v>57.550362</v>
      </c>
      <c r="L16" s="33">
        <f t="shared" si="1"/>
        <v>81.674908000000002</v>
      </c>
      <c r="M16" s="33">
        <f t="shared" si="1"/>
        <v>101.92094800000001</v>
      </c>
      <c r="N16" s="33">
        <f t="shared" si="1"/>
        <v>99.561750000000018</v>
      </c>
      <c r="O16" s="33">
        <f t="shared" si="1"/>
        <v>114.258307</v>
      </c>
      <c r="P16" s="33">
        <f t="shared" si="1"/>
        <v>152.06233800000001</v>
      </c>
      <c r="Q16" s="33">
        <f t="shared" si="1"/>
        <v>188.01157900000001</v>
      </c>
      <c r="R16" s="33">
        <f t="shared" si="1"/>
        <v>210.44287299999999</v>
      </c>
      <c r="S16" s="33">
        <f t="shared" si="1"/>
        <v>232.94241300000002</v>
      </c>
      <c r="T16" s="33">
        <f t="shared" si="1"/>
        <v>254.97903599999998</v>
      </c>
      <c r="U16" s="33">
        <f t="shared" si="1"/>
        <v>261.92770999999993</v>
      </c>
      <c r="V16" s="33">
        <f t="shared" si="1"/>
        <v>228.25768799999997</v>
      </c>
      <c r="W16" s="33">
        <f t="shared" si="1"/>
        <v>283.822743</v>
      </c>
      <c r="X16" s="33">
        <f t="shared" si="1"/>
        <v>297.19054400000005</v>
      </c>
      <c r="Y16" s="33">
        <f t="shared" si="1"/>
        <v>308.75508000000002</v>
      </c>
      <c r="Z16" s="33">
        <f t="shared" si="1"/>
        <v>353.79807699999992</v>
      </c>
      <c r="AA16" s="33">
        <f t="shared" si="1"/>
        <v>354.63024399999995</v>
      </c>
      <c r="AB16" s="33">
        <f t="shared" si="1"/>
        <v>293.22314600000004</v>
      </c>
      <c r="AC16" s="33">
        <f t="shared" si="1"/>
        <v>396.14145200000002</v>
      </c>
      <c r="AD16" s="33">
        <f t="shared" si="1"/>
        <v>398.76066899999995</v>
      </c>
      <c r="AE16" s="33">
        <f>SUM(AE17:AE22)</f>
        <v>409.41895399999999</v>
      </c>
      <c r="AF16" s="33">
        <f t="shared" si="0"/>
        <v>5308.5914619999994</v>
      </c>
    </row>
    <row r="17" spans="1:32" s="2" customFormat="1">
      <c r="A17" s="29"/>
      <c r="B17" s="18" t="s">
        <v>1143</v>
      </c>
      <c r="C17" s="33">
        <v>2.4389999999999996</v>
      </c>
      <c r="D17" s="33">
        <v>4.3327900000000001</v>
      </c>
      <c r="E17" s="33">
        <v>5.3081389999999988</v>
      </c>
      <c r="F17" s="33">
        <v>5.0393999999999997</v>
      </c>
      <c r="G17" s="33">
        <v>6.0973680000000012</v>
      </c>
      <c r="H17" s="33">
        <v>5.1393290000000018</v>
      </c>
      <c r="I17" s="33">
        <v>3.1972180000000003</v>
      </c>
      <c r="J17" s="33">
        <v>5.1641270000000006</v>
      </c>
      <c r="K17" s="33">
        <v>4.9734149999999993</v>
      </c>
      <c r="L17" s="33">
        <v>6.5175010000000002</v>
      </c>
      <c r="M17" s="33">
        <v>7.190245</v>
      </c>
      <c r="N17" s="33">
        <v>9.5195779999999992</v>
      </c>
      <c r="O17" s="33">
        <v>7.8608080000000005</v>
      </c>
      <c r="P17" s="33">
        <v>7.2861139999999995</v>
      </c>
      <c r="Q17" s="33">
        <v>5.0307600000000008</v>
      </c>
      <c r="R17" s="33">
        <v>4.4456310000000006</v>
      </c>
      <c r="S17" s="33">
        <v>3.6692520000000002</v>
      </c>
      <c r="T17" s="33">
        <v>6.7122300000000008</v>
      </c>
      <c r="U17" s="33">
        <v>3.7667450000000002</v>
      </c>
      <c r="V17" s="33">
        <v>7.3740959999999998</v>
      </c>
      <c r="W17" s="33">
        <v>5.3141999999999996</v>
      </c>
      <c r="X17" s="33">
        <v>7.73292</v>
      </c>
      <c r="Y17" s="33">
        <v>6.4762730000000008</v>
      </c>
      <c r="Z17" s="33">
        <v>11.769775000000001</v>
      </c>
      <c r="AA17" s="33">
        <v>5.1982079999999993</v>
      </c>
      <c r="AB17" s="33">
        <v>4.1437740000000005</v>
      </c>
      <c r="AC17" s="33">
        <v>6.9608499999999998</v>
      </c>
      <c r="AD17" s="33">
        <v>6.8694519999999999</v>
      </c>
      <c r="AE17" s="33">
        <v>7.4001360000000007</v>
      </c>
      <c r="AF17" s="33">
        <f t="shared" si="0"/>
        <v>172.92933400000001</v>
      </c>
    </row>
    <row r="18" spans="1:32" s="2" customFormat="1">
      <c r="A18" s="5"/>
      <c r="B18" s="18" t="s">
        <v>1144</v>
      </c>
      <c r="C18" s="33">
        <v>2.919</v>
      </c>
      <c r="D18" s="33">
        <v>6.0695590000000008</v>
      </c>
      <c r="E18" s="33">
        <v>5.8559489999999998</v>
      </c>
      <c r="F18" s="33">
        <v>6.7050549999999989</v>
      </c>
      <c r="G18" s="33">
        <v>7.4631329999999991</v>
      </c>
      <c r="H18" s="33">
        <v>9.4739979999999999</v>
      </c>
      <c r="I18" s="33">
        <v>12.144594999999999</v>
      </c>
      <c r="J18" s="33">
        <v>17.210909999999998</v>
      </c>
      <c r="K18" s="33">
        <v>18.831986000000001</v>
      </c>
      <c r="L18" s="33">
        <v>21.815373999999995</v>
      </c>
      <c r="M18" s="33">
        <v>23.662738999999998</v>
      </c>
      <c r="N18" s="33">
        <v>22.505393000000002</v>
      </c>
      <c r="O18" s="33">
        <v>27.955684000000002</v>
      </c>
      <c r="P18" s="33">
        <v>37.286304999999999</v>
      </c>
      <c r="Q18" s="33">
        <v>43.720218000000003</v>
      </c>
      <c r="R18" s="33">
        <v>54.819834999999998</v>
      </c>
      <c r="S18" s="33">
        <v>53.413461999999996</v>
      </c>
      <c r="T18" s="33">
        <v>50.561712999999997</v>
      </c>
      <c r="U18" s="33">
        <v>49.620048999999973</v>
      </c>
      <c r="V18" s="33">
        <v>43.326361999999996</v>
      </c>
      <c r="W18" s="33">
        <v>50.390571000000001</v>
      </c>
      <c r="X18" s="33">
        <v>54.505508999999996</v>
      </c>
      <c r="Y18" s="33">
        <v>57.689400000000006</v>
      </c>
      <c r="Z18" s="33">
        <v>69.010569999999987</v>
      </c>
      <c r="AA18" s="33">
        <v>84.594892999999985</v>
      </c>
      <c r="AB18" s="33">
        <v>76.154545000000027</v>
      </c>
      <c r="AC18" s="33">
        <v>105.89141600000001</v>
      </c>
      <c r="AD18" s="33">
        <v>93.699230999999983</v>
      </c>
      <c r="AE18" s="33">
        <v>92.401328000000021</v>
      </c>
      <c r="AF18" s="33">
        <f t="shared" si="0"/>
        <v>1199.6987819999999</v>
      </c>
    </row>
    <row r="19" spans="1:32" s="2" customFormat="1">
      <c r="A19" s="29"/>
      <c r="B19" s="18" t="s">
        <v>1145</v>
      </c>
      <c r="C19" s="33">
        <v>2.5249999999999999</v>
      </c>
      <c r="D19" s="33">
        <v>4.935295</v>
      </c>
      <c r="E19" s="33">
        <v>6.7758050000000001</v>
      </c>
      <c r="F19" s="33">
        <v>7.2623499999999996</v>
      </c>
      <c r="G19" s="33">
        <v>5.8815170000000006</v>
      </c>
      <c r="H19" s="33">
        <v>8.7867070000000016</v>
      </c>
      <c r="I19" s="33">
        <v>13.160400000000001</v>
      </c>
      <c r="J19" s="33">
        <v>17.762314</v>
      </c>
      <c r="K19" s="33">
        <v>21.484416000000003</v>
      </c>
      <c r="L19" s="33">
        <v>34.948960000000007</v>
      </c>
      <c r="M19" s="33">
        <v>45.140628000000007</v>
      </c>
      <c r="N19" s="33">
        <v>41.487329000000003</v>
      </c>
      <c r="O19" s="33">
        <v>37.535545999999997</v>
      </c>
      <c r="P19" s="33">
        <v>46.909845000000011</v>
      </c>
      <c r="Q19" s="33">
        <v>56.489075</v>
      </c>
      <c r="R19" s="33">
        <v>57.539690999999991</v>
      </c>
      <c r="S19" s="33">
        <v>61.68954699999999</v>
      </c>
      <c r="T19" s="33">
        <v>58.666819000000004</v>
      </c>
      <c r="U19" s="33">
        <v>59.698309999999992</v>
      </c>
      <c r="V19" s="33">
        <v>46.516674000000002</v>
      </c>
      <c r="W19" s="33">
        <v>50.492786000000009</v>
      </c>
      <c r="X19" s="33">
        <v>55.626106</v>
      </c>
      <c r="Y19" s="33">
        <v>59.509769000000006</v>
      </c>
      <c r="Z19" s="33">
        <v>62.991507999999989</v>
      </c>
      <c r="AA19" s="33">
        <v>51.385546999999995</v>
      </c>
      <c r="AB19" s="33">
        <v>32.595981000000002</v>
      </c>
      <c r="AC19" s="33">
        <v>41.378989000000004</v>
      </c>
      <c r="AD19" s="33">
        <v>59.206971000000003</v>
      </c>
      <c r="AE19" s="33">
        <v>50.668352999999989</v>
      </c>
      <c r="AF19" s="33">
        <f t="shared" si="0"/>
        <v>1099.0522380000002</v>
      </c>
    </row>
    <row r="20" spans="1:32" s="2" customFormat="1">
      <c r="A20" s="29"/>
      <c r="B20" s="18" t="s">
        <v>1146</v>
      </c>
      <c r="C20" s="33">
        <v>0.34700000000000003</v>
      </c>
      <c r="D20" s="33">
        <v>2.059634</v>
      </c>
      <c r="E20" s="33">
        <v>1.8674710000000001</v>
      </c>
      <c r="F20" s="33">
        <v>2.3905629999999998</v>
      </c>
      <c r="G20" s="33">
        <v>2.072203</v>
      </c>
      <c r="H20" s="33">
        <v>3.6738380000000008</v>
      </c>
      <c r="I20" s="33">
        <v>6.2727319999999995</v>
      </c>
      <c r="J20" s="33">
        <v>6.2036639999999981</v>
      </c>
      <c r="K20" s="33">
        <v>5.6896320000000005</v>
      </c>
      <c r="L20" s="33">
        <v>12.994653000000007</v>
      </c>
      <c r="M20" s="33">
        <v>19.335551999999996</v>
      </c>
      <c r="N20" s="33">
        <v>19.764311000000006</v>
      </c>
      <c r="O20" s="33">
        <v>33.805377000000007</v>
      </c>
      <c r="P20" s="33">
        <v>52.647375000000011</v>
      </c>
      <c r="Q20" s="33">
        <v>73.43801000000002</v>
      </c>
      <c r="R20" s="33">
        <v>79.079640000000012</v>
      </c>
      <c r="S20" s="33">
        <v>104.22269200000001</v>
      </c>
      <c r="T20" s="33">
        <v>127.48536299999998</v>
      </c>
      <c r="U20" s="33">
        <v>130.81248299999999</v>
      </c>
      <c r="V20" s="33">
        <v>106.90830399999999</v>
      </c>
      <c r="W20" s="33">
        <v>145.05909699999998</v>
      </c>
      <c r="X20" s="33">
        <v>140.41152500000001</v>
      </c>
      <c r="Y20" s="33">
        <v>146.64621100000002</v>
      </c>
      <c r="Z20" s="33">
        <v>160.52140699999998</v>
      </c>
      <c r="AA20" s="33">
        <v>175.48154</v>
      </c>
      <c r="AB20" s="33">
        <v>144.31183699999997</v>
      </c>
      <c r="AC20" s="33">
        <v>181.66518600000001</v>
      </c>
      <c r="AD20" s="33">
        <v>177.07805899999997</v>
      </c>
      <c r="AE20" s="33">
        <v>161.08045099999998</v>
      </c>
      <c r="AF20" s="33">
        <f t="shared" si="0"/>
        <v>2223.3258099999998</v>
      </c>
    </row>
    <row r="21" spans="1:32" s="2" customFormat="1">
      <c r="A21" s="29"/>
      <c r="B21" s="18" t="s">
        <v>1147</v>
      </c>
      <c r="C21" s="33">
        <v>3.0000000000000001E-3</v>
      </c>
      <c r="D21" s="33">
        <v>3.7391000000000001E-2</v>
      </c>
      <c r="E21" s="33">
        <v>5.9441000000000001E-2</v>
      </c>
      <c r="F21" s="33">
        <v>5.2062999999999998E-2</v>
      </c>
      <c r="G21" s="33">
        <v>0.50098799999999999</v>
      </c>
      <c r="H21" s="33">
        <v>0.43023300000000009</v>
      </c>
      <c r="I21" s="33">
        <v>0.95158699999999996</v>
      </c>
      <c r="J21" s="33">
        <v>4.270041</v>
      </c>
      <c r="K21" s="33">
        <v>5.6858320000000004</v>
      </c>
      <c r="L21" s="33">
        <v>4.5970260000000032</v>
      </c>
      <c r="M21" s="33">
        <v>5.6864409999999985</v>
      </c>
      <c r="N21" s="33">
        <v>5.7783530000000001</v>
      </c>
      <c r="O21" s="33">
        <v>6.5797980000000003</v>
      </c>
      <c r="P21" s="33">
        <v>7.2173220000000002</v>
      </c>
      <c r="Q21" s="33">
        <v>8.8532390000000003</v>
      </c>
      <c r="R21" s="33">
        <v>13.730490999999999</v>
      </c>
      <c r="S21" s="33">
        <v>9.4422280000000018</v>
      </c>
      <c r="T21" s="33">
        <v>11.384948</v>
      </c>
      <c r="U21" s="33">
        <v>17.395571000000004</v>
      </c>
      <c r="V21" s="33">
        <v>24.132252000000005</v>
      </c>
      <c r="W21" s="33">
        <v>32.194213000000005</v>
      </c>
      <c r="X21" s="33">
        <v>38.610703999999984</v>
      </c>
      <c r="Y21" s="33">
        <v>38.433427000000002</v>
      </c>
      <c r="Z21" s="33">
        <v>48.917593000000004</v>
      </c>
      <c r="AA21" s="33">
        <v>37.970056</v>
      </c>
      <c r="AB21" s="33">
        <v>36.017009000000002</v>
      </c>
      <c r="AC21" s="33">
        <v>60.121296000000015</v>
      </c>
      <c r="AD21" s="33">
        <v>61.621202999999994</v>
      </c>
      <c r="AE21" s="33">
        <v>97.615753000000012</v>
      </c>
      <c r="AF21" s="33">
        <f t="shared" si="0"/>
        <v>578.28949899999998</v>
      </c>
    </row>
    <row r="22" spans="1:32" s="2" customFormat="1">
      <c r="A22" s="5"/>
      <c r="B22" s="18" t="s">
        <v>1166</v>
      </c>
      <c r="C22" s="33">
        <v>0.24100000000000002</v>
      </c>
      <c r="D22" s="33">
        <v>1.1400219999999999</v>
      </c>
      <c r="E22" s="33">
        <v>0.74718999999999991</v>
      </c>
      <c r="F22" s="33">
        <v>0.508386</v>
      </c>
      <c r="G22" s="33">
        <v>0.95397399999999988</v>
      </c>
      <c r="H22" s="33">
        <v>19.297761000000001</v>
      </c>
      <c r="I22" s="33">
        <v>2.611856</v>
      </c>
      <c r="J22" s="33">
        <v>0.91964500000000016</v>
      </c>
      <c r="K22" s="33">
        <v>0.88508100000000023</v>
      </c>
      <c r="L22" s="33">
        <v>0.80139399999999983</v>
      </c>
      <c r="M22" s="33">
        <v>0.90534300000000001</v>
      </c>
      <c r="N22" s="33">
        <v>0.50678600000000007</v>
      </c>
      <c r="O22" s="33">
        <v>0.52109400000000006</v>
      </c>
      <c r="P22" s="33">
        <v>0.71537700000000026</v>
      </c>
      <c r="Q22" s="33">
        <v>0.48027700000000006</v>
      </c>
      <c r="R22" s="33">
        <v>0.82758500000000013</v>
      </c>
      <c r="S22" s="33">
        <v>0.50523200000000001</v>
      </c>
      <c r="T22" s="33">
        <v>0.16796299999999997</v>
      </c>
      <c r="U22" s="33">
        <v>0.634552</v>
      </c>
      <c r="V22" s="33">
        <v>0</v>
      </c>
      <c r="W22" s="33">
        <v>0.37187599999999998</v>
      </c>
      <c r="X22" s="33">
        <v>0.30377999999999999</v>
      </c>
      <c r="Y22" s="33">
        <v>0</v>
      </c>
      <c r="Z22" s="33">
        <v>0.58722399999999997</v>
      </c>
      <c r="AA22" s="33">
        <v>0</v>
      </c>
      <c r="AB22" s="33">
        <v>0</v>
      </c>
      <c r="AC22" s="33">
        <v>0.12371500000000001</v>
      </c>
      <c r="AD22" s="33">
        <v>0.28575299999999998</v>
      </c>
      <c r="AE22" s="33">
        <v>0.25293300000000002</v>
      </c>
      <c r="AF22" s="33">
        <f t="shared" si="0"/>
        <v>35.295799000000002</v>
      </c>
    </row>
    <row r="23" spans="1:32" s="2" customFormat="1">
      <c r="A23" s="29"/>
      <c r="B23" s="18" t="s">
        <v>19</v>
      </c>
      <c r="C23" s="33">
        <f>SUM(C9:C15)</f>
        <v>4037.358984</v>
      </c>
      <c r="D23" s="33">
        <f t="shared" ref="D23:AD23" si="2">SUM(D9:D15)</f>
        <v>5056.4403270000003</v>
      </c>
      <c r="E23" s="33">
        <f t="shared" si="2"/>
        <v>6649.3326549999992</v>
      </c>
      <c r="F23" s="33">
        <f t="shared" si="2"/>
        <v>7785.2388710000014</v>
      </c>
      <c r="G23" s="33">
        <f t="shared" si="2"/>
        <v>8806.186400999999</v>
      </c>
      <c r="H23" s="33">
        <f t="shared" si="2"/>
        <v>9786.5693369999972</v>
      </c>
      <c r="I23" s="33">
        <f t="shared" si="2"/>
        <v>9135.6729280000018</v>
      </c>
      <c r="J23" s="33">
        <f t="shared" si="2"/>
        <v>8922.1861510000017</v>
      </c>
      <c r="K23" s="33">
        <f t="shared" si="2"/>
        <v>8665.2333289999988</v>
      </c>
      <c r="L23" s="33">
        <f t="shared" si="2"/>
        <v>8622.3128720000004</v>
      </c>
      <c r="M23" s="33">
        <f t="shared" si="2"/>
        <v>8762.8931120000034</v>
      </c>
      <c r="N23" s="33">
        <f t="shared" si="2"/>
        <v>8744.4414789999992</v>
      </c>
      <c r="O23" s="33">
        <f t="shared" si="2"/>
        <v>8351.1977319999987</v>
      </c>
      <c r="P23" s="33">
        <f t="shared" si="2"/>
        <v>8122.2692439999992</v>
      </c>
      <c r="Q23" s="33">
        <f t="shared" si="2"/>
        <v>6638.1897829999989</v>
      </c>
      <c r="R23" s="33">
        <f t="shared" si="2"/>
        <v>8206.468977999999</v>
      </c>
      <c r="S23" s="33">
        <f t="shared" si="2"/>
        <v>9614.9094760000007</v>
      </c>
      <c r="T23" s="33">
        <f t="shared" si="2"/>
        <v>9915.8883619999997</v>
      </c>
      <c r="U23" s="33">
        <f t="shared" si="2"/>
        <v>10613.32444</v>
      </c>
      <c r="V23" s="33">
        <f t="shared" si="2"/>
        <v>11217.370246000002</v>
      </c>
      <c r="W23" s="33">
        <f t="shared" si="2"/>
        <v>11467.879869999997</v>
      </c>
      <c r="X23" s="33">
        <f t="shared" si="2"/>
        <v>10704.487675000002</v>
      </c>
      <c r="Y23" s="33">
        <f t="shared" si="2"/>
        <v>10787.943706000004</v>
      </c>
      <c r="Z23" s="33">
        <f t="shared" si="2"/>
        <v>11893.478866000001</v>
      </c>
      <c r="AA23" s="33">
        <f t="shared" si="2"/>
        <v>11582.516352000004</v>
      </c>
      <c r="AB23" s="33">
        <f t="shared" si="2"/>
        <v>9602.8259720000005</v>
      </c>
      <c r="AC23" s="33">
        <f t="shared" si="2"/>
        <v>11529.679922000003</v>
      </c>
      <c r="AD23" s="33">
        <f t="shared" si="2"/>
        <v>13394.585997999999</v>
      </c>
      <c r="AE23" s="33">
        <f t="shared" ref="AE23" si="3">SUM(AE9:AE15)</f>
        <v>13240.883288999999</v>
      </c>
      <c r="AF23" s="33">
        <f t="shared" si="0"/>
        <v>271857.76635699999</v>
      </c>
    </row>
    <row r="24" spans="1:32" s="2" customFormat="1">
      <c r="A24" s="29"/>
      <c r="B24" s="18" t="s">
        <v>20</v>
      </c>
      <c r="C24" s="33">
        <f>C25-C23</f>
        <v>489.78604800000221</v>
      </c>
      <c r="D24" s="33">
        <f t="shared" ref="D24:AD24" si="4">D25-D23</f>
        <v>548.16483999999855</v>
      </c>
      <c r="E24" s="33">
        <f t="shared" si="4"/>
        <v>819.17762700000185</v>
      </c>
      <c r="F24" s="33">
        <f t="shared" si="4"/>
        <v>954.35927499999889</v>
      </c>
      <c r="G24" s="33">
        <f t="shared" si="4"/>
        <v>1127.6746210000038</v>
      </c>
      <c r="H24" s="33">
        <f t="shared" si="4"/>
        <v>1492.6069020000068</v>
      </c>
      <c r="I24" s="33">
        <f t="shared" si="4"/>
        <v>1555.6141389999993</v>
      </c>
      <c r="J24" s="33">
        <f t="shared" si="4"/>
        <v>1699.5154289999991</v>
      </c>
      <c r="K24" s="33">
        <f t="shared" si="4"/>
        <v>1805.5363770000022</v>
      </c>
      <c r="L24" s="33">
        <f t="shared" si="4"/>
        <v>1777.1549759999998</v>
      </c>
      <c r="M24" s="33">
        <f t="shared" si="4"/>
        <v>2039.0860639999937</v>
      </c>
      <c r="N24" s="33">
        <f t="shared" si="4"/>
        <v>2218.3428100000001</v>
      </c>
      <c r="O24" s="33">
        <f t="shared" si="4"/>
        <v>2331.0506220000025</v>
      </c>
      <c r="P24" s="33">
        <f t="shared" si="4"/>
        <v>2411.2548570000035</v>
      </c>
      <c r="Q24" s="33">
        <f t="shared" si="4"/>
        <v>1832.3867790000031</v>
      </c>
      <c r="R24" s="33">
        <f t="shared" si="4"/>
        <v>2186.3014279999989</v>
      </c>
      <c r="S24" s="33">
        <f t="shared" si="4"/>
        <v>2536.0897169999935</v>
      </c>
      <c r="T24" s="33">
        <f t="shared" si="4"/>
        <v>2456.6636969999945</v>
      </c>
      <c r="U24" s="33">
        <f t="shared" si="4"/>
        <v>2324.4192679999942</v>
      </c>
      <c r="V24" s="33">
        <f t="shared" si="4"/>
        <v>2157.5265250000048</v>
      </c>
      <c r="W24" s="33">
        <f t="shared" si="4"/>
        <v>2161.9436960000021</v>
      </c>
      <c r="X24" s="33">
        <f t="shared" si="4"/>
        <v>2147.6340580000015</v>
      </c>
      <c r="Y24" s="33">
        <f t="shared" si="4"/>
        <v>2211.5265589999999</v>
      </c>
      <c r="Z24" s="33">
        <f t="shared" si="4"/>
        <v>2506.9259740000016</v>
      </c>
      <c r="AA24" s="33">
        <f t="shared" si="4"/>
        <v>2479.5528919999942</v>
      </c>
      <c r="AB24" s="33">
        <f t="shared" si="4"/>
        <v>2000.3675440000025</v>
      </c>
      <c r="AC24" s="33">
        <f t="shared" si="4"/>
        <v>2158.9971779999942</v>
      </c>
      <c r="AD24" s="33">
        <f t="shared" si="4"/>
        <v>2504.4588450000047</v>
      </c>
      <c r="AE24" s="33">
        <f t="shared" ref="AE24" si="5">AE25-AE23</f>
        <v>2634.4348870000049</v>
      </c>
      <c r="AF24" s="33">
        <f t="shared" si="0"/>
        <v>55568.553634000004</v>
      </c>
    </row>
    <row r="25" spans="1:32" s="2" customFormat="1">
      <c r="A25" s="29"/>
      <c r="B25" s="18" t="s">
        <v>7</v>
      </c>
      <c r="C25" s="33">
        <v>4527.1450320000022</v>
      </c>
      <c r="D25" s="33">
        <v>5604.6051669999988</v>
      </c>
      <c r="E25" s="33">
        <v>7468.5102820000011</v>
      </c>
      <c r="F25" s="33">
        <v>8739.5981460000003</v>
      </c>
      <c r="G25" s="33">
        <v>9933.8610220000028</v>
      </c>
      <c r="H25" s="33">
        <v>11279.176239000004</v>
      </c>
      <c r="I25" s="33">
        <v>10691.287067000001</v>
      </c>
      <c r="J25" s="33">
        <v>10621.701580000001</v>
      </c>
      <c r="K25" s="33">
        <v>10470.769706000001</v>
      </c>
      <c r="L25" s="33">
        <v>10399.467848</v>
      </c>
      <c r="M25" s="33">
        <v>10801.979175999997</v>
      </c>
      <c r="N25" s="33">
        <v>10962.784288999999</v>
      </c>
      <c r="O25" s="33">
        <v>10682.248354000001</v>
      </c>
      <c r="P25" s="33">
        <v>10533.524101000003</v>
      </c>
      <c r="Q25" s="33">
        <v>8470.576562000002</v>
      </c>
      <c r="R25" s="33">
        <v>10392.770405999998</v>
      </c>
      <c r="S25" s="33">
        <v>12150.999192999994</v>
      </c>
      <c r="T25" s="33">
        <v>12372.552058999994</v>
      </c>
      <c r="U25" s="33">
        <v>12937.743707999995</v>
      </c>
      <c r="V25" s="33">
        <v>13374.896771000007</v>
      </c>
      <c r="W25" s="33">
        <v>13629.823565999999</v>
      </c>
      <c r="X25" s="33">
        <v>12852.121733000004</v>
      </c>
      <c r="Y25" s="33">
        <v>12999.470265000004</v>
      </c>
      <c r="Z25" s="33">
        <v>14400.404840000003</v>
      </c>
      <c r="AA25" s="33">
        <v>14062.069243999998</v>
      </c>
      <c r="AB25" s="33">
        <v>11603.193516000003</v>
      </c>
      <c r="AC25" s="33">
        <v>13688.677099999997</v>
      </c>
      <c r="AD25" s="33">
        <v>15899.044843000003</v>
      </c>
      <c r="AE25" s="33">
        <v>15875.318176000004</v>
      </c>
      <c r="AF25" s="33">
        <f t="shared" si="0"/>
        <v>327426.319991</v>
      </c>
    </row>
    <row r="26" spans="1:32" s="2" customFormat="1">
      <c r="A26" s="5"/>
      <c r="B26" s="12"/>
      <c r="C26" s="12"/>
      <c r="D26" s="12"/>
      <c r="E26" s="12"/>
      <c r="F26" s="12"/>
      <c r="G26" s="12"/>
      <c r="H26" s="12"/>
      <c r="I26" s="12"/>
      <c r="J26" s="1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2" s="2" customFormat="1">
      <c r="A27" s="5"/>
      <c r="B27" s="89" t="s">
        <v>8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</row>
    <row r="28" spans="1:32" s="2" customFormat="1">
      <c r="A28" s="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2" s="2" customFormat="1">
      <c r="A29" s="29">
        <v>1</v>
      </c>
      <c r="B29" s="18" t="s">
        <v>250</v>
      </c>
      <c r="C29" s="22">
        <f>C9/C$25*100</f>
        <v>0.56368859004117677</v>
      </c>
      <c r="D29" s="22">
        <f t="shared" ref="D29:AF38" si="6">D9/D$25*100</f>
        <v>0.75059728110192525</v>
      </c>
      <c r="E29" s="22">
        <f t="shared" si="6"/>
        <v>0.722697927190187</v>
      </c>
      <c r="F29" s="22">
        <f t="shared" si="6"/>
        <v>0.89642320723701607</v>
      </c>
      <c r="G29" s="22">
        <f t="shared" si="6"/>
        <v>1.0210163075100045</v>
      </c>
      <c r="H29" s="22">
        <f t="shared" si="6"/>
        <v>1.8593523636491507</v>
      </c>
      <c r="I29" s="22">
        <f t="shared" si="6"/>
        <v>2.3203191949237363</v>
      </c>
      <c r="J29" s="22">
        <f t="shared" si="6"/>
        <v>3.8034477617097577</v>
      </c>
      <c r="K29" s="22">
        <f t="shared" si="6"/>
        <v>4.2707166956766995</v>
      </c>
      <c r="L29" s="22">
        <f t="shared" si="6"/>
        <v>6.5061627468767398</v>
      </c>
      <c r="M29" s="22">
        <f t="shared" si="6"/>
        <v>8.3628120299201782</v>
      </c>
      <c r="N29" s="22">
        <f t="shared" si="6"/>
        <v>8.4092758071051374</v>
      </c>
      <c r="O29" s="22">
        <f t="shared" si="6"/>
        <v>8.6380719528438696</v>
      </c>
      <c r="P29" s="22">
        <f t="shared" si="6"/>
        <v>10.294557733978639</v>
      </c>
      <c r="Q29" s="22">
        <f t="shared" si="6"/>
        <v>12.240098137489685</v>
      </c>
      <c r="R29" s="22">
        <f t="shared" si="6"/>
        <v>14.404746650957623</v>
      </c>
      <c r="S29" s="22">
        <f t="shared" si="6"/>
        <v>15.036103146583438</v>
      </c>
      <c r="T29" s="22">
        <f t="shared" si="6"/>
        <v>19.242272480625346</v>
      </c>
      <c r="U29" s="22">
        <f t="shared" si="6"/>
        <v>20.609846053382661</v>
      </c>
      <c r="V29" s="22">
        <f t="shared" si="6"/>
        <v>23.661707489674942</v>
      </c>
      <c r="W29" s="22">
        <f t="shared" si="6"/>
        <v>27.481914023772479</v>
      </c>
      <c r="X29" s="22">
        <f t="shared" si="6"/>
        <v>29.038003564948024</v>
      </c>
      <c r="Y29" s="22">
        <f t="shared" si="6"/>
        <v>29.282949469479775</v>
      </c>
      <c r="Z29" s="22">
        <f t="shared" si="6"/>
        <v>29.229458461530299</v>
      </c>
      <c r="AA29" s="22">
        <f t="shared" si="6"/>
        <v>29.886827081250587</v>
      </c>
      <c r="AB29" s="22">
        <f t="shared" si="6"/>
        <v>32.25418574497899</v>
      </c>
      <c r="AC29" s="22">
        <f t="shared" si="6"/>
        <v>35.376338557945836</v>
      </c>
      <c r="AD29" s="22">
        <f t="shared" si="6"/>
        <v>37.275024962328168</v>
      </c>
      <c r="AE29" s="22">
        <f t="shared" ref="AE29:AE37" si="7">AE9/AE$25*100</f>
        <v>36.705445871373499</v>
      </c>
      <c r="AF29" s="22">
        <f t="shared" si="6"/>
        <v>17.935903944623092</v>
      </c>
    </row>
    <row r="30" spans="1:32" s="2" customFormat="1">
      <c r="A30" s="29">
        <v>2</v>
      </c>
      <c r="B30" s="18" t="s">
        <v>14</v>
      </c>
      <c r="C30" s="22">
        <f t="shared" ref="C30:R45" si="8">C10/C$25*100</f>
        <v>85.172972298096184</v>
      </c>
      <c r="D30" s="22">
        <f t="shared" si="8"/>
        <v>85.988817595507157</v>
      </c>
      <c r="E30" s="22">
        <f t="shared" si="8"/>
        <v>83.791457488951451</v>
      </c>
      <c r="F30" s="22">
        <f t="shared" si="8"/>
        <v>84.886472124527359</v>
      </c>
      <c r="G30" s="22">
        <f t="shared" si="8"/>
        <v>84.632466634884992</v>
      </c>
      <c r="H30" s="22">
        <f t="shared" si="8"/>
        <v>81.326242773676682</v>
      </c>
      <c r="I30" s="22">
        <f t="shared" si="8"/>
        <v>78.478031413988987</v>
      </c>
      <c r="J30" s="22">
        <f t="shared" si="8"/>
        <v>74.906882358485561</v>
      </c>
      <c r="K30" s="22">
        <f t="shared" si="8"/>
        <v>72.675930248369824</v>
      </c>
      <c r="L30" s="22">
        <f t="shared" si="8"/>
        <v>69.348741064543745</v>
      </c>
      <c r="M30" s="22">
        <f t="shared" si="8"/>
        <v>64.541967906122963</v>
      </c>
      <c r="N30" s="22">
        <f t="shared" si="8"/>
        <v>61.706455464855857</v>
      </c>
      <c r="O30" s="22">
        <f t="shared" si="8"/>
        <v>58.410383181772616</v>
      </c>
      <c r="P30" s="22">
        <f t="shared" si="8"/>
        <v>54.012538381716638</v>
      </c>
      <c r="Q30" s="22">
        <f t="shared" si="8"/>
        <v>53.124416857139067</v>
      </c>
      <c r="R30" s="22">
        <f t="shared" si="8"/>
        <v>52.632774547218276</v>
      </c>
      <c r="S30" s="22">
        <f t="shared" si="6"/>
        <v>51.546665558238793</v>
      </c>
      <c r="T30" s="22">
        <f t="shared" si="6"/>
        <v>48.33630888341856</v>
      </c>
      <c r="U30" s="22">
        <f t="shared" si="6"/>
        <v>49.025298863185704</v>
      </c>
      <c r="V30" s="22">
        <f t="shared" si="6"/>
        <v>48.786461015146443</v>
      </c>
      <c r="W30" s="22">
        <f t="shared" si="6"/>
        <v>44.851654002694204</v>
      </c>
      <c r="X30" s="22">
        <f t="shared" si="6"/>
        <v>41.735943375226036</v>
      </c>
      <c r="Y30" s="22">
        <f t="shared" si="6"/>
        <v>40.847189260446385</v>
      </c>
      <c r="Z30" s="22">
        <f t="shared" si="6"/>
        <v>40.301299439023275</v>
      </c>
      <c r="AA30" s="22">
        <f t="shared" si="6"/>
        <v>38.093787977083309</v>
      </c>
      <c r="AB30" s="22">
        <f t="shared" si="6"/>
        <v>36.856803483479879</v>
      </c>
      <c r="AC30" s="22">
        <f t="shared" si="6"/>
        <v>34.513176981872128</v>
      </c>
      <c r="AD30" s="22">
        <f t="shared" si="6"/>
        <v>30.578512885574348</v>
      </c>
      <c r="AE30" s="22">
        <f t="shared" si="7"/>
        <v>29.823832363610315</v>
      </c>
      <c r="AF30" s="22">
        <f t="shared" si="6"/>
        <v>54.483220509855038</v>
      </c>
    </row>
    <row r="31" spans="1:32" s="2" customFormat="1">
      <c r="A31" s="5">
        <v>3</v>
      </c>
      <c r="B31" s="18" t="s">
        <v>1148</v>
      </c>
      <c r="C31" s="22">
        <f t="shared" si="8"/>
        <v>6.244553642565958E-2</v>
      </c>
      <c r="D31" s="22">
        <f t="shared" si="6"/>
        <v>2.5933423616672058E-2</v>
      </c>
      <c r="E31" s="22">
        <f t="shared" si="6"/>
        <v>3.5145469456287479E-2</v>
      </c>
      <c r="F31" s="22">
        <f t="shared" si="6"/>
        <v>5.9652571124063671E-2</v>
      </c>
      <c r="G31" s="22">
        <f t="shared" si="6"/>
        <v>4.076643503499177E-2</v>
      </c>
      <c r="H31" s="22">
        <f t="shared" si="6"/>
        <v>6.9770334581612151E-2</v>
      </c>
      <c r="I31" s="22">
        <f t="shared" si="6"/>
        <v>0.13733737489213371</v>
      </c>
      <c r="J31" s="22">
        <f t="shared" si="6"/>
        <v>0.19707439379971736</v>
      </c>
      <c r="K31" s="22">
        <f t="shared" si="6"/>
        <v>0.26687351345324301</v>
      </c>
      <c r="L31" s="22">
        <f t="shared" si="6"/>
        <v>0.34865976346061944</v>
      </c>
      <c r="M31" s="22">
        <f t="shared" si="6"/>
        <v>0.48554316894565364</v>
      </c>
      <c r="N31" s="22">
        <f t="shared" si="6"/>
        <v>0.67791925883802284</v>
      </c>
      <c r="O31" s="22">
        <f t="shared" si="6"/>
        <v>0.94656286438179937</v>
      </c>
      <c r="P31" s="22">
        <f t="shared" si="6"/>
        <v>1.2129426844703437</v>
      </c>
      <c r="Q31" s="22">
        <f t="shared" si="6"/>
        <v>1.3685303137456009</v>
      </c>
      <c r="R31" s="22">
        <f t="shared" si="6"/>
        <v>1.2038758782525156</v>
      </c>
      <c r="S31" s="22">
        <f t="shared" si="6"/>
        <v>1.4008402872585066</v>
      </c>
      <c r="T31" s="22">
        <f t="shared" si="6"/>
        <v>1.3892083717277337</v>
      </c>
      <c r="U31" s="22">
        <f t="shared" si="6"/>
        <v>1.4916287905801522</v>
      </c>
      <c r="V31" s="22">
        <f t="shared" si="6"/>
        <v>1.7970177573342845</v>
      </c>
      <c r="W31" s="22">
        <f t="shared" si="6"/>
        <v>1.8774989181690489</v>
      </c>
      <c r="X31" s="22">
        <f t="shared" si="6"/>
        <v>1.9783479590544581</v>
      </c>
      <c r="Y31" s="22">
        <f t="shared" si="6"/>
        <v>2.0149202518292002</v>
      </c>
      <c r="Z31" s="22">
        <f t="shared" si="6"/>
        <v>2.2249389969233673</v>
      </c>
      <c r="AA31" s="22">
        <f t="shared" si="6"/>
        <v>2.6171739565073637</v>
      </c>
      <c r="AB31" s="22">
        <f t="shared" si="6"/>
        <v>2.7599813151302088</v>
      </c>
      <c r="AC31" s="22">
        <f t="shared" si="6"/>
        <v>2.9313367396181786</v>
      </c>
      <c r="AD31" s="22">
        <f t="shared" si="6"/>
        <v>3.9453306295703219</v>
      </c>
      <c r="AE31" s="22">
        <f t="shared" si="7"/>
        <v>4.3414164576678527</v>
      </c>
      <c r="AF31" s="22">
        <f t="shared" si="6"/>
        <v>1.5253748572006318</v>
      </c>
    </row>
    <row r="32" spans="1:32" s="2" customFormat="1">
      <c r="A32" s="5">
        <v>4</v>
      </c>
      <c r="B32" s="18" t="s">
        <v>1149</v>
      </c>
      <c r="C32" s="22">
        <f t="shared" si="8"/>
        <v>0.12683490277896609</v>
      </c>
      <c r="D32" s="22">
        <f t="shared" si="6"/>
        <v>8.1204578456257948E-2</v>
      </c>
      <c r="E32" s="22">
        <f t="shared" si="6"/>
        <v>5.3085821004430392E-2</v>
      </c>
      <c r="F32" s="22">
        <f t="shared" si="6"/>
        <v>6.3353198940092323E-2</v>
      </c>
      <c r="G32" s="22">
        <f t="shared" si="6"/>
        <v>9.0555394121961327E-2</v>
      </c>
      <c r="H32" s="22">
        <f t="shared" si="6"/>
        <v>0.11888889503856966</v>
      </c>
      <c r="I32" s="22">
        <f t="shared" si="6"/>
        <v>0.17440725221525838</v>
      </c>
      <c r="J32" s="22">
        <f t="shared" si="6"/>
        <v>0.16314133728468011</v>
      </c>
      <c r="K32" s="22">
        <f t="shared" si="6"/>
        <v>0.25657807166368418</v>
      </c>
      <c r="L32" s="22">
        <f t="shared" si="6"/>
        <v>0.28415593405275164</v>
      </c>
      <c r="M32" s="22">
        <f t="shared" si="6"/>
        <v>0.35125851829359261</v>
      </c>
      <c r="N32" s="22">
        <f t="shared" si="6"/>
        <v>0.53958479379507951</v>
      </c>
      <c r="O32" s="22">
        <f t="shared" si="6"/>
        <v>0.80441910871528521</v>
      </c>
      <c r="P32" s="22">
        <f t="shared" si="6"/>
        <v>1.2455210311575091</v>
      </c>
      <c r="Q32" s="22">
        <f t="shared" si="6"/>
        <v>1.450277653484717</v>
      </c>
      <c r="R32" s="22">
        <f t="shared" si="6"/>
        <v>1.2220802734819898</v>
      </c>
      <c r="S32" s="22">
        <f t="shared" si="6"/>
        <v>1.4497169014831324</v>
      </c>
      <c r="T32" s="22">
        <f t="shared" si="6"/>
        <v>1.5234344062661751</v>
      </c>
      <c r="U32" s="22">
        <f t="shared" si="6"/>
        <v>1.5275628383161983</v>
      </c>
      <c r="V32" s="22">
        <f t="shared" si="6"/>
        <v>1.4348526892267841</v>
      </c>
      <c r="W32" s="22">
        <f t="shared" si="6"/>
        <v>1.7241711813953207</v>
      </c>
      <c r="X32" s="22">
        <f t="shared" si="6"/>
        <v>1.9675885138147715</v>
      </c>
      <c r="Y32" s="22">
        <f t="shared" si="6"/>
        <v>1.9389914347405901</v>
      </c>
      <c r="Z32" s="22">
        <f t="shared" si="6"/>
        <v>2.172475145497367</v>
      </c>
      <c r="AA32" s="22">
        <f t="shared" si="6"/>
        <v>2.5697658127674647</v>
      </c>
      <c r="AB32" s="22">
        <f t="shared" si="6"/>
        <v>2.3842270459294115</v>
      </c>
      <c r="AC32" s="22">
        <f t="shared" si="6"/>
        <v>2.9502066492605072</v>
      </c>
      <c r="AD32" s="22">
        <f t="shared" si="6"/>
        <v>3.6575069618476146</v>
      </c>
      <c r="AE32" s="22">
        <f t="shared" si="7"/>
        <v>3.7876466306611407</v>
      </c>
      <c r="AF32" s="22">
        <f t="shared" si="6"/>
        <v>1.4446913269312076</v>
      </c>
    </row>
    <row r="33" spans="1:32" s="2" customFormat="1">
      <c r="A33" s="5">
        <v>5</v>
      </c>
      <c r="B33" s="18" t="s">
        <v>1150</v>
      </c>
      <c r="C33" s="22">
        <f t="shared" si="8"/>
        <v>0.70675889051128593</v>
      </c>
      <c r="D33" s="22">
        <f t="shared" si="6"/>
        <v>0.37923615253306214</v>
      </c>
      <c r="E33" s="22">
        <f t="shared" si="6"/>
        <v>0.56583232002571937</v>
      </c>
      <c r="F33" s="22">
        <f t="shared" si="6"/>
        <v>0.46607312280877505</v>
      </c>
      <c r="G33" s="22">
        <f t="shared" si="6"/>
        <v>0.36042025271651723</v>
      </c>
      <c r="H33" s="22">
        <f t="shared" si="6"/>
        <v>0.48951515456500327</v>
      </c>
      <c r="I33" s="22">
        <f t="shared" si="6"/>
        <v>0.59720284938449508</v>
      </c>
      <c r="J33" s="22">
        <f t="shared" si="6"/>
        <v>0.65448773415831529</v>
      </c>
      <c r="K33" s="22">
        <f t="shared" si="6"/>
        <v>0.78990275139568622</v>
      </c>
      <c r="L33" s="22">
        <f t="shared" si="6"/>
        <v>0.92035889142546068</v>
      </c>
      <c r="M33" s="22">
        <f t="shared" si="6"/>
        <v>1.1072200108081385</v>
      </c>
      <c r="N33" s="22">
        <f t="shared" si="6"/>
        <v>1.3882309182413222</v>
      </c>
      <c r="O33" s="22">
        <f t="shared" si="6"/>
        <v>1.7020625618755387</v>
      </c>
      <c r="P33" s="22">
        <f t="shared" si="6"/>
        <v>2.1239756405812962</v>
      </c>
      <c r="Q33" s="22">
        <f t="shared" si="6"/>
        <v>2.2328604625154664</v>
      </c>
      <c r="R33" s="22">
        <f t="shared" si="6"/>
        <v>2.443479410007857</v>
      </c>
      <c r="S33" s="22">
        <f t="shared" si="6"/>
        <v>2.6213667776679284</v>
      </c>
      <c r="T33" s="22">
        <f t="shared" si="6"/>
        <v>2.6818071196446294</v>
      </c>
      <c r="U33" s="22">
        <f t="shared" si="6"/>
        <v>2.5128004723031889</v>
      </c>
      <c r="V33" s="22">
        <f t="shared" si="6"/>
        <v>2.5274870960721807</v>
      </c>
      <c r="W33" s="22">
        <f t="shared" si="6"/>
        <v>2.8124366991530874</v>
      </c>
      <c r="X33" s="22">
        <f t="shared" si="6"/>
        <v>2.7169961914023211</v>
      </c>
      <c r="Y33" s="22">
        <f t="shared" si="6"/>
        <v>2.698991557714832</v>
      </c>
      <c r="Z33" s="22">
        <f t="shared" si="6"/>
        <v>2.5802337859829221</v>
      </c>
      <c r="AA33" s="22">
        <f t="shared" si="6"/>
        <v>3.0025620388703027</v>
      </c>
      <c r="AB33" s="22">
        <f t="shared" si="6"/>
        <v>2.5277093206759536</v>
      </c>
      <c r="AC33" s="22">
        <f t="shared" si="6"/>
        <v>2.5333151806174175</v>
      </c>
      <c r="AD33" s="22">
        <f t="shared" si="6"/>
        <v>3.093966429163054</v>
      </c>
      <c r="AE33" s="22">
        <f t="shared" si="7"/>
        <v>2.9844499161992717</v>
      </c>
      <c r="AF33" s="22">
        <f t="shared" si="6"/>
        <v>1.9717056671490103</v>
      </c>
    </row>
    <row r="34" spans="1:32" s="2" customFormat="1">
      <c r="A34" s="5">
        <v>6</v>
      </c>
      <c r="B34" s="18" t="s">
        <v>1151</v>
      </c>
      <c r="C34" s="22">
        <f t="shared" si="8"/>
        <v>1.4270583235867484</v>
      </c>
      <c r="D34" s="22">
        <f t="shared" si="6"/>
        <v>1.170966233025992</v>
      </c>
      <c r="E34" s="22">
        <f t="shared" si="6"/>
        <v>2.3364766655080569</v>
      </c>
      <c r="F34" s="22">
        <f t="shared" si="6"/>
        <v>1.3658957311971596</v>
      </c>
      <c r="G34" s="22">
        <f t="shared" si="6"/>
        <v>1.1779662383120459</v>
      </c>
      <c r="H34" s="22">
        <f t="shared" si="6"/>
        <v>1.1001941930025374</v>
      </c>
      <c r="I34" s="22">
        <f t="shared" si="6"/>
        <v>1.7525964444295647</v>
      </c>
      <c r="J34" s="22">
        <f t="shared" si="6"/>
        <v>1.674397690995947</v>
      </c>
      <c r="K34" s="22">
        <f t="shared" si="6"/>
        <v>1.7184396281478103</v>
      </c>
      <c r="L34" s="22">
        <f t="shared" si="6"/>
        <v>1.8066928014603536</v>
      </c>
      <c r="M34" s="22">
        <f t="shared" si="6"/>
        <v>1.8089848333919811</v>
      </c>
      <c r="N34" s="22">
        <f t="shared" si="6"/>
        <v>2.1315868746452913</v>
      </c>
      <c r="O34" s="22">
        <f t="shared" si="6"/>
        <v>2.3330721187237442</v>
      </c>
      <c r="P34" s="22">
        <f t="shared" si="6"/>
        <v>2.7350946676302659</v>
      </c>
      <c r="Q34" s="22">
        <f t="shared" si="6"/>
        <v>2.1937557926532074</v>
      </c>
      <c r="R34" s="22">
        <f t="shared" si="6"/>
        <v>1.8499717542976</v>
      </c>
      <c r="S34" s="22">
        <f t="shared" si="6"/>
        <v>1.9607699927858935</v>
      </c>
      <c r="T34" s="22">
        <f t="shared" si="6"/>
        <v>1.9012563849257529</v>
      </c>
      <c r="U34" s="22">
        <f t="shared" si="6"/>
        <v>1.9910424554222446</v>
      </c>
      <c r="V34" s="22">
        <f t="shared" si="6"/>
        <v>1.8188684231752108</v>
      </c>
      <c r="W34" s="22">
        <f t="shared" si="6"/>
        <v>1.6769018387746901</v>
      </c>
      <c r="X34" s="22">
        <f t="shared" si="6"/>
        <v>1.8956841139655889</v>
      </c>
      <c r="Y34" s="22">
        <f t="shared" si="6"/>
        <v>1.9694937622906279</v>
      </c>
      <c r="Z34" s="22">
        <f t="shared" si="6"/>
        <v>2.0333238075826201</v>
      </c>
      <c r="AA34" s="22">
        <f t="shared" si="6"/>
        <v>2.0947438665592162</v>
      </c>
      <c r="AB34" s="22">
        <f t="shared" si="6"/>
        <v>1.7510834730096208</v>
      </c>
      <c r="AC34" s="22">
        <f t="shared" si="6"/>
        <v>1.5221301991264009</v>
      </c>
      <c r="AD34" s="22">
        <f t="shared" si="6"/>
        <v>1.79749855932902</v>
      </c>
      <c r="AE34" s="22">
        <f t="shared" si="7"/>
        <v>1.7435479272374612</v>
      </c>
      <c r="AF34" s="22">
        <f t="shared" si="6"/>
        <v>1.8345584472760499</v>
      </c>
    </row>
    <row r="35" spans="1:32" s="2" customFormat="1">
      <c r="A35" s="29"/>
      <c r="B35" s="18" t="s">
        <v>17</v>
      </c>
      <c r="C35" s="22">
        <f t="shared" si="8"/>
        <v>1.1213689784878085</v>
      </c>
      <c r="D35" s="22">
        <f t="shared" si="6"/>
        <v>1.8226299793867355</v>
      </c>
      <c r="E35" s="22">
        <f t="shared" si="6"/>
        <v>1.5268836179396985</v>
      </c>
      <c r="F35" s="22">
        <f t="shared" si="6"/>
        <v>1.3421854533859479</v>
      </c>
      <c r="G35" s="22">
        <f t="shared" si="6"/>
        <v>1.3249827102322427</v>
      </c>
      <c r="H35" s="22">
        <f t="shared" si="6"/>
        <v>1.8027391867229772</v>
      </c>
      <c r="I35" s="22">
        <f t="shared" si="6"/>
        <v>1.9898073699343128</v>
      </c>
      <c r="J35" s="22">
        <f t="shared" si="6"/>
        <v>2.6001622331400505</v>
      </c>
      <c r="K35" s="22">
        <f t="shared" si="6"/>
        <v>2.7779712014229641</v>
      </c>
      <c r="L35" s="22">
        <f t="shared" si="6"/>
        <v>3.6963257699183751</v>
      </c>
      <c r="M35" s="22">
        <f t="shared" si="6"/>
        <v>4.4652463510729534</v>
      </c>
      <c r="N35" s="22">
        <f t="shared" si="6"/>
        <v>4.9117333498962576</v>
      </c>
      <c r="O35" s="22">
        <f t="shared" si="6"/>
        <v>5.343705436189861</v>
      </c>
      <c r="P35" s="22">
        <f t="shared" si="6"/>
        <v>5.484124405669311</v>
      </c>
      <c r="Q35" s="22">
        <f t="shared" si="6"/>
        <v>5.7576870527080874</v>
      </c>
      <c r="R35" s="22">
        <f t="shared" si="6"/>
        <v>5.2063186028589739</v>
      </c>
      <c r="S35" s="22">
        <f t="shared" si="6"/>
        <v>5.1130873694561378</v>
      </c>
      <c r="T35" s="22">
        <f t="shared" si="6"/>
        <v>5.0699567640429066</v>
      </c>
      <c r="U35" s="22">
        <f t="shared" si="6"/>
        <v>4.875633218873781</v>
      </c>
      <c r="V35" s="22">
        <f t="shared" si="6"/>
        <v>3.8424415888899257</v>
      </c>
      <c r="W35" s="22">
        <f t="shared" si="6"/>
        <v>3.7135621348952097</v>
      </c>
      <c r="X35" s="22">
        <f t="shared" si="6"/>
        <v>3.9570899075298995</v>
      </c>
      <c r="Y35" s="22">
        <f t="shared" si="6"/>
        <v>4.2350282648229101</v>
      </c>
      <c r="Z35" s="22">
        <f t="shared" si="6"/>
        <v>4.0495516374663252</v>
      </c>
      <c r="AA35" s="22">
        <f t="shared" si="6"/>
        <v>4.1022230227328285</v>
      </c>
      <c r="AB35" s="22">
        <f t="shared" si="6"/>
        <v>4.2262079945818956</v>
      </c>
      <c r="AC35" s="22">
        <f t="shared" si="6"/>
        <v>4.4013567023215119</v>
      </c>
      <c r="AD35" s="22">
        <f t="shared" si="6"/>
        <v>3.8998997997857257</v>
      </c>
      <c r="AE35" s="22">
        <f t="shared" si="7"/>
        <v>4.0191280006254662</v>
      </c>
      <c r="AF35" s="22">
        <f t="shared" si="6"/>
        <v>3.8332297963538777</v>
      </c>
    </row>
    <row r="36" spans="1:32" s="2" customFormat="1">
      <c r="A36" s="29"/>
      <c r="B36" s="18" t="s">
        <v>18</v>
      </c>
      <c r="C36" s="22">
        <f t="shared" si="8"/>
        <v>0.18718198644182502</v>
      </c>
      <c r="D36" s="22">
        <f t="shared" si="6"/>
        <v>0.33141836840475514</v>
      </c>
      <c r="E36" s="22">
        <f t="shared" si="6"/>
        <v>0.27601213925730517</v>
      </c>
      <c r="F36" s="22">
        <f t="shared" si="6"/>
        <v>0.25124515604930653</v>
      </c>
      <c r="G36" s="22">
        <f t="shared" si="6"/>
        <v>0.23122110274274374</v>
      </c>
      <c r="H36" s="22">
        <f t="shared" si="6"/>
        <v>0.41494046203634277</v>
      </c>
      <c r="I36" s="22">
        <f t="shared" si="6"/>
        <v>0.35859469266648203</v>
      </c>
      <c r="J36" s="22">
        <f t="shared" si="6"/>
        <v>0.48514544126365855</v>
      </c>
      <c r="K36" s="22">
        <f t="shared" si="6"/>
        <v>0.54962876288857987</v>
      </c>
      <c r="L36" s="22">
        <f t="shared" si="6"/>
        <v>0.78537584031963237</v>
      </c>
      <c r="M36" s="22">
        <f t="shared" si="6"/>
        <v>0.94353957121533372</v>
      </c>
      <c r="N36" s="22">
        <f t="shared" si="6"/>
        <v>0.90817941296080917</v>
      </c>
      <c r="O36" s="22">
        <f t="shared" si="6"/>
        <v>1.0696091610453489</v>
      </c>
      <c r="P36" s="22">
        <f t="shared" si="6"/>
        <v>1.443603646243748</v>
      </c>
      <c r="Q36" s="22">
        <f t="shared" si="6"/>
        <v>2.2195841997750421</v>
      </c>
      <c r="R36" s="22">
        <f t="shared" si="6"/>
        <v>2.0248967770759778</v>
      </c>
      <c r="S36" s="22">
        <f t="shared" si="6"/>
        <v>1.9170638504707878</v>
      </c>
      <c r="T36" s="22">
        <f t="shared" si="6"/>
        <v>2.0608443171958539</v>
      </c>
      <c r="U36" s="22">
        <f t="shared" si="6"/>
        <v>2.0245238730307986</v>
      </c>
      <c r="V36" s="22">
        <f t="shared" si="6"/>
        <v>1.7066127081811766</v>
      </c>
      <c r="W36" s="22">
        <f t="shared" si="6"/>
        <v>2.0823654952365214</v>
      </c>
      <c r="X36" s="22">
        <f t="shared" si="6"/>
        <v>2.3123850689720196</v>
      </c>
      <c r="Y36" s="22">
        <f t="shared" si="6"/>
        <v>2.3751358609688697</v>
      </c>
      <c r="Z36" s="22">
        <f t="shared" si="6"/>
        <v>2.4568620183319778</v>
      </c>
      <c r="AA36" s="22">
        <f t="shared" si="6"/>
        <v>2.5218923178842512</v>
      </c>
      <c r="AB36" s="22">
        <f t="shared" si="6"/>
        <v>2.5270900256525546</v>
      </c>
      <c r="AC36" s="22">
        <f t="shared" si="6"/>
        <v>2.8939352510550496</v>
      </c>
      <c r="AD36" s="22">
        <f t="shared" si="6"/>
        <v>2.5080794031193983</v>
      </c>
      <c r="AE36" s="22">
        <f t="shared" si="7"/>
        <v>2.5789653439447378</v>
      </c>
      <c r="AF36" s="22">
        <f t="shared" si="6"/>
        <v>1.6213087152388717</v>
      </c>
    </row>
    <row r="37" spans="1:32" s="2" customFormat="1">
      <c r="A37" s="29"/>
      <c r="B37" s="18" t="s">
        <v>1143</v>
      </c>
      <c r="C37" s="22">
        <f t="shared" si="8"/>
        <v>5.3875013562852396E-2</v>
      </c>
      <c r="D37" s="22">
        <f t="shared" si="6"/>
        <v>7.7307675936059403E-2</v>
      </c>
      <c r="E37" s="22">
        <f t="shared" si="6"/>
        <v>7.107359834254022E-2</v>
      </c>
      <c r="F37" s="22">
        <f t="shared" si="6"/>
        <v>5.7661690112221768E-2</v>
      </c>
      <c r="G37" s="22">
        <f t="shared" si="6"/>
        <v>6.1379638657078843E-2</v>
      </c>
      <c r="H37" s="22">
        <f t="shared" si="6"/>
        <v>4.5564754828723623E-2</v>
      </c>
      <c r="I37" s="22">
        <f t="shared" si="6"/>
        <v>2.9904893395563337E-2</v>
      </c>
      <c r="J37" s="22">
        <f t="shared" si="6"/>
        <v>4.8618641383445835E-2</v>
      </c>
      <c r="K37" s="22">
        <f t="shared" si="6"/>
        <v>4.7498084091660557E-2</v>
      </c>
      <c r="L37" s="22">
        <f t="shared" si="6"/>
        <v>6.2671485649656869E-2</v>
      </c>
      <c r="M37" s="22">
        <f t="shared" si="6"/>
        <v>6.656414424474541E-2</v>
      </c>
      <c r="N37" s="22">
        <f t="shared" si="6"/>
        <v>8.6835403753696902E-2</v>
      </c>
      <c r="O37" s="22">
        <f t="shared" si="6"/>
        <v>7.358757950105603E-2</v>
      </c>
      <c r="P37" s="22">
        <f t="shared" si="6"/>
        <v>6.917071561366904E-2</v>
      </c>
      <c r="Q37" s="22">
        <f t="shared" si="6"/>
        <v>5.9390998513236738E-2</v>
      </c>
      <c r="R37" s="22">
        <f t="shared" si="6"/>
        <v>4.2776187929961684E-2</v>
      </c>
      <c r="S37" s="22">
        <f t="shared" si="6"/>
        <v>3.0197121584155818E-2</v>
      </c>
      <c r="T37" s="22">
        <f t="shared" si="6"/>
        <v>5.4250973994628832E-2</v>
      </c>
      <c r="U37" s="22">
        <f t="shared" si="6"/>
        <v>2.9114388760621768E-2</v>
      </c>
      <c r="V37" s="22">
        <f t="shared" si="6"/>
        <v>5.5133853563556573E-2</v>
      </c>
      <c r="W37" s="22">
        <f t="shared" si="6"/>
        <v>3.8989499565177277E-2</v>
      </c>
      <c r="X37" s="22">
        <f t="shared" si="6"/>
        <v>6.0168431023683938E-2</v>
      </c>
      <c r="Y37" s="22">
        <f t="shared" si="6"/>
        <v>4.9819514703124707E-2</v>
      </c>
      <c r="Z37" s="22">
        <f t="shared" si="6"/>
        <v>8.1732250799693471E-2</v>
      </c>
      <c r="AA37" s="22">
        <f t="shared" si="6"/>
        <v>3.696616699720754E-2</v>
      </c>
      <c r="AB37" s="22">
        <f t="shared" si="6"/>
        <v>3.5712357932202218E-2</v>
      </c>
      <c r="AC37" s="22">
        <f t="shared" si="6"/>
        <v>5.0851152007961392E-2</v>
      </c>
      <c r="AD37" s="22">
        <f t="shared" si="6"/>
        <v>4.3206696174735729E-2</v>
      </c>
      <c r="AE37" s="22">
        <f t="shared" si="7"/>
        <v>4.6614095654393763E-2</v>
      </c>
      <c r="AF37" s="22">
        <f t="shared" si="6"/>
        <v>5.2814732183030781E-2</v>
      </c>
    </row>
    <row r="38" spans="1:32" s="2" customFormat="1">
      <c r="A38" s="5"/>
      <c r="B38" s="18" t="s">
        <v>1144</v>
      </c>
      <c r="C38" s="22">
        <f t="shared" si="8"/>
        <v>6.4477722259108722E-2</v>
      </c>
      <c r="D38" s="22">
        <f t="shared" si="6"/>
        <v>0.10829592485368386</v>
      </c>
      <c r="E38" s="22">
        <f t="shared" si="6"/>
        <v>7.8408528326104523E-2</v>
      </c>
      <c r="F38" s="22">
        <f t="shared" si="6"/>
        <v>7.6720403936064441E-2</v>
      </c>
      <c r="G38" s="22">
        <f t="shared" si="6"/>
        <v>7.5128220371432505E-2</v>
      </c>
      <c r="H38" s="22">
        <f t="shared" si="6"/>
        <v>8.3995478031824347E-2</v>
      </c>
      <c r="I38" s="22">
        <f t="shared" si="6"/>
        <v>0.11359338612734304</v>
      </c>
      <c r="J38" s="22">
        <f t="shared" si="6"/>
        <v>0.16203533746802928</v>
      </c>
      <c r="K38" s="22">
        <f t="shared" si="6"/>
        <v>0.17985292895142965</v>
      </c>
      <c r="L38" s="22">
        <f t="shared" si="6"/>
        <v>0.20977394534851582</v>
      </c>
      <c r="M38" s="22">
        <f t="shared" si="6"/>
        <v>0.21905929102857591</v>
      </c>
      <c r="N38" s="22">
        <f t="shared" si="6"/>
        <v>0.20528902518479539</v>
      </c>
      <c r="O38" s="22">
        <f t="shared" si="6"/>
        <v>0.26170224725707586</v>
      </c>
      <c r="P38" s="22">
        <f t="shared" si="6"/>
        <v>0.35397749739292111</v>
      </c>
      <c r="Q38" s="22">
        <f t="shared" si="6"/>
        <v>0.51614217379409588</v>
      </c>
      <c r="R38" s="22">
        <f t="shared" si="6"/>
        <v>0.52748047785555985</v>
      </c>
      <c r="S38" s="22">
        <f t="shared" si="6"/>
        <v>0.43958082089883338</v>
      </c>
      <c r="T38" s="22">
        <f t="shared" si="6"/>
        <v>0.40866033748648156</v>
      </c>
      <c r="U38" s="22">
        <f t="shared" si="6"/>
        <v>0.38352938595713287</v>
      </c>
      <c r="V38" s="22">
        <f t="shared" ref="D38:AF45" si="9">V18/V$25*100</f>
        <v>0.32393791699343777</v>
      </c>
      <c r="W38" s="22">
        <f t="shared" si="9"/>
        <v>0.36970816794504063</v>
      </c>
      <c r="X38" s="22">
        <f t="shared" si="9"/>
        <v>0.42409736020510802</v>
      </c>
      <c r="Y38" s="22">
        <f t="shared" si="9"/>
        <v>0.44378269901754336</v>
      </c>
      <c r="Z38" s="22">
        <f t="shared" si="9"/>
        <v>0.47922659652115707</v>
      </c>
      <c r="AA38" s="22">
        <f t="shared" si="9"/>
        <v>0.60158211094071323</v>
      </c>
      <c r="AB38" s="22">
        <f t="shared" si="9"/>
        <v>0.65632401023897569</v>
      </c>
      <c r="AC38" s="22">
        <f t="shared" si="9"/>
        <v>0.77356939042707074</v>
      </c>
      <c r="AD38" s="22">
        <f t="shared" si="9"/>
        <v>0.58933874283179777</v>
      </c>
      <c r="AE38" s="22">
        <f t="shared" ref="AE38" si="10">AE18/AE$25*100</f>
        <v>0.58204394378495383</v>
      </c>
      <c r="AF38" s="22">
        <f t="shared" si="9"/>
        <v>0.36640267099876889</v>
      </c>
    </row>
    <row r="39" spans="1:32" s="2" customFormat="1">
      <c r="A39" s="29"/>
      <c r="B39" s="18" t="s">
        <v>1145</v>
      </c>
      <c r="C39" s="22">
        <f t="shared" si="8"/>
        <v>5.5774665537598321E-2</v>
      </c>
      <c r="D39" s="22">
        <f t="shared" si="9"/>
        <v>8.8057853371350622E-2</v>
      </c>
      <c r="E39" s="22">
        <f t="shared" si="9"/>
        <v>9.0724987235145105E-2</v>
      </c>
      <c r="F39" s="22">
        <f t="shared" si="9"/>
        <v>8.309707012471601E-2</v>
      </c>
      <c r="G39" s="22">
        <f t="shared" si="9"/>
        <v>5.9206757442796035E-2</v>
      </c>
      <c r="H39" s="22">
        <f t="shared" si="9"/>
        <v>7.7902027717398431E-2</v>
      </c>
      <c r="I39" s="22">
        <f t="shared" si="9"/>
        <v>0.12309462759279215</v>
      </c>
      <c r="J39" s="22">
        <f t="shared" si="9"/>
        <v>0.16722663375748878</v>
      </c>
      <c r="K39" s="22">
        <f t="shared" si="9"/>
        <v>0.20518468654399802</v>
      </c>
      <c r="L39" s="22">
        <f t="shared" si="9"/>
        <v>0.33606488823100023</v>
      </c>
      <c r="M39" s="22">
        <f t="shared" si="9"/>
        <v>0.41789219609212119</v>
      </c>
      <c r="N39" s="22">
        <f t="shared" si="9"/>
        <v>0.37843788499631587</v>
      </c>
      <c r="O39" s="22">
        <f t="shared" si="9"/>
        <v>0.35138245017440262</v>
      </c>
      <c r="P39" s="22">
        <f t="shared" si="9"/>
        <v>0.44533856428492546</v>
      </c>
      <c r="Q39" s="22">
        <f t="shared" si="9"/>
        <v>0.66688583222795728</v>
      </c>
      <c r="R39" s="22">
        <f t="shared" si="9"/>
        <v>0.55365113200981464</v>
      </c>
      <c r="S39" s="22">
        <f t="shared" si="9"/>
        <v>0.50769114556059225</v>
      </c>
      <c r="T39" s="22">
        <f t="shared" si="9"/>
        <v>0.47416910205946405</v>
      </c>
      <c r="U39" s="22">
        <f t="shared" si="9"/>
        <v>0.46142752049637387</v>
      </c>
      <c r="V39" s="22">
        <f t="shared" si="9"/>
        <v>0.34779090109210664</v>
      </c>
      <c r="W39" s="22">
        <f t="shared" si="9"/>
        <v>0.37045810428504566</v>
      </c>
      <c r="X39" s="22">
        <f t="shared" si="9"/>
        <v>0.43281651975930585</v>
      </c>
      <c r="Y39" s="22">
        <f t="shared" si="9"/>
        <v>0.45778610810184417</v>
      </c>
      <c r="Z39" s="22">
        <f t="shared" si="9"/>
        <v>0.43742872995506682</v>
      </c>
      <c r="AA39" s="22">
        <f t="shared" si="9"/>
        <v>0.3654195275842862</v>
      </c>
      <c r="AB39" s="22">
        <f t="shared" si="9"/>
        <v>0.28092249737154168</v>
      </c>
      <c r="AC39" s="22">
        <f t="shared" si="9"/>
        <v>0.30228625233624667</v>
      </c>
      <c r="AD39" s="22">
        <f t="shared" si="9"/>
        <v>0.37239325748595214</v>
      </c>
      <c r="AE39" s="22">
        <f t="shared" ref="AE39" si="11">AE19/AE$25*100</f>
        <v>0.31916433068156969</v>
      </c>
      <c r="AF39" s="22">
        <f t="shared" si="9"/>
        <v>0.33566398633750949</v>
      </c>
    </row>
    <row r="40" spans="1:32" s="2" customFormat="1">
      <c r="A40" s="29"/>
      <c r="B40" s="18" t="s">
        <v>1146</v>
      </c>
      <c r="C40" s="22">
        <f t="shared" si="8"/>
        <v>7.6648748283352957E-3</v>
      </c>
      <c r="D40" s="22">
        <f t="shared" si="9"/>
        <v>3.6748958019864747E-2</v>
      </c>
      <c r="E40" s="22">
        <f t="shared" si="9"/>
        <v>2.5004598366836654E-2</v>
      </c>
      <c r="F40" s="22">
        <f t="shared" si="9"/>
        <v>2.7353237071822679E-2</v>
      </c>
      <c r="G40" s="22">
        <f t="shared" si="9"/>
        <v>2.0859995880864454E-2</v>
      </c>
      <c r="H40" s="22">
        <f t="shared" si="9"/>
        <v>3.2571864488622607E-2</v>
      </c>
      <c r="I40" s="22">
        <f t="shared" si="9"/>
        <v>5.8671439282194315E-2</v>
      </c>
      <c r="J40" s="22">
        <f t="shared" si="9"/>
        <v>5.8405557276068727E-2</v>
      </c>
      <c r="K40" s="22">
        <f t="shared" si="9"/>
        <v>5.4338240260787186E-2</v>
      </c>
      <c r="L40" s="22">
        <f t="shared" si="9"/>
        <v>0.12495498029256474</v>
      </c>
      <c r="M40" s="22">
        <f t="shared" si="9"/>
        <v>0.17900008586352417</v>
      </c>
      <c r="N40" s="22">
        <f t="shared" si="9"/>
        <v>0.18028550484051223</v>
      </c>
      <c r="O40" s="22">
        <f t="shared" si="9"/>
        <v>0.31646312536200755</v>
      </c>
      <c r="P40" s="22">
        <f t="shared" si="9"/>
        <v>0.49980779931952612</v>
      </c>
      <c r="Q40" s="22">
        <f t="shared" si="9"/>
        <v>0.8669777017240069</v>
      </c>
      <c r="R40" s="22">
        <f t="shared" si="9"/>
        <v>0.76091010299183959</v>
      </c>
      <c r="S40" s="22">
        <f t="shared" si="9"/>
        <v>0.85772939611452792</v>
      </c>
      <c r="T40" s="22">
        <f t="shared" si="9"/>
        <v>1.0303885761973017</v>
      </c>
      <c r="U40" s="22">
        <f t="shared" si="9"/>
        <v>1.0110919334343644</v>
      </c>
      <c r="V40" s="22">
        <f t="shared" si="9"/>
        <v>0.79932059163105396</v>
      </c>
      <c r="W40" s="22">
        <f t="shared" si="9"/>
        <v>1.0642771441433345</v>
      </c>
      <c r="X40" s="22">
        <f t="shared" si="9"/>
        <v>1.0925163013315504</v>
      </c>
      <c r="Y40" s="22">
        <f t="shared" si="9"/>
        <v>1.1280937454415569</v>
      </c>
      <c r="Z40" s="22">
        <f t="shared" si="9"/>
        <v>1.1147006544852107</v>
      </c>
      <c r="AA40" s="22">
        <f t="shared" si="9"/>
        <v>1.2479069541978998</v>
      </c>
      <c r="AB40" s="22">
        <f t="shared" si="9"/>
        <v>1.2437251589487317</v>
      </c>
      <c r="AC40" s="22">
        <f t="shared" si="9"/>
        <v>1.3271201057113111</v>
      </c>
      <c r="AD40" s="22">
        <f t="shared" si="9"/>
        <v>1.1137653912458993</v>
      </c>
      <c r="AE40" s="22">
        <f t="shared" ref="AE40" si="12">AE20/AE$25*100</f>
        <v>1.014659669898889</v>
      </c>
      <c r="AF40" s="22">
        <f t="shared" si="9"/>
        <v>0.67903087633917536</v>
      </c>
    </row>
    <row r="41" spans="1:32" s="2" customFormat="1">
      <c r="A41" s="29"/>
      <c r="B41" s="18" t="s">
        <v>1147</v>
      </c>
      <c r="C41" s="22">
        <f t="shared" si="8"/>
        <v>6.6266929351601974E-5</v>
      </c>
      <c r="D41" s="22">
        <f t="shared" si="9"/>
        <v>6.6714779874519584E-4</v>
      </c>
      <c r="E41" s="22">
        <f t="shared" si="9"/>
        <v>7.9588830644392223E-4</v>
      </c>
      <c r="F41" s="22">
        <f t="shared" si="9"/>
        <v>5.9571388901706601E-4</v>
      </c>
      <c r="G41" s="22">
        <f t="shared" si="9"/>
        <v>5.0432354438066738E-3</v>
      </c>
      <c r="H41" s="22">
        <f t="shared" si="9"/>
        <v>3.8144009002393595E-3</v>
      </c>
      <c r="I41" s="22">
        <f t="shared" si="9"/>
        <v>8.9005841302044232E-3</v>
      </c>
      <c r="J41" s="22">
        <f t="shared" si="9"/>
        <v>4.0201101187405039E-2</v>
      </c>
      <c r="K41" s="22">
        <f t="shared" si="9"/>
        <v>5.4301948754940946E-2</v>
      </c>
      <c r="L41" s="22">
        <f t="shared" si="9"/>
        <v>4.420443494985267E-2</v>
      </c>
      <c r="M41" s="22">
        <f t="shared" si="9"/>
        <v>5.2642584357450166E-2</v>
      </c>
      <c r="N41" s="22">
        <f t="shared" si="9"/>
        <v>5.2708808708367715E-2</v>
      </c>
      <c r="O41" s="22">
        <f t="shared" si="9"/>
        <v>6.1595628391622012E-2</v>
      </c>
      <c r="P41" s="22">
        <f t="shared" si="9"/>
        <v>6.851763883385259E-2</v>
      </c>
      <c r="Q41" s="22">
        <f t="shared" si="9"/>
        <v>0.1045175488964549</v>
      </c>
      <c r="R41" s="22">
        <f t="shared" si="9"/>
        <v>0.13211579264825338</v>
      </c>
      <c r="S41" s="22">
        <f t="shared" si="9"/>
        <v>7.7707420188452697E-2</v>
      </c>
      <c r="T41" s="22">
        <f t="shared" si="9"/>
        <v>9.201778214962858E-2</v>
      </c>
      <c r="U41" s="22">
        <f t="shared" si="9"/>
        <v>0.1344559870145173</v>
      </c>
      <c r="V41" s="22">
        <f t="shared" si="9"/>
        <v>0.18042944490102183</v>
      </c>
      <c r="W41" s="22">
        <f t="shared" si="9"/>
        <v>0.23620418007691185</v>
      </c>
      <c r="X41" s="22">
        <f t="shared" si="9"/>
        <v>0.30042280023585871</v>
      </c>
      <c r="Y41" s="22">
        <f t="shared" si="9"/>
        <v>0.29565379370480055</v>
      </c>
      <c r="Z41" s="22">
        <f t="shared" si="9"/>
        <v>0.33969595677005976</v>
      </c>
      <c r="AA41" s="22">
        <f t="shared" si="9"/>
        <v>0.27001755816414474</v>
      </c>
      <c r="AB41" s="22">
        <f t="shared" si="9"/>
        <v>0.31040600116110306</v>
      </c>
      <c r="AC41" s="22">
        <f t="shared" si="9"/>
        <v>0.43920457441428018</v>
      </c>
      <c r="AD41" s="22">
        <f t="shared" si="9"/>
        <v>0.3875780187331847</v>
      </c>
      <c r="AE41" s="22">
        <f t="shared" ref="AE41" si="13">AE21/AE$25*100</f>
        <v>0.61489005711755507</v>
      </c>
      <c r="AF41" s="22">
        <f t="shared" si="9"/>
        <v>0.17661668097295766</v>
      </c>
    </row>
    <row r="42" spans="1:32" s="2" customFormat="1">
      <c r="A42" s="5"/>
      <c r="B42" s="18" t="s">
        <v>1166</v>
      </c>
      <c r="C42" s="22">
        <f t="shared" si="8"/>
        <v>5.3234433245786918E-3</v>
      </c>
      <c r="D42" s="22">
        <f t="shared" si="9"/>
        <v>2.0340808425051364E-2</v>
      </c>
      <c r="E42" s="22">
        <f t="shared" si="9"/>
        <v>1.0004538680234756E-2</v>
      </c>
      <c r="F42" s="22">
        <f t="shared" si="9"/>
        <v>5.8170409154645357E-3</v>
      </c>
      <c r="G42" s="22">
        <f t="shared" si="9"/>
        <v>9.6032549467652446E-3</v>
      </c>
      <c r="H42" s="22">
        <f t="shared" si="9"/>
        <v>0.17109193606953441</v>
      </c>
      <c r="I42" s="22">
        <f t="shared" si="9"/>
        <v>2.4429762138384829E-2</v>
      </c>
      <c r="J42" s="22">
        <f t="shared" si="9"/>
        <v>8.6581701912209069E-3</v>
      </c>
      <c r="K42" s="22">
        <f t="shared" si="9"/>
        <v>8.4528742857636115E-3</v>
      </c>
      <c r="L42" s="22">
        <f t="shared" si="9"/>
        <v>7.7061058480422341E-3</v>
      </c>
      <c r="M42" s="22">
        <f t="shared" si="9"/>
        <v>8.381269628916754E-3</v>
      </c>
      <c r="N42" s="22">
        <f t="shared" si="9"/>
        <v>4.6227854771210492E-3</v>
      </c>
      <c r="O42" s="22">
        <f t="shared" si="9"/>
        <v>4.8781303591848698E-3</v>
      </c>
      <c r="P42" s="22">
        <f t="shared" si="9"/>
        <v>6.7914307988537828E-3</v>
      </c>
      <c r="Q42" s="22">
        <f t="shared" si="9"/>
        <v>5.6699446192904849E-3</v>
      </c>
      <c r="R42" s="22">
        <f t="shared" si="9"/>
        <v>7.9630836405489656E-3</v>
      </c>
      <c r="S42" s="22">
        <f t="shared" si="9"/>
        <v>4.1579461242253766E-3</v>
      </c>
      <c r="T42" s="22">
        <f t="shared" si="9"/>
        <v>1.3575453083490643E-3</v>
      </c>
      <c r="U42" s="22">
        <f t="shared" si="9"/>
        <v>4.9046573677883855E-3</v>
      </c>
      <c r="V42" s="22">
        <f t="shared" si="9"/>
        <v>0</v>
      </c>
      <c r="W42" s="22">
        <f t="shared" si="9"/>
        <v>2.7283992210116038E-3</v>
      </c>
      <c r="X42" s="22">
        <f t="shared" si="9"/>
        <v>2.3636564165120948E-3</v>
      </c>
      <c r="Y42" s="22">
        <f t="shared" si="9"/>
        <v>0</v>
      </c>
      <c r="Z42" s="22">
        <f t="shared" si="9"/>
        <v>4.0778298007905162E-3</v>
      </c>
      <c r="AA42" s="22">
        <f t="shared" si="9"/>
        <v>0</v>
      </c>
      <c r="AB42" s="22">
        <f t="shared" si="9"/>
        <v>0</v>
      </c>
      <c r="AC42" s="22">
        <f t="shared" si="9"/>
        <v>9.0377615817966827E-4</v>
      </c>
      <c r="AD42" s="22">
        <f t="shared" si="9"/>
        <v>1.7972966478285687E-3</v>
      </c>
      <c r="AE42" s="22">
        <f t="shared" ref="AE42" si="14">AE22/AE$25*100</f>
        <v>1.593246807376618E-3</v>
      </c>
      <c r="AF42" s="22">
        <f t="shared" si="9"/>
        <v>1.0779768407429854E-2</v>
      </c>
    </row>
    <row r="43" spans="1:32" s="2" customFormat="1">
      <c r="A43" s="29"/>
      <c r="B43" s="18" t="s">
        <v>19</v>
      </c>
      <c r="C43" s="22">
        <f t="shared" si="8"/>
        <v>89.181127519927841</v>
      </c>
      <c r="D43" s="22">
        <f t="shared" si="9"/>
        <v>90.219385243627841</v>
      </c>
      <c r="E43" s="22">
        <f t="shared" si="9"/>
        <v>89.031579310075841</v>
      </c>
      <c r="F43" s="22">
        <f t="shared" si="9"/>
        <v>89.080055409220421</v>
      </c>
      <c r="G43" s="22">
        <f t="shared" si="9"/>
        <v>88.648173972812771</v>
      </c>
      <c r="H43" s="22">
        <f t="shared" si="9"/>
        <v>86.766702901236528</v>
      </c>
      <c r="I43" s="22">
        <f t="shared" si="9"/>
        <v>85.449701899768485</v>
      </c>
      <c r="J43" s="22">
        <f t="shared" si="9"/>
        <v>83.999593509574026</v>
      </c>
      <c r="K43" s="22">
        <f t="shared" si="9"/>
        <v>82.756412110129901</v>
      </c>
      <c r="L43" s="22">
        <f t="shared" si="9"/>
        <v>82.911096971738047</v>
      </c>
      <c r="M43" s="22">
        <f t="shared" si="9"/>
        <v>81.123032818555458</v>
      </c>
      <c r="N43" s="22">
        <f t="shared" si="9"/>
        <v>79.764786467376965</v>
      </c>
      <c r="O43" s="22">
        <f t="shared" si="9"/>
        <v>78.178277224502708</v>
      </c>
      <c r="P43" s="22">
        <f t="shared" si="9"/>
        <v>77.108754545204008</v>
      </c>
      <c r="Q43" s="22">
        <f t="shared" si="9"/>
        <v>78.367626269735823</v>
      </c>
      <c r="R43" s="22">
        <f t="shared" si="9"/>
        <v>78.963247117074829</v>
      </c>
      <c r="S43" s="22">
        <f t="shared" si="9"/>
        <v>79.128550033473815</v>
      </c>
      <c r="T43" s="22">
        <f t="shared" si="9"/>
        <v>80.144244410651083</v>
      </c>
      <c r="U43" s="22">
        <f t="shared" si="9"/>
        <v>82.033812692063918</v>
      </c>
      <c r="V43" s="22">
        <f t="shared" si="9"/>
        <v>83.868836059519793</v>
      </c>
      <c r="W43" s="22">
        <f t="shared" si="9"/>
        <v>84.138138798854044</v>
      </c>
      <c r="X43" s="22">
        <f t="shared" si="9"/>
        <v>83.289653625941114</v>
      </c>
      <c r="Y43" s="22">
        <f t="shared" si="9"/>
        <v>82.98756400132433</v>
      </c>
      <c r="Z43" s="22">
        <f t="shared" si="9"/>
        <v>82.591281274006178</v>
      </c>
      <c r="AA43" s="22">
        <f t="shared" si="9"/>
        <v>82.367083755771091</v>
      </c>
      <c r="AB43" s="22">
        <f t="shared" si="9"/>
        <v>82.760198377785969</v>
      </c>
      <c r="AC43" s="22">
        <f t="shared" si="9"/>
        <v>84.227861010761998</v>
      </c>
      <c r="AD43" s="22">
        <f t="shared" si="9"/>
        <v>84.247740227598243</v>
      </c>
      <c r="AE43" s="22">
        <f t="shared" ref="AE43" si="15">AE23/AE$25*100</f>
        <v>83.405467167375008</v>
      </c>
      <c r="AF43" s="22">
        <f t="shared" si="9"/>
        <v>83.028684549388871</v>
      </c>
    </row>
    <row r="44" spans="1:32" s="2" customFormat="1">
      <c r="A44" s="29"/>
      <c r="B44" s="18" t="s">
        <v>20</v>
      </c>
      <c r="C44" s="22">
        <f t="shared" si="8"/>
        <v>10.818872480072161</v>
      </c>
      <c r="D44" s="22">
        <f t="shared" si="9"/>
        <v>9.7806147563721613</v>
      </c>
      <c r="E44" s="22">
        <f t="shared" si="9"/>
        <v>10.968420689924168</v>
      </c>
      <c r="F44" s="22">
        <f t="shared" si="9"/>
        <v>10.919944590779574</v>
      </c>
      <c r="G44" s="22">
        <f t="shared" si="9"/>
        <v>11.351826027187231</v>
      </c>
      <c r="H44" s="22">
        <f t="shared" si="9"/>
        <v>13.233297098763474</v>
      </c>
      <c r="I44" s="22">
        <f t="shared" si="9"/>
        <v>14.550298100231521</v>
      </c>
      <c r="J44" s="22">
        <f t="shared" si="9"/>
        <v>16.000406490425981</v>
      </c>
      <c r="K44" s="22">
        <f t="shared" si="9"/>
        <v>17.243587889870092</v>
      </c>
      <c r="L44" s="22">
        <f t="shared" si="9"/>
        <v>17.088903028261949</v>
      </c>
      <c r="M44" s="22">
        <f t="shared" si="9"/>
        <v>18.876967181444549</v>
      </c>
      <c r="N44" s="22">
        <f t="shared" si="9"/>
        <v>20.235213532623035</v>
      </c>
      <c r="O44" s="22">
        <f t="shared" si="9"/>
        <v>21.821722775497289</v>
      </c>
      <c r="P44" s="22">
        <f t="shared" si="9"/>
        <v>22.891245454795992</v>
      </c>
      <c r="Q44" s="22">
        <f t="shared" si="9"/>
        <v>21.632373730264177</v>
      </c>
      <c r="R44" s="22">
        <f t="shared" si="9"/>
        <v>21.036752882925175</v>
      </c>
      <c r="S44" s="22">
        <f t="shared" si="9"/>
        <v>20.871449966526178</v>
      </c>
      <c r="T44" s="22">
        <f t="shared" si="9"/>
        <v>19.855755589348906</v>
      </c>
      <c r="U44" s="22">
        <f t="shared" si="9"/>
        <v>17.966187307936082</v>
      </c>
      <c r="V44" s="22">
        <f t="shared" si="9"/>
        <v>16.13116394048021</v>
      </c>
      <c r="W44" s="22">
        <f t="shared" si="9"/>
        <v>15.861861201145958</v>
      </c>
      <c r="X44" s="22">
        <f t="shared" si="9"/>
        <v>16.710346374058897</v>
      </c>
      <c r="Y44" s="22">
        <f t="shared" si="9"/>
        <v>17.012435998675667</v>
      </c>
      <c r="Z44" s="22">
        <f t="shared" si="9"/>
        <v>17.408718725993825</v>
      </c>
      <c r="AA44" s="22">
        <f t="shared" si="9"/>
        <v>17.632916244228916</v>
      </c>
      <c r="AB44" s="22">
        <f t="shared" si="9"/>
        <v>17.239801622214038</v>
      </c>
      <c r="AC44" s="22">
        <f t="shared" si="9"/>
        <v>15.772138989238007</v>
      </c>
      <c r="AD44" s="22">
        <f t="shared" si="9"/>
        <v>15.75225977240175</v>
      </c>
      <c r="AE44" s="22">
        <f t="shared" ref="AE44" si="16">AE24/AE$25*100</f>
        <v>16.594532832624999</v>
      </c>
      <c r="AF44" s="22">
        <f t="shared" si="9"/>
        <v>16.971315450611122</v>
      </c>
    </row>
    <row r="45" spans="1:32" s="2" customFormat="1">
      <c r="A45" s="29"/>
      <c r="B45" s="18" t="s">
        <v>7</v>
      </c>
      <c r="C45" s="22">
        <f t="shared" si="8"/>
        <v>100</v>
      </c>
      <c r="D45" s="22">
        <f t="shared" si="9"/>
        <v>100</v>
      </c>
      <c r="E45" s="22">
        <f t="shared" si="9"/>
        <v>100</v>
      </c>
      <c r="F45" s="22">
        <f t="shared" si="9"/>
        <v>100</v>
      </c>
      <c r="G45" s="22">
        <f t="shared" si="9"/>
        <v>100</v>
      </c>
      <c r="H45" s="22">
        <f t="shared" si="9"/>
        <v>100</v>
      </c>
      <c r="I45" s="22">
        <f t="shared" si="9"/>
        <v>100</v>
      </c>
      <c r="J45" s="22">
        <f t="shared" si="9"/>
        <v>100</v>
      </c>
      <c r="K45" s="22">
        <f t="shared" si="9"/>
        <v>100</v>
      </c>
      <c r="L45" s="22">
        <f t="shared" si="9"/>
        <v>100</v>
      </c>
      <c r="M45" s="22">
        <f t="shared" si="9"/>
        <v>100</v>
      </c>
      <c r="N45" s="22">
        <f t="shared" si="9"/>
        <v>100</v>
      </c>
      <c r="O45" s="22">
        <f t="shared" si="9"/>
        <v>100</v>
      </c>
      <c r="P45" s="22">
        <f t="shared" si="9"/>
        <v>100</v>
      </c>
      <c r="Q45" s="22">
        <f t="shared" si="9"/>
        <v>100</v>
      </c>
      <c r="R45" s="22">
        <f t="shared" si="9"/>
        <v>100</v>
      </c>
      <c r="S45" s="22">
        <f t="shared" si="9"/>
        <v>100</v>
      </c>
      <c r="T45" s="22">
        <f t="shared" si="9"/>
        <v>100</v>
      </c>
      <c r="U45" s="22">
        <f t="shared" si="9"/>
        <v>100</v>
      </c>
      <c r="V45" s="22">
        <f t="shared" si="9"/>
        <v>100</v>
      </c>
      <c r="W45" s="22">
        <f t="shared" si="9"/>
        <v>100</v>
      </c>
      <c r="X45" s="22">
        <f t="shared" si="9"/>
        <v>100</v>
      </c>
      <c r="Y45" s="22">
        <f t="shared" si="9"/>
        <v>100</v>
      </c>
      <c r="Z45" s="22">
        <f t="shared" si="9"/>
        <v>100</v>
      </c>
      <c r="AA45" s="22">
        <f t="shared" si="9"/>
        <v>100</v>
      </c>
      <c r="AB45" s="22">
        <f t="shared" si="9"/>
        <v>100</v>
      </c>
      <c r="AC45" s="22">
        <f t="shared" si="9"/>
        <v>100</v>
      </c>
      <c r="AD45" s="22">
        <f t="shared" si="9"/>
        <v>100</v>
      </c>
      <c r="AE45" s="22">
        <f t="shared" ref="AE45" si="17">AE25/AE$25*100</f>
        <v>100</v>
      </c>
      <c r="AF45" s="22">
        <f t="shared" si="9"/>
        <v>100</v>
      </c>
    </row>
    <row r="46" spans="1:32" s="2" customFormat="1">
      <c r="A46" s="5"/>
      <c r="B46" s="12"/>
      <c r="C46" s="12"/>
      <c r="D46" s="12"/>
      <c r="E46" s="12"/>
      <c r="F46" s="12"/>
      <c r="G46" s="12"/>
      <c r="H46" s="12"/>
      <c r="I46" s="12"/>
      <c r="J46" s="12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2" s="2" customFormat="1">
      <c r="A47" s="5"/>
      <c r="B47" s="89" t="s">
        <v>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</row>
    <row r="48" spans="1:32" s="2" customFormat="1">
      <c r="A48" s="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2" s="2" customFormat="1">
      <c r="A49" s="29">
        <v>1</v>
      </c>
      <c r="B49" s="18" t="s">
        <v>250</v>
      </c>
      <c r="C49" s="22" t="str">
        <f>IFERROR((((C9/B9)*100-100)),"--")</f>
        <v>--</v>
      </c>
      <c r="D49" s="22">
        <f>IFERROR((((D9/C9)*100-100)),"--")</f>
        <v>64.849774677691187</v>
      </c>
      <c r="E49" s="22">
        <f t="shared" ref="E49:AE49" si="18">IFERROR((((E9/D9)*100-100)),"--")</f>
        <v>28.303582384469081</v>
      </c>
      <c r="F49" s="22">
        <f t="shared" si="18"/>
        <v>45.148904666919464</v>
      </c>
      <c r="G49" s="22">
        <f t="shared" si="18"/>
        <v>29.463159975444682</v>
      </c>
      <c r="H49" s="22">
        <f t="shared" si="18"/>
        <v>106.77037930412956</v>
      </c>
      <c r="I49" s="22">
        <f t="shared" si="18"/>
        <v>18.287442143589544</v>
      </c>
      <c r="J49" s="22">
        <f t="shared" si="18"/>
        <v>62.85227425881132</v>
      </c>
      <c r="K49" s="22">
        <f t="shared" si="18"/>
        <v>10.689855167544152</v>
      </c>
      <c r="L49" s="22">
        <f t="shared" si="18"/>
        <v>51.306180589690996</v>
      </c>
      <c r="M49" s="22">
        <f t="shared" si="18"/>
        <v>33.511794080936909</v>
      </c>
      <c r="N49" s="22">
        <f t="shared" si="18"/>
        <v>2.0525343590988854</v>
      </c>
      <c r="O49" s="22">
        <f t="shared" si="18"/>
        <v>9.2151047652279772E-2</v>
      </c>
      <c r="P49" s="22">
        <f t="shared" si="18"/>
        <v>17.517325424626279</v>
      </c>
      <c r="Q49" s="22">
        <f t="shared" si="18"/>
        <v>-4.3871012268653971</v>
      </c>
      <c r="R49" s="22">
        <f t="shared" si="18"/>
        <v>44.390654624550081</v>
      </c>
      <c r="S49" s="22">
        <f t="shared" si="18"/>
        <v>22.042285141435045</v>
      </c>
      <c r="T49" s="22">
        <f t="shared" si="18"/>
        <v>30.307184643791061</v>
      </c>
      <c r="U49" s="22">
        <f t="shared" si="18"/>
        <v>11.999901686863737</v>
      </c>
      <c r="V49" s="22">
        <f t="shared" si="18"/>
        <v>18.68702077560522</v>
      </c>
      <c r="W49" s="22">
        <f t="shared" si="18"/>
        <v>18.35883742323054</v>
      </c>
      <c r="X49" s="22">
        <f t="shared" si="18"/>
        <v>-0.36673234726296755</v>
      </c>
      <c r="Y49" s="22">
        <f t="shared" si="18"/>
        <v>1.9996985707045383</v>
      </c>
      <c r="Z49" s="22">
        <f t="shared" si="18"/>
        <v>10.574503453575829</v>
      </c>
      <c r="AA49" s="22">
        <f t="shared" si="18"/>
        <v>-0.15333300377746184</v>
      </c>
      <c r="AB49" s="22">
        <f t="shared" si="18"/>
        <v>-10.949866468649674</v>
      </c>
      <c r="AC49" s="22">
        <f t="shared" si="18"/>
        <v>29.39298821448412</v>
      </c>
      <c r="AD49" s="22">
        <f t="shared" si="18"/>
        <v>22.381174430798751</v>
      </c>
      <c r="AE49" s="22">
        <f t="shared" si="18"/>
        <v>-1.6749977617929233</v>
      </c>
      <c r="AF49" s="46">
        <f>POWER(AE9/C9,1/29)*100-100</f>
        <v>20.59537856959399</v>
      </c>
    </row>
    <row r="50" spans="1:32" s="2" customFormat="1">
      <c r="A50" s="29">
        <v>2</v>
      </c>
      <c r="B50" s="18" t="s">
        <v>14</v>
      </c>
      <c r="C50" s="22" t="str">
        <f t="shared" ref="C50:D65" si="19">IFERROR((((C10/B10)*100-100)),"--")</f>
        <v>--</v>
      </c>
      <c r="D50" s="22">
        <f t="shared" si="19"/>
        <v>24.985832997858154</v>
      </c>
      <c r="E50" s="22">
        <f t="shared" ref="E50:AE50" si="20">IFERROR((((E10/D10)*100-100)),"--")</f>
        <v>29.851427383432707</v>
      </c>
      <c r="F50" s="22">
        <f t="shared" si="20"/>
        <v>18.548542976615678</v>
      </c>
      <c r="G50" s="22">
        <f t="shared" si="20"/>
        <v>13.324843996508932</v>
      </c>
      <c r="H50" s="22">
        <f t="shared" si="20"/>
        <v>9.1071000327137739</v>
      </c>
      <c r="I50" s="22">
        <f t="shared" si="20"/>
        <v>-8.5318279610234526</v>
      </c>
      <c r="J50" s="22">
        <f t="shared" si="20"/>
        <v>-5.1717520814184752</v>
      </c>
      <c r="K50" s="22">
        <f t="shared" si="20"/>
        <v>-4.3569560410945058</v>
      </c>
      <c r="L50" s="22">
        <f t="shared" si="20"/>
        <v>-5.2279028982981828</v>
      </c>
      <c r="M50" s="22">
        <f t="shared" si="20"/>
        <v>-3.3290824332183178</v>
      </c>
      <c r="N50" s="22">
        <f t="shared" si="20"/>
        <v>-2.9700225621455303</v>
      </c>
      <c r="O50" s="22">
        <f t="shared" si="20"/>
        <v>-7.763830891317042</v>
      </c>
      <c r="P50" s="22">
        <f t="shared" si="20"/>
        <v>-8.8166476116255126</v>
      </c>
      <c r="Q50" s="22">
        <f t="shared" si="20"/>
        <v>-20.906850986765335</v>
      </c>
      <c r="R50" s="22">
        <f t="shared" si="20"/>
        <v>21.557133313764652</v>
      </c>
      <c r="S50" s="22">
        <f t="shared" si="20"/>
        <v>14.50513717293353</v>
      </c>
      <c r="T50" s="22">
        <f t="shared" si="20"/>
        <v>-4.5182865280051914</v>
      </c>
      <c r="U50" s="22">
        <f t="shared" si="20"/>
        <v>6.0586318589153905</v>
      </c>
      <c r="V50" s="22">
        <f t="shared" si="20"/>
        <v>2.8752635100324397</v>
      </c>
      <c r="W50" s="22">
        <f t="shared" si="20"/>
        <v>-6.3130839770509226</v>
      </c>
      <c r="X50" s="22">
        <f t="shared" si="20"/>
        <v>-12.256214385449098</v>
      </c>
      <c r="Y50" s="22">
        <f t="shared" si="20"/>
        <v>-1.0073916460057859</v>
      </c>
      <c r="Z50" s="22">
        <f t="shared" si="20"/>
        <v>9.2964153563568601</v>
      </c>
      <c r="AA50" s="22">
        <f t="shared" si="20"/>
        <v>-7.6983124265258596</v>
      </c>
      <c r="AB50" s="22">
        <f t="shared" si="20"/>
        <v>-20.165279345492166</v>
      </c>
      <c r="AC50" s="22">
        <f t="shared" si="20"/>
        <v>10.471745267243634</v>
      </c>
      <c r="AD50" s="22">
        <f t="shared" si="20"/>
        <v>2.9060663553999433</v>
      </c>
      <c r="AE50" s="22">
        <f t="shared" si="20"/>
        <v>-2.6135594294136979</v>
      </c>
      <c r="AF50" s="46">
        <f t="shared" ref="AF50:AF65" si="21">POWER(AE10/C10,1/29)*100-100</f>
        <v>0.71043495108746413</v>
      </c>
    </row>
    <row r="51" spans="1:32" s="2" customFormat="1">
      <c r="A51" s="5">
        <v>3</v>
      </c>
      <c r="B51" s="18" t="s">
        <v>1148</v>
      </c>
      <c r="C51" s="22" t="str">
        <f t="shared" si="19"/>
        <v>--</v>
      </c>
      <c r="D51" s="22">
        <f t="shared" si="19"/>
        <v>-48.586275203395815</v>
      </c>
      <c r="E51" s="22">
        <f t="shared" ref="E51:AE51" si="22">IFERROR((((E11/D11)*100-100)),"--")</f>
        <v>80.591978071726487</v>
      </c>
      <c r="F51" s="22">
        <f t="shared" si="22"/>
        <v>98.617403021818831</v>
      </c>
      <c r="G51" s="22">
        <f t="shared" si="22"/>
        <v>-22.321615760938883</v>
      </c>
      <c r="H51" s="22">
        <f t="shared" si="22"/>
        <v>94.324417157795892</v>
      </c>
      <c r="I51" s="22">
        <f t="shared" si="22"/>
        <v>86.582343851002776</v>
      </c>
      <c r="J51" s="22">
        <f t="shared" si="22"/>
        <v>42.562585246622803</v>
      </c>
      <c r="K51" s="22">
        <f t="shared" si="22"/>
        <v>33.493397444968053</v>
      </c>
      <c r="L51" s="22">
        <f t="shared" si="22"/>
        <v>29.756423547323294</v>
      </c>
      <c r="M51" s="22">
        <f t="shared" si="22"/>
        <v>44.649932871394469</v>
      </c>
      <c r="N51" s="22">
        <f t="shared" si="22"/>
        <v>41.699284201393766</v>
      </c>
      <c r="O51" s="22">
        <f t="shared" si="22"/>
        <v>36.054619592618423</v>
      </c>
      <c r="P51" s="22">
        <f t="shared" si="22"/>
        <v>26.35773714701746</v>
      </c>
      <c r="Q51" s="22">
        <f t="shared" si="22"/>
        <v>-9.2694755654515291</v>
      </c>
      <c r="R51" s="22">
        <f t="shared" si="22"/>
        <v>7.9308635479691247</v>
      </c>
      <c r="S51" s="22">
        <f t="shared" si="22"/>
        <v>36.04656144212214</v>
      </c>
      <c r="T51" s="22">
        <f t="shared" si="22"/>
        <v>0.9778376300638314</v>
      </c>
      <c r="U51" s="22">
        <f t="shared" si="22"/>
        <v>12.277470358495378</v>
      </c>
      <c r="V51" s="22">
        <f t="shared" si="22"/>
        <v>24.544199748879521</v>
      </c>
      <c r="W51" s="22">
        <f t="shared" si="22"/>
        <v>6.4699676433384212</v>
      </c>
      <c r="X51" s="22">
        <f t="shared" si="22"/>
        <v>-0.64091572720712975</v>
      </c>
      <c r="Y51" s="22">
        <f t="shared" si="22"/>
        <v>3.0163141708881653</v>
      </c>
      <c r="Z51" s="22">
        <f t="shared" si="22"/>
        <v>22.323329281051357</v>
      </c>
      <c r="AA51" s="22">
        <f t="shared" si="22"/>
        <v>14.865342649901891</v>
      </c>
      <c r="AB51" s="22">
        <f t="shared" si="22"/>
        <v>-12.983451072936887</v>
      </c>
      <c r="AC51" s="22">
        <f t="shared" si="22"/>
        <v>25.297819435812286</v>
      </c>
      <c r="AD51" s="22">
        <f t="shared" si="22"/>
        <v>56.324571917703338</v>
      </c>
      <c r="AE51" s="22">
        <f t="shared" si="22"/>
        <v>9.8751416866200969</v>
      </c>
      <c r="AF51" s="46">
        <f t="shared" si="21"/>
        <v>20.867993634783403</v>
      </c>
    </row>
    <row r="52" spans="1:32" s="2" customFormat="1">
      <c r="A52" s="5">
        <v>4</v>
      </c>
      <c r="B52" s="18" t="s">
        <v>1149</v>
      </c>
      <c r="C52" s="22" t="str">
        <f t="shared" si="19"/>
        <v>--</v>
      </c>
      <c r="D52" s="22">
        <f t="shared" si="19"/>
        <v>-20.738488331591725</v>
      </c>
      <c r="E52" s="22">
        <f t="shared" ref="E52:AE52" si="23">IFERROR((((E12/D12)*100-100)),"--")</f>
        <v>-12.886195189132707</v>
      </c>
      <c r="F52" s="22">
        <f t="shared" si="23"/>
        <v>39.652106580035905</v>
      </c>
      <c r="G52" s="22">
        <f t="shared" si="23"/>
        <v>62.469705056065607</v>
      </c>
      <c r="H52" s="22">
        <f t="shared" si="23"/>
        <v>49.068632862094347</v>
      </c>
      <c r="I52" s="22">
        <f t="shared" si="23"/>
        <v>39.051557351669857</v>
      </c>
      <c r="J52" s="22">
        <f t="shared" si="23"/>
        <v>-7.0683639398102684</v>
      </c>
      <c r="K52" s="22">
        <f t="shared" si="23"/>
        <v>55.038668921618068</v>
      </c>
      <c r="L52" s="22">
        <f t="shared" si="23"/>
        <v>9.9941788225944777</v>
      </c>
      <c r="M52" s="22">
        <f t="shared" si="23"/>
        <v>28.399210780250513</v>
      </c>
      <c r="N52" s="22">
        <f t="shared" si="23"/>
        <v>55.901527433136835</v>
      </c>
      <c r="O52" s="22">
        <f t="shared" si="23"/>
        <v>45.266167352314824</v>
      </c>
      <c r="P52" s="22">
        <f t="shared" si="23"/>
        <v>52.679141441642571</v>
      </c>
      <c r="Q52" s="22">
        <f t="shared" si="23"/>
        <v>-6.3647511596621342</v>
      </c>
      <c r="R52" s="22">
        <f t="shared" si="23"/>
        <v>3.3872394918555813</v>
      </c>
      <c r="S52" s="22">
        <f t="shared" si="23"/>
        <v>38.696061004725436</v>
      </c>
      <c r="T52" s="22">
        <f t="shared" si="23"/>
        <v>7.0010046658373994</v>
      </c>
      <c r="U52" s="22">
        <f t="shared" si="23"/>
        <v>4.8514832916299611</v>
      </c>
      <c r="V52" s="22">
        <f t="shared" si="23"/>
        <v>-2.8953277924168646</v>
      </c>
      <c r="W52" s="22">
        <f t="shared" si="23"/>
        <v>22.453967578751246</v>
      </c>
      <c r="X52" s="22">
        <f t="shared" si="23"/>
        <v>7.6064968779559621</v>
      </c>
      <c r="Y52" s="22">
        <f t="shared" si="23"/>
        <v>-0.3235788218844533</v>
      </c>
      <c r="Z52" s="22">
        <f t="shared" si="23"/>
        <v>24.116057687613647</v>
      </c>
      <c r="AA52" s="22">
        <f t="shared" si="23"/>
        <v>15.508318337206191</v>
      </c>
      <c r="AB52" s="22">
        <f t="shared" si="23"/>
        <v>-23.443447805870505</v>
      </c>
      <c r="AC52" s="22">
        <f t="shared" si="23"/>
        <v>45.97845774852064</v>
      </c>
      <c r="AD52" s="22">
        <f t="shared" si="23"/>
        <v>43.993298089746986</v>
      </c>
      <c r="AE52" s="22">
        <f t="shared" si="23"/>
        <v>3.4036090866759423</v>
      </c>
      <c r="AF52" s="46">
        <f t="shared" si="21"/>
        <v>17.396773820012939</v>
      </c>
    </row>
    <row r="53" spans="1:32" s="2" customFormat="1">
      <c r="A53" s="5">
        <v>5</v>
      </c>
      <c r="B53" s="18" t="s">
        <v>1150</v>
      </c>
      <c r="C53" s="22" t="str">
        <f t="shared" si="19"/>
        <v>--</v>
      </c>
      <c r="D53" s="22">
        <f t="shared" si="19"/>
        <v>-33.570793224153064</v>
      </c>
      <c r="E53" s="22">
        <f t="shared" ref="E53:AE53" si="24">IFERROR((((E13/D13)*100-100)),"--")</f>
        <v>98.823163208833591</v>
      </c>
      <c r="F53" s="22">
        <f t="shared" si="24"/>
        <v>-3.6118179584135817</v>
      </c>
      <c r="G53" s="22">
        <f t="shared" si="24"/>
        <v>-12.101443358415892</v>
      </c>
      <c r="H53" s="22">
        <f t="shared" si="24"/>
        <v>54.21132098637878</v>
      </c>
      <c r="I53" s="22">
        <f t="shared" si="24"/>
        <v>15.640067877152134</v>
      </c>
      <c r="J53" s="22">
        <f t="shared" si="24"/>
        <v>8.8789052476910229</v>
      </c>
      <c r="K53" s="22">
        <f t="shared" si="24"/>
        <v>18.975250257725634</v>
      </c>
      <c r="L53" s="22">
        <f t="shared" si="24"/>
        <v>15.722043594390513</v>
      </c>
      <c r="M53" s="22">
        <f t="shared" si="24"/>
        <v>24.959400517552481</v>
      </c>
      <c r="N53" s="22">
        <f t="shared" si="24"/>
        <v>27.246345839220083</v>
      </c>
      <c r="O53" s="22">
        <f t="shared" si="24"/>
        <v>19.469104554967686</v>
      </c>
      <c r="P53" s="22">
        <f t="shared" si="24"/>
        <v>23.050968121789566</v>
      </c>
      <c r="Q53" s="22">
        <f t="shared" si="24"/>
        <v>-15.46212420118826</v>
      </c>
      <c r="R53" s="22">
        <f t="shared" si="24"/>
        <v>34.265817659241293</v>
      </c>
      <c r="S53" s="22">
        <f t="shared" si="24"/>
        <v>25.429521695438211</v>
      </c>
      <c r="T53" s="22">
        <f t="shared" si="24"/>
        <v>4.1710510803364826</v>
      </c>
      <c r="U53" s="22">
        <f t="shared" si="24"/>
        <v>-2.0217406945924807</v>
      </c>
      <c r="V53" s="22">
        <f t="shared" si="24"/>
        <v>3.9831182857036538</v>
      </c>
      <c r="W53" s="22">
        <f t="shared" si="24"/>
        <v>13.394921484558495</v>
      </c>
      <c r="X53" s="22">
        <f t="shared" si="24"/>
        <v>-8.9057698981994804</v>
      </c>
      <c r="Y53" s="22">
        <f t="shared" si="24"/>
        <v>0.47622758502437534</v>
      </c>
      <c r="Z53" s="22">
        <f t="shared" si="24"/>
        <v>5.9025891936062891</v>
      </c>
      <c r="AA53" s="22">
        <f t="shared" si="24"/>
        <v>13.633782300357879</v>
      </c>
      <c r="AB53" s="22">
        <f t="shared" si="24"/>
        <v>-30.535415305214826</v>
      </c>
      <c r="AC53" s="22">
        <f t="shared" si="24"/>
        <v>18.234995574626311</v>
      </c>
      <c r="AD53" s="22">
        <f t="shared" si="24"/>
        <v>41.852151323557479</v>
      </c>
      <c r="AE53" s="22">
        <f t="shared" si="24"/>
        <v>-3.6836309714574185</v>
      </c>
      <c r="AF53" s="46">
        <f t="shared" si="21"/>
        <v>9.7391925008991791</v>
      </c>
    </row>
    <row r="54" spans="1:32" s="2" customFormat="1">
      <c r="A54" s="5">
        <v>6</v>
      </c>
      <c r="B54" s="18" t="s">
        <v>1151</v>
      </c>
      <c r="C54" s="22" t="str">
        <f t="shared" si="19"/>
        <v>--</v>
      </c>
      <c r="D54" s="22">
        <f t="shared" si="19"/>
        <v>1.5835213992724704</v>
      </c>
      <c r="E54" s="22">
        <f t="shared" ref="E54:AE54" si="25">IFERROR((((E14/D14)*100-100)),"--")</f>
        <v>165.89246906283989</v>
      </c>
      <c r="F54" s="22">
        <f t="shared" si="25"/>
        <v>-31.590946704871001</v>
      </c>
      <c r="G54" s="22">
        <f t="shared" si="25"/>
        <v>-1.9738577807502651</v>
      </c>
      <c r="H54" s="22">
        <f t="shared" si="25"/>
        <v>6.0463701980923332</v>
      </c>
      <c r="I54" s="22">
        <f t="shared" si="25"/>
        <v>50.995910787505238</v>
      </c>
      <c r="J54" s="22">
        <f t="shared" si="25"/>
        <v>-5.0837011618783237</v>
      </c>
      <c r="K54" s="22">
        <f t="shared" si="25"/>
        <v>1.1719626399228957</v>
      </c>
      <c r="L54" s="22">
        <f t="shared" si="25"/>
        <v>4.419724657042849</v>
      </c>
      <c r="M54" s="22">
        <f t="shared" si="25"/>
        <v>4.0022729261719263</v>
      </c>
      <c r="N54" s="22">
        <f t="shared" si="25"/>
        <v>19.587460815271626</v>
      </c>
      <c r="O54" s="22">
        <f t="shared" si="25"/>
        <v>6.6514902685547383</v>
      </c>
      <c r="P54" s="22">
        <f t="shared" si="25"/>
        <v>15.599304623904615</v>
      </c>
      <c r="Q54" s="22">
        <f t="shared" si="25"/>
        <v>-35.500670984917235</v>
      </c>
      <c r="R54" s="22">
        <f t="shared" si="25"/>
        <v>3.4654087622506751</v>
      </c>
      <c r="S54" s="22">
        <f t="shared" si="25"/>
        <v>23.920230711509035</v>
      </c>
      <c r="T54" s="22">
        <f t="shared" si="25"/>
        <v>-1.267227757823548</v>
      </c>
      <c r="U54" s="22">
        <f t="shared" si="25"/>
        <v>9.506295894313439</v>
      </c>
      <c r="V54" s="22">
        <f t="shared" si="25"/>
        <v>-5.5607220873835956</v>
      </c>
      <c r="W54" s="22">
        <f t="shared" si="25"/>
        <v>-6.0479733255038468</v>
      </c>
      <c r="X54" s="22">
        <f t="shared" si="25"/>
        <v>6.5964953030328388</v>
      </c>
      <c r="Y54" s="22">
        <f t="shared" si="25"/>
        <v>5.0846938930894368</v>
      </c>
      <c r="Z54" s="22">
        <f t="shared" si="25"/>
        <v>14.36706678109978</v>
      </c>
      <c r="AA54" s="22">
        <f t="shared" si="25"/>
        <v>0.60021578729403302</v>
      </c>
      <c r="AB54" s="22">
        <f t="shared" si="25"/>
        <v>-31.023012212411999</v>
      </c>
      <c r="AC54" s="22">
        <f t="shared" si="25"/>
        <v>2.5484019704854717</v>
      </c>
      <c r="AD54" s="22">
        <f t="shared" si="25"/>
        <v>37.159629610915488</v>
      </c>
      <c r="AE54" s="22">
        <f t="shared" si="25"/>
        <v>-3.1461825466325166</v>
      </c>
      <c r="AF54" s="46">
        <f t="shared" si="21"/>
        <v>5.145167490196485</v>
      </c>
    </row>
    <row r="55" spans="1:32" s="2" customFormat="1">
      <c r="A55" s="29"/>
      <c r="B55" s="18" t="s">
        <v>17</v>
      </c>
      <c r="C55" s="22" t="str">
        <f t="shared" si="19"/>
        <v>--</v>
      </c>
      <c r="D55" s="22">
        <f t="shared" si="19"/>
        <v>101.21974155931133</v>
      </c>
      <c r="E55" s="22">
        <f t="shared" ref="E55:AE55" si="26">IFERROR((((E15/D15)*100-100)),"--")</f>
        <v>11.633974315762899</v>
      </c>
      <c r="F55" s="22">
        <f t="shared" si="26"/>
        <v>2.864157341935595</v>
      </c>
      <c r="G55" s="22">
        <f t="shared" si="26"/>
        <v>12.208123477242808</v>
      </c>
      <c r="H55" s="22">
        <f t="shared" si="26"/>
        <v>54.483461081917909</v>
      </c>
      <c r="I55" s="22">
        <f t="shared" si="26"/>
        <v>4.6238612278224593</v>
      </c>
      <c r="J55" s="22">
        <f t="shared" si="26"/>
        <v>29.823560484242961</v>
      </c>
      <c r="K55" s="22">
        <f t="shared" si="26"/>
        <v>5.3202316000392784</v>
      </c>
      <c r="L55" s="22">
        <f t="shared" si="26"/>
        <v>32.152386286304221</v>
      </c>
      <c r="M55" s="22">
        <f t="shared" si="26"/>
        <v>25.477946684507245</v>
      </c>
      <c r="N55" s="22">
        <f t="shared" si="26"/>
        <v>11.636674346868531</v>
      </c>
      <c r="O55" s="22">
        <f t="shared" si="26"/>
        <v>6.0106581340897236</v>
      </c>
      <c r="P55" s="22">
        <f t="shared" si="26"/>
        <v>1.1989042875876663</v>
      </c>
      <c r="Q55" s="22">
        <f t="shared" si="26"/>
        <v>-15.573256724912113</v>
      </c>
      <c r="R55" s="22">
        <f t="shared" si="26"/>
        <v>10.943291443146407</v>
      </c>
      <c r="S55" s="22">
        <f t="shared" si="26"/>
        <v>14.824121469975296</v>
      </c>
      <c r="T55" s="22">
        <f t="shared" si="26"/>
        <v>0.96441651705019638</v>
      </c>
      <c r="U55" s="22">
        <f t="shared" si="26"/>
        <v>0.5601761526981619</v>
      </c>
      <c r="V55" s="22">
        <f t="shared" si="26"/>
        <v>-18.528044199581032</v>
      </c>
      <c r="W55" s="22">
        <f t="shared" si="26"/>
        <v>-1.5120232230458299</v>
      </c>
      <c r="X55" s="22">
        <f t="shared" si="26"/>
        <v>0.47773102895006048</v>
      </c>
      <c r="Y55" s="22">
        <f t="shared" si="26"/>
        <v>8.2508262402227359</v>
      </c>
      <c r="Z55" s="22">
        <f t="shared" si="26"/>
        <v>5.9252931768232457</v>
      </c>
      <c r="AA55" s="22">
        <f t="shared" si="26"/>
        <v>-1.0793737884694679</v>
      </c>
      <c r="AB55" s="22">
        <f t="shared" si="26"/>
        <v>-14.991979595541011</v>
      </c>
      <c r="AC55" s="22">
        <f t="shared" si="26"/>
        <v>22.862583526163178</v>
      </c>
      <c r="AD55" s="22">
        <f t="shared" si="26"/>
        <v>2.9144688970289394</v>
      </c>
      <c r="AE55" s="22">
        <f t="shared" si="26"/>
        <v>2.9034162384816113</v>
      </c>
      <c r="AF55" s="46">
        <f t="shared" si="21"/>
        <v>9.120476252320131</v>
      </c>
    </row>
    <row r="56" spans="1:32" s="2" customFormat="1">
      <c r="A56" s="29"/>
      <c r="B56" s="18" t="s">
        <v>18</v>
      </c>
      <c r="C56" s="22" t="str">
        <f t="shared" si="19"/>
        <v>--</v>
      </c>
      <c r="D56" s="22">
        <f t="shared" si="19"/>
        <v>119.19625914562192</v>
      </c>
      <c r="E56" s="22">
        <f t="shared" ref="E56:AE56" si="27">IFERROR((((E16/D16)*100-100)),"--")</f>
        <v>10.978939030533553</v>
      </c>
      <c r="F56" s="22">
        <f t="shared" si="27"/>
        <v>6.5189789752059539</v>
      </c>
      <c r="G56" s="22">
        <f t="shared" si="27"/>
        <v>4.6059496715907358</v>
      </c>
      <c r="H56" s="22">
        <f t="shared" si="27"/>
        <v>103.75938491151388</v>
      </c>
      <c r="I56" s="22">
        <f t="shared" si="27"/>
        <v>-18.083633673922336</v>
      </c>
      <c r="J56" s="22">
        <f t="shared" si="27"/>
        <v>34.410192207351031</v>
      </c>
      <c r="K56" s="22">
        <f t="shared" si="27"/>
        <v>11.681698255958153</v>
      </c>
      <c r="L56" s="22">
        <f t="shared" si="27"/>
        <v>41.919016947278294</v>
      </c>
      <c r="M56" s="22">
        <f t="shared" si="27"/>
        <v>24.78856786713493</v>
      </c>
      <c r="N56" s="22">
        <f t="shared" si="27"/>
        <v>-2.3147331792871455</v>
      </c>
      <c r="O56" s="22">
        <f t="shared" si="27"/>
        <v>14.761248170105461</v>
      </c>
      <c r="P56" s="22">
        <f t="shared" si="27"/>
        <v>33.086461713457737</v>
      </c>
      <c r="Q56" s="22">
        <f t="shared" si="27"/>
        <v>23.641120788238837</v>
      </c>
      <c r="R56" s="22">
        <f t="shared" si="27"/>
        <v>11.93080453837365</v>
      </c>
      <c r="S56" s="22">
        <f t="shared" si="27"/>
        <v>10.691519118350001</v>
      </c>
      <c r="T56" s="22">
        <f t="shared" si="27"/>
        <v>9.4601162219436503</v>
      </c>
      <c r="U56" s="22">
        <f t="shared" si="27"/>
        <v>2.7251942391059742</v>
      </c>
      <c r="V56" s="22">
        <f t="shared" si="27"/>
        <v>-12.854700252981999</v>
      </c>
      <c r="W56" s="22">
        <f t="shared" si="27"/>
        <v>24.343125301435649</v>
      </c>
      <c r="X56" s="22">
        <f t="shared" si="27"/>
        <v>4.7099118480438591</v>
      </c>
      <c r="Y56" s="22">
        <f t="shared" si="27"/>
        <v>3.8912866622028162</v>
      </c>
      <c r="Z56" s="22">
        <f t="shared" si="27"/>
        <v>14.588584906845867</v>
      </c>
      <c r="AA56" s="22">
        <f t="shared" si="27"/>
        <v>0.23520958820814997</v>
      </c>
      <c r="AB56" s="22">
        <f t="shared" si="27"/>
        <v>-17.315809646511681</v>
      </c>
      <c r="AC56" s="22">
        <f t="shared" si="27"/>
        <v>35.098970665842302</v>
      </c>
      <c r="AD56" s="22">
        <f t="shared" si="27"/>
        <v>0.66118225870488345</v>
      </c>
      <c r="AE56" s="22">
        <f t="shared" si="27"/>
        <v>2.6728526227846316</v>
      </c>
      <c r="AF56" s="46">
        <f t="shared" si="21"/>
        <v>14.30670510325514</v>
      </c>
    </row>
    <row r="57" spans="1:32" s="2" customFormat="1">
      <c r="A57" s="29"/>
      <c r="B57" s="18" t="s">
        <v>1143</v>
      </c>
      <c r="C57" s="22" t="str">
        <f t="shared" si="19"/>
        <v>--</v>
      </c>
      <c r="D57" s="22">
        <f t="shared" si="19"/>
        <v>77.646166461664649</v>
      </c>
      <c r="E57" s="22">
        <f t="shared" ref="E57:AE57" si="28">IFERROR((((E17/D17)*100-100)),"--")</f>
        <v>22.510876363728656</v>
      </c>
      <c r="F57" s="22">
        <f t="shared" si="28"/>
        <v>-5.0627724707284329</v>
      </c>
      <c r="G57" s="22">
        <f t="shared" si="28"/>
        <v>20.993927848553426</v>
      </c>
      <c r="H57" s="22">
        <f t="shared" si="28"/>
        <v>-15.712336864037056</v>
      </c>
      <c r="I57" s="22">
        <f t="shared" si="28"/>
        <v>-37.789193881146751</v>
      </c>
      <c r="J57" s="22">
        <f t="shared" si="28"/>
        <v>61.519389669393831</v>
      </c>
      <c r="K57" s="22">
        <f t="shared" si="28"/>
        <v>-3.6930152957121578</v>
      </c>
      <c r="L57" s="22">
        <f t="shared" si="28"/>
        <v>31.046795813339543</v>
      </c>
      <c r="M57" s="22">
        <f t="shared" si="28"/>
        <v>10.322115792540714</v>
      </c>
      <c r="N57" s="22">
        <f t="shared" si="28"/>
        <v>32.39573894909006</v>
      </c>
      <c r="O57" s="22">
        <f t="shared" si="28"/>
        <v>-17.424827024895421</v>
      </c>
      <c r="P57" s="22">
        <f t="shared" si="28"/>
        <v>-7.3108769480185885</v>
      </c>
      <c r="Q57" s="22">
        <f t="shared" si="28"/>
        <v>-30.954140986539585</v>
      </c>
      <c r="R57" s="22">
        <f t="shared" si="28"/>
        <v>-11.631025928487944</v>
      </c>
      <c r="S57" s="22">
        <f t="shared" si="28"/>
        <v>-17.46386508461903</v>
      </c>
      <c r="T57" s="22">
        <f t="shared" si="28"/>
        <v>82.931834608252586</v>
      </c>
      <c r="U57" s="22">
        <f t="shared" si="28"/>
        <v>-43.882361003720085</v>
      </c>
      <c r="V57" s="22">
        <f t="shared" si="28"/>
        <v>95.768388887487703</v>
      </c>
      <c r="W57" s="22">
        <f t="shared" si="28"/>
        <v>-27.934217292533219</v>
      </c>
      <c r="X57" s="22">
        <f t="shared" si="28"/>
        <v>45.514282488427227</v>
      </c>
      <c r="Y57" s="22">
        <f t="shared" si="28"/>
        <v>-16.250614256968902</v>
      </c>
      <c r="Z57" s="22">
        <f t="shared" si="28"/>
        <v>81.736856985491499</v>
      </c>
      <c r="AA57" s="22">
        <f t="shared" si="28"/>
        <v>-55.834261912398503</v>
      </c>
      <c r="AB57" s="22">
        <f t="shared" si="28"/>
        <v>-20.284567297037725</v>
      </c>
      <c r="AC57" s="22">
        <f t="shared" si="28"/>
        <v>67.983340790303686</v>
      </c>
      <c r="AD57" s="22">
        <f t="shared" si="28"/>
        <v>-1.3130292995826665</v>
      </c>
      <c r="AE57" s="22">
        <f t="shared" si="28"/>
        <v>7.7252741557841915</v>
      </c>
      <c r="AF57" s="46">
        <f t="shared" si="21"/>
        <v>3.9014603705873157</v>
      </c>
    </row>
    <row r="58" spans="1:32" s="2" customFormat="1">
      <c r="A58" s="5"/>
      <c r="B58" s="18" t="s">
        <v>1144</v>
      </c>
      <c r="C58" s="22" t="str">
        <f t="shared" si="19"/>
        <v>--</v>
      </c>
      <c r="D58" s="22">
        <f t="shared" si="19"/>
        <v>107.93281945871877</v>
      </c>
      <c r="E58" s="22">
        <f t="shared" ref="E58:AE58" si="29">IFERROR((((E18/D18)*100-100)),"--")</f>
        <v>-3.5193660692646915</v>
      </c>
      <c r="F58" s="22">
        <f t="shared" si="29"/>
        <v>14.499887208717126</v>
      </c>
      <c r="G58" s="22">
        <f t="shared" si="29"/>
        <v>11.306066840615031</v>
      </c>
      <c r="H58" s="22">
        <f t="shared" si="29"/>
        <v>26.943979157278861</v>
      </c>
      <c r="I58" s="22">
        <f t="shared" si="29"/>
        <v>28.188701327570442</v>
      </c>
      <c r="J58" s="22">
        <f t="shared" si="29"/>
        <v>41.716623732615204</v>
      </c>
      <c r="K58" s="22">
        <f t="shared" si="29"/>
        <v>9.4188860437943305</v>
      </c>
      <c r="L58" s="22">
        <f t="shared" si="29"/>
        <v>15.842131573377301</v>
      </c>
      <c r="M58" s="22">
        <f t="shared" si="29"/>
        <v>8.4681793674497925</v>
      </c>
      <c r="N58" s="22">
        <f t="shared" si="29"/>
        <v>-4.8910060665419905</v>
      </c>
      <c r="O58" s="22">
        <f t="shared" si="29"/>
        <v>24.217710839353046</v>
      </c>
      <c r="P58" s="22">
        <f t="shared" si="29"/>
        <v>33.376471847370993</v>
      </c>
      <c r="Q58" s="22">
        <f t="shared" si="29"/>
        <v>17.255431987696298</v>
      </c>
      <c r="R58" s="22">
        <f t="shared" si="29"/>
        <v>25.387835440344773</v>
      </c>
      <c r="S58" s="22">
        <f t="shared" si="29"/>
        <v>-2.565445518031936</v>
      </c>
      <c r="T58" s="22">
        <f t="shared" si="29"/>
        <v>-5.33900798266923</v>
      </c>
      <c r="U58" s="22">
        <f t="shared" si="29"/>
        <v>-1.8624052551384551</v>
      </c>
      <c r="V58" s="22">
        <f t="shared" si="29"/>
        <v>-12.683758131718051</v>
      </c>
      <c r="W58" s="22">
        <f t="shared" si="29"/>
        <v>16.304643810158836</v>
      </c>
      <c r="X58" s="22">
        <f t="shared" si="29"/>
        <v>8.1660872626349033</v>
      </c>
      <c r="Y58" s="22">
        <f t="shared" si="29"/>
        <v>5.8414113699956687</v>
      </c>
      <c r="Z58" s="22">
        <f t="shared" si="29"/>
        <v>19.624350400593499</v>
      </c>
      <c r="AA58" s="22">
        <f t="shared" si="29"/>
        <v>22.582515982696563</v>
      </c>
      <c r="AB58" s="22">
        <f t="shared" si="29"/>
        <v>-9.9773729839695733</v>
      </c>
      <c r="AC58" s="22">
        <f t="shared" si="29"/>
        <v>39.048058129688741</v>
      </c>
      <c r="AD58" s="22">
        <f t="shared" si="29"/>
        <v>-11.513855854000496</v>
      </c>
      <c r="AE58" s="22">
        <f t="shared" si="29"/>
        <v>-1.3851799914985037</v>
      </c>
      <c r="AF58" s="46">
        <f t="shared" si="21"/>
        <v>12.652141586790336</v>
      </c>
    </row>
    <row r="59" spans="1:32" s="2" customFormat="1">
      <c r="A59" s="29"/>
      <c r="B59" s="18" t="s">
        <v>1145</v>
      </c>
      <c r="C59" s="22" t="str">
        <f t="shared" si="19"/>
        <v>--</v>
      </c>
      <c r="D59" s="22">
        <f t="shared" si="19"/>
        <v>95.457227722772274</v>
      </c>
      <c r="E59" s="22">
        <f t="shared" ref="E59:AE59" si="30">IFERROR((((E19/D19)*100-100)),"--")</f>
        <v>37.292806205100192</v>
      </c>
      <c r="F59" s="22">
        <f t="shared" si="30"/>
        <v>7.1806228189860803</v>
      </c>
      <c r="G59" s="22">
        <f t="shared" si="30"/>
        <v>-19.013583757323715</v>
      </c>
      <c r="H59" s="22">
        <f t="shared" si="30"/>
        <v>49.395249558914827</v>
      </c>
      <c r="I59" s="22">
        <f t="shared" si="30"/>
        <v>49.776247233462982</v>
      </c>
      <c r="J59" s="22">
        <f t="shared" si="30"/>
        <v>34.967888514026924</v>
      </c>
      <c r="K59" s="22">
        <f t="shared" si="30"/>
        <v>20.955051239382456</v>
      </c>
      <c r="L59" s="22">
        <f t="shared" si="30"/>
        <v>62.671212473264347</v>
      </c>
      <c r="M59" s="22">
        <f t="shared" si="30"/>
        <v>29.161577340212688</v>
      </c>
      <c r="N59" s="22">
        <f t="shared" si="30"/>
        <v>-8.0931505870941862</v>
      </c>
      <c r="O59" s="22">
        <f t="shared" si="30"/>
        <v>-9.5252769827626338</v>
      </c>
      <c r="P59" s="22">
        <f t="shared" si="30"/>
        <v>24.974457544856321</v>
      </c>
      <c r="Q59" s="22">
        <f t="shared" si="30"/>
        <v>20.420510875702064</v>
      </c>
      <c r="R59" s="22">
        <f t="shared" si="30"/>
        <v>1.8598569723437492</v>
      </c>
      <c r="S59" s="22">
        <f t="shared" si="30"/>
        <v>7.2121624705979031</v>
      </c>
      <c r="T59" s="22">
        <f t="shared" si="30"/>
        <v>-4.8999030581307181</v>
      </c>
      <c r="U59" s="22">
        <f t="shared" si="30"/>
        <v>1.7582187300797472</v>
      </c>
      <c r="V59" s="22">
        <f t="shared" si="30"/>
        <v>-22.08041735184797</v>
      </c>
      <c r="W59" s="22">
        <f t="shared" si="30"/>
        <v>8.5477134500200975</v>
      </c>
      <c r="X59" s="22">
        <f t="shared" si="30"/>
        <v>10.166442390404029</v>
      </c>
      <c r="Y59" s="22">
        <f t="shared" si="30"/>
        <v>6.9817272487130424</v>
      </c>
      <c r="Z59" s="22">
        <f t="shared" si="30"/>
        <v>5.8507015881711624</v>
      </c>
      <c r="AA59" s="22">
        <f t="shared" si="30"/>
        <v>-18.424643842468413</v>
      </c>
      <c r="AB59" s="22">
        <f t="shared" si="30"/>
        <v>-36.565857710924035</v>
      </c>
      <c r="AC59" s="22">
        <f t="shared" si="30"/>
        <v>26.945064178310815</v>
      </c>
      <c r="AD59" s="22">
        <f t="shared" si="30"/>
        <v>43.084624421345808</v>
      </c>
      <c r="AE59" s="22">
        <f t="shared" si="30"/>
        <v>-14.421643019028991</v>
      </c>
      <c r="AF59" s="46">
        <f t="shared" si="21"/>
        <v>10.895250174845359</v>
      </c>
    </row>
    <row r="60" spans="1:32" s="2" customFormat="1">
      <c r="A60" s="29"/>
      <c r="B60" s="18" t="s">
        <v>1146</v>
      </c>
      <c r="C60" s="22" t="str">
        <f t="shared" si="19"/>
        <v>--</v>
      </c>
      <c r="D60" s="22">
        <f t="shared" si="19"/>
        <v>493.55446685878951</v>
      </c>
      <c r="E60" s="22">
        <f t="shared" ref="E60:AE60" si="31">IFERROR((((E20/D20)*100-100)),"--")</f>
        <v>-9.3299586237166352</v>
      </c>
      <c r="F60" s="22">
        <f t="shared" si="31"/>
        <v>28.010716096796131</v>
      </c>
      <c r="G60" s="22">
        <f t="shared" si="31"/>
        <v>-13.317364988916822</v>
      </c>
      <c r="H60" s="22">
        <f t="shared" si="31"/>
        <v>77.291414016870021</v>
      </c>
      <c r="I60" s="22">
        <f t="shared" si="31"/>
        <v>70.740571576645408</v>
      </c>
      <c r="J60" s="22">
        <f t="shared" si="31"/>
        <v>-1.1010832281691876</v>
      </c>
      <c r="K60" s="22">
        <f t="shared" si="31"/>
        <v>-8.2859419852525491</v>
      </c>
      <c r="L60" s="22">
        <f t="shared" si="31"/>
        <v>128.39180108660818</v>
      </c>
      <c r="M60" s="22">
        <f t="shared" si="31"/>
        <v>48.796216413012246</v>
      </c>
      <c r="N60" s="22">
        <f t="shared" si="31"/>
        <v>2.2174644923507145</v>
      </c>
      <c r="O60" s="22">
        <f t="shared" si="31"/>
        <v>71.04252710858475</v>
      </c>
      <c r="P60" s="22">
        <f t="shared" si="31"/>
        <v>55.736689462152697</v>
      </c>
      <c r="Q60" s="22">
        <f t="shared" si="31"/>
        <v>39.490354457368483</v>
      </c>
      <c r="R60" s="22">
        <f t="shared" si="31"/>
        <v>7.6821662242754059</v>
      </c>
      <c r="S60" s="22">
        <f t="shared" si="31"/>
        <v>31.7945959288636</v>
      </c>
      <c r="T60" s="22">
        <f t="shared" si="31"/>
        <v>22.320159414036226</v>
      </c>
      <c r="U60" s="22">
        <f t="shared" si="31"/>
        <v>2.6098054880229711</v>
      </c>
      <c r="V60" s="22">
        <f t="shared" si="31"/>
        <v>-18.273622250561516</v>
      </c>
      <c r="W60" s="22">
        <f t="shared" si="31"/>
        <v>35.685528226132931</v>
      </c>
      <c r="X60" s="22">
        <f t="shared" si="31"/>
        <v>-3.2039162631764952</v>
      </c>
      <c r="Y60" s="22">
        <f t="shared" si="31"/>
        <v>4.4402950541275032</v>
      </c>
      <c r="Z60" s="22">
        <f t="shared" si="31"/>
        <v>9.4616805339757093</v>
      </c>
      <c r="AA60" s="22">
        <f t="shared" si="31"/>
        <v>9.3197121054390095</v>
      </c>
      <c r="AB60" s="22">
        <f t="shared" si="31"/>
        <v>-17.762382869446</v>
      </c>
      <c r="AC60" s="22">
        <f t="shared" si="31"/>
        <v>25.88377348422226</v>
      </c>
      <c r="AD60" s="22">
        <f t="shared" si="31"/>
        <v>-2.5250446169691685</v>
      </c>
      <c r="AE60" s="22">
        <f t="shared" si="31"/>
        <v>-9.0342124204105971</v>
      </c>
      <c r="AF60" s="46">
        <f t="shared" si="21"/>
        <v>23.582117749662387</v>
      </c>
    </row>
    <row r="61" spans="1:32" s="2" customFormat="1">
      <c r="A61" s="29"/>
      <c r="B61" s="18" t="s">
        <v>1147</v>
      </c>
      <c r="C61" s="22" t="str">
        <f t="shared" si="19"/>
        <v>--</v>
      </c>
      <c r="D61" s="22">
        <f t="shared" si="19"/>
        <v>1146.3666666666666</v>
      </c>
      <c r="E61" s="22">
        <f t="shared" ref="E61:AE61" si="32">IFERROR((((E21/D21)*100-100)),"--")</f>
        <v>58.971410232408857</v>
      </c>
      <c r="F61" s="22">
        <f t="shared" si="32"/>
        <v>-12.412308002893639</v>
      </c>
      <c r="G61" s="22">
        <f t="shared" si="32"/>
        <v>862.27263123523437</v>
      </c>
      <c r="H61" s="22">
        <f t="shared" si="32"/>
        <v>-14.123092768689048</v>
      </c>
      <c r="I61" s="22">
        <f t="shared" si="32"/>
        <v>121.17945392380403</v>
      </c>
      <c r="J61" s="22">
        <f t="shared" si="32"/>
        <v>348.72838742017285</v>
      </c>
      <c r="K61" s="22">
        <f t="shared" si="32"/>
        <v>33.156379528908502</v>
      </c>
      <c r="L61" s="22">
        <f t="shared" si="32"/>
        <v>-19.149457810220156</v>
      </c>
      <c r="M61" s="22">
        <f t="shared" si="32"/>
        <v>23.698256220434573</v>
      </c>
      <c r="N61" s="22">
        <f t="shared" si="32"/>
        <v>1.6163361230689333</v>
      </c>
      <c r="O61" s="22">
        <f t="shared" si="32"/>
        <v>13.869782617988207</v>
      </c>
      <c r="P61" s="22">
        <f t="shared" si="32"/>
        <v>9.6891120365701227</v>
      </c>
      <c r="Q61" s="22">
        <f t="shared" si="32"/>
        <v>22.666537532896555</v>
      </c>
      <c r="R61" s="22">
        <f t="shared" si="32"/>
        <v>55.090029761988774</v>
      </c>
      <c r="S61" s="22">
        <f t="shared" si="32"/>
        <v>-31.231679915889359</v>
      </c>
      <c r="T61" s="22">
        <f t="shared" si="32"/>
        <v>20.574805014240255</v>
      </c>
      <c r="U61" s="22">
        <f t="shared" si="32"/>
        <v>52.794470383176161</v>
      </c>
      <c r="V61" s="22">
        <f t="shared" si="32"/>
        <v>38.726414901816099</v>
      </c>
      <c r="W61" s="22">
        <f t="shared" si="32"/>
        <v>33.407412619427305</v>
      </c>
      <c r="X61" s="22">
        <f t="shared" si="32"/>
        <v>19.930572615643612</v>
      </c>
      <c r="Y61" s="22">
        <f t="shared" si="32"/>
        <v>-0.45913951737315983</v>
      </c>
      <c r="Z61" s="22">
        <f t="shared" si="32"/>
        <v>27.27876959814175</v>
      </c>
      <c r="AA61" s="22">
        <f t="shared" si="32"/>
        <v>-22.379549623383966</v>
      </c>
      <c r="AB61" s="22">
        <f t="shared" si="32"/>
        <v>-5.1436505650663094</v>
      </c>
      <c r="AC61" s="22">
        <f t="shared" si="32"/>
        <v>66.924732700597133</v>
      </c>
      <c r="AD61" s="22">
        <f t="shared" si="32"/>
        <v>2.4948015092688252</v>
      </c>
      <c r="AE61" s="22">
        <f t="shared" si="32"/>
        <v>58.412605154754971</v>
      </c>
      <c r="AF61" s="46">
        <f t="shared" si="21"/>
        <v>43.086925983238757</v>
      </c>
    </row>
    <row r="62" spans="1:32" s="2" customFormat="1">
      <c r="A62" s="5"/>
      <c r="B62" s="18" t="s">
        <v>1166</v>
      </c>
      <c r="C62" s="22" t="str">
        <f t="shared" si="19"/>
        <v>--</v>
      </c>
      <c r="D62" s="22">
        <f t="shared" si="19"/>
        <v>373.03817427385883</v>
      </c>
      <c r="E62" s="22">
        <f t="shared" ref="E62:AE62" si="33">IFERROR((((E22/D22)*100-100)),"--")</f>
        <v>-34.458282384024159</v>
      </c>
      <c r="F62" s="22">
        <f t="shared" si="33"/>
        <v>-31.960277840977525</v>
      </c>
      <c r="G62" s="22">
        <f t="shared" si="33"/>
        <v>87.647574874209738</v>
      </c>
      <c r="H62" s="22">
        <f t="shared" si="33"/>
        <v>1922.8812315639634</v>
      </c>
      <c r="I62" s="22">
        <f t="shared" si="33"/>
        <v>-86.465497214935965</v>
      </c>
      <c r="J62" s="22">
        <f t="shared" si="33"/>
        <v>-64.789597895136637</v>
      </c>
      <c r="K62" s="22">
        <f t="shared" si="33"/>
        <v>-3.7584067765278917</v>
      </c>
      <c r="L62" s="22">
        <f t="shared" si="33"/>
        <v>-9.4552927924111287</v>
      </c>
      <c r="M62" s="22">
        <f t="shared" si="33"/>
        <v>12.971022992435707</v>
      </c>
      <c r="N62" s="22">
        <f t="shared" si="33"/>
        <v>-44.022762643550564</v>
      </c>
      <c r="O62" s="22">
        <f t="shared" si="33"/>
        <v>2.8232824111163382</v>
      </c>
      <c r="P62" s="22">
        <f t="shared" si="33"/>
        <v>37.283676265702582</v>
      </c>
      <c r="Q62" s="22">
        <f t="shared" si="33"/>
        <v>-32.863790700567691</v>
      </c>
      <c r="R62" s="22">
        <f t="shared" si="33"/>
        <v>72.31410207026363</v>
      </c>
      <c r="S62" s="22">
        <f t="shared" si="33"/>
        <v>-38.951044303606288</v>
      </c>
      <c r="T62" s="22">
        <f t="shared" si="33"/>
        <v>-66.755272825157562</v>
      </c>
      <c r="U62" s="22">
        <f t="shared" si="33"/>
        <v>277.79272816036871</v>
      </c>
      <c r="V62" s="22">
        <f t="shared" si="33"/>
        <v>-100</v>
      </c>
      <c r="W62" s="22" t="str">
        <f t="shared" si="33"/>
        <v>--</v>
      </c>
      <c r="X62" s="22">
        <f t="shared" si="33"/>
        <v>-18.311480170809631</v>
      </c>
      <c r="Y62" s="22">
        <f t="shared" si="33"/>
        <v>-100</v>
      </c>
      <c r="Z62" s="22" t="str">
        <f t="shared" si="33"/>
        <v>--</v>
      </c>
      <c r="AA62" s="22">
        <f t="shared" si="33"/>
        <v>-100</v>
      </c>
      <c r="AB62" s="22" t="str">
        <f t="shared" si="33"/>
        <v>--</v>
      </c>
      <c r="AC62" s="22" t="str">
        <f t="shared" si="33"/>
        <v>--</v>
      </c>
      <c r="AD62" s="22">
        <f t="shared" si="33"/>
        <v>130.97684193509275</v>
      </c>
      <c r="AE62" s="22">
        <f t="shared" si="33"/>
        <v>-11.485443722375607</v>
      </c>
      <c r="AF62" s="46">
        <f t="shared" si="21"/>
        <v>0.16678616825896597</v>
      </c>
    </row>
    <row r="63" spans="1:32" s="2" customFormat="1">
      <c r="A63" s="29"/>
      <c r="B63" s="18" t="s">
        <v>19</v>
      </c>
      <c r="C63" s="22" t="str">
        <f t="shared" si="19"/>
        <v>--</v>
      </c>
      <c r="D63" s="22">
        <f t="shared" si="19"/>
        <v>25.241286371576237</v>
      </c>
      <c r="E63" s="22">
        <f t="shared" ref="E63:AE63" si="34">IFERROR((((E23/D23)*100-100)),"--")</f>
        <v>31.502247134103243</v>
      </c>
      <c r="F63" s="22">
        <f t="shared" si="34"/>
        <v>17.083010806292748</v>
      </c>
      <c r="G63" s="22">
        <f t="shared" si="34"/>
        <v>13.113888307307107</v>
      </c>
      <c r="H63" s="22">
        <f t="shared" si="34"/>
        <v>11.132888759754962</v>
      </c>
      <c r="I63" s="22">
        <f t="shared" si="34"/>
        <v>-6.6509150100143586</v>
      </c>
      <c r="J63" s="22">
        <f t="shared" si="34"/>
        <v>-2.3368478565567159</v>
      </c>
      <c r="K63" s="22">
        <f t="shared" si="34"/>
        <v>-2.8799311923255857</v>
      </c>
      <c r="L63" s="22">
        <f t="shared" si="34"/>
        <v>-0.49531796052573895</v>
      </c>
      <c r="M63" s="22">
        <f t="shared" si="34"/>
        <v>1.6304237863661939</v>
      </c>
      <c r="N63" s="22">
        <f t="shared" si="34"/>
        <v>-0.21056553770736741</v>
      </c>
      <c r="O63" s="22">
        <f t="shared" si="34"/>
        <v>-4.4970710587335532</v>
      </c>
      <c r="P63" s="22">
        <f t="shared" si="34"/>
        <v>-2.7412653291969775</v>
      </c>
      <c r="Q63" s="22">
        <f t="shared" si="34"/>
        <v>-18.271734369016443</v>
      </c>
      <c r="R63" s="22">
        <f t="shared" si="34"/>
        <v>23.62510332284063</v>
      </c>
      <c r="S63" s="22">
        <f t="shared" si="34"/>
        <v>17.162564091520551</v>
      </c>
      <c r="T63" s="22">
        <f t="shared" si="34"/>
        <v>3.1303350983311873</v>
      </c>
      <c r="U63" s="22">
        <f t="shared" si="34"/>
        <v>7.0335208761802761</v>
      </c>
      <c r="V63" s="22">
        <f t="shared" si="34"/>
        <v>5.6913911321079098</v>
      </c>
      <c r="W63" s="22">
        <f t="shared" si="34"/>
        <v>2.2332295226621852</v>
      </c>
      <c r="X63" s="22">
        <f t="shared" si="34"/>
        <v>-6.6567857673241804</v>
      </c>
      <c r="Y63" s="22">
        <f t="shared" si="34"/>
        <v>0.77963592031508711</v>
      </c>
      <c r="Z63" s="22">
        <f t="shared" si="34"/>
        <v>10.247876612343873</v>
      </c>
      <c r="AA63" s="22">
        <f t="shared" si="34"/>
        <v>-2.6145631358453869</v>
      </c>
      <c r="AB63" s="22">
        <f t="shared" si="34"/>
        <v>-17.092057717303916</v>
      </c>
      <c r="AC63" s="22">
        <f t="shared" si="34"/>
        <v>20.065488592819847</v>
      </c>
      <c r="AD63" s="22">
        <f t="shared" si="34"/>
        <v>16.174829558290966</v>
      </c>
      <c r="AE63" s="22">
        <f t="shared" si="34"/>
        <v>-1.1474987657173443</v>
      </c>
      <c r="AF63" s="46">
        <f t="shared" si="21"/>
        <v>4.1806067498203419</v>
      </c>
    </row>
    <row r="64" spans="1:32" s="2" customFormat="1">
      <c r="A64" s="29"/>
      <c r="B64" s="18" t="s">
        <v>20</v>
      </c>
      <c r="C64" s="22" t="str">
        <f t="shared" si="19"/>
        <v>--</v>
      </c>
      <c r="D64" s="22">
        <f t="shared" si="19"/>
        <v>11.919243563262143</v>
      </c>
      <c r="E64" s="22">
        <f t="shared" ref="E64:AE64" si="35">IFERROR((((E24/D24)*100-100)),"--")</f>
        <v>49.440016437392075</v>
      </c>
      <c r="F64" s="22">
        <f t="shared" si="35"/>
        <v>16.502116701485164</v>
      </c>
      <c r="G64" s="22">
        <f t="shared" si="35"/>
        <v>18.160387868604829</v>
      </c>
      <c r="H64" s="22">
        <f t="shared" si="35"/>
        <v>32.361487454278858</v>
      </c>
      <c r="I64" s="22">
        <f t="shared" si="35"/>
        <v>4.2212880642295403</v>
      </c>
      <c r="J64" s="22">
        <f t="shared" si="35"/>
        <v>9.2504488351143692</v>
      </c>
      <c r="K64" s="22">
        <f t="shared" si="35"/>
        <v>6.2383045302734246</v>
      </c>
      <c r="L64" s="22">
        <f t="shared" si="35"/>
        <v>-1.5719096752378761</v>
      </c>
      <c r="M64" s="22">
        <f t="shared" si="35"/>
        <v>14.738787080322368</v>
      </c>
      <c r="N64" s="22">
        <f t="shared" si="35"/>
        <v>8.7910338442687106</v>
      </c>
      <c r="O64" s="22">
        <f t="shared" si="35"/>
        <v>5.0807211352515083</v>
      </c>
      <c r="P64" s="22">
        <f t="shared" si="35"/>
        <v>3.4406904012743951</v>
      </c>
      <c r="Q64" s="22">
        <f t="shared" si="35"/>
        <v>-24.006922218093834</v>
      </c>
      <c r="R64" s="22">
        <f t="shared" si="35"/>
        <v>19.314407474230919</v>
      </c>
      <c r="S64" s="22">
        <f t="shared" si="35"/>
        <v>15.999087981201953</v>
      </c>
      <c r="T64" s="22">
        <f t="shared" si="35"/>
        <v>-3.1318300558370709</v>
      </c>
      <c r="U64" s="22">
        <f t="shared" si="35"/>
        <v>-5.3830904556245684</v>
      </c>
      <c r="V64" s="22">
        <f t="shared" si="35"/>
        <v>-7.1799758889277001</v>
      </c>
      <c r="W64" s="22">
        <f t="shared" si="35"/>
        <v>0.20473310287563606</v>
      </c>
      <c r="X64" s="22">
        <f t="shared" si="35"/>
        <v>-0.66188763502380255</v>
      </c>
      <c r="Y64" s="22">
        <f t="shared" si="35"/>
        <v>2.9750180558925763</v>
      </c>
      <c r="Z64" s="22">
        <f t="shared" si="35"/>
        <v>13.357262828151349</v>
      </c>
      <c r="AA64" s="22">
        <f t="shared" si="35"/>
        <v>-1.0918982963159181</v>
      </c>
      <c r="AB64" s="22">
        <f t="shared" si="35"/>
        <v>-19.3254739411299</v>
      </c>
      <c r="AC64" s="22">
        <f t="shared" si="35"/>
        <v>7.9300243835585604</v>
      </c>
      <c r="AD64" s="22">
        <f t="shared" si="35"/>
        <v>16.001024481191408</v>
      </c>
      <c r="AE64" s="22">
        <f t="shared" si="35"/>
        <v>5.1897855003482789</v>
      </c>
      <c r="AF64" s="46">
        <f t="shared" si="21"/>
        <v>5.9731633907947383</v>
      </c>
    </row>
    <row r="65" spans="1:32" s="2" customFormat="1">
      <c r="A65" s="29"/>
      <c r="B65" s="18" t="s">
        <v>7</v>
      </c>
      <c r="C65" s="22" t="str">
        <f t="shared" si="19"/>
        <v>--</v>
      </c>
      <c r="D65" s="22">
        <f t="shared" si="19"/>
        <v>23.799991548404108</v>
      </c>
      <c r="E65" s="22">
        <f t="shared" ref="E65:AE65" si="36">IFERROR((((E25/D25)*100-100)),"--")</f>
        <v>33.256671245544709</v>
      </c>
      <c r="F65" s="22">
        <f t="shared" si="36"/>
        <v>17.019295897114489</v>
      </c>
      <c r="G65" s="22">
        <f t="shared" si="36"/>
        <v>13.664963263174769</v>
      </c>
      <c r="H65" s="22">
        <f t="shared" si="36"/>
        <v>13.542722351567036</v>
      </c>
      <c r="I65" s="22">
        <f t="shared" si="36"/>
        <v>-5.212164076018766</v>
      </c>
      <c r="J65" s="22">
        <f t="shared" si="36"/>
        <v>-0.65086164616030828</v>
      </c>
      <c r="K65" s="22">
        <f t="shared" si="36"/>
        <v>-1.4209764119545127</v>
      </c>
      <c r="L65" s="22">
        <f t="shared" si="36"/>
        <v>-0.68096099906716745</v>
      </c>
      <c r="M65" s="22">
        <f t="shared" si="36"/>
        <v>3.8704992782626562</v>
      </c>
      <c r="N65" s="22">
        <f t="shared" si="36"/>
        <v>1.4886634234333656</v>
      </c>
      <c r="O65" s="22">
        <f t="shared" si="36"/>
        <v>-2.5589843565697663</v>
      </c>
      <c r="P65" s="22">
        <f t="shared" si="36"/>
        <v>-1.3922560875895442</v>
      </c>
      <c r="Q65" s="22">
        <f t="shared" si="36"/>
        <v>-19.584590296842379</v>
      </c>
      <c r="R65" s="22">
        <f t="shared" si="36"/>
        <v>22.692597486494392</v>
      </c>
      <c r="S65" s="22">
        <f t="shared" si="36"/>
        <v>16.917806497340962</v>
      </c>
      <c r="T65" s="22">
        <f t="shared" si="36"/>
        <v>1.8233304313577179</v>
      </c>
      <c r="U65" s="22">
        <f t="shared" si="36"/>
        <v>4.568108877657707</v>
      </c>
      <c r="V65" s="22">
        <f t="shared" si="36"/>
        <v>3.3788972240167396</v>
      </c>
      <c r="W65" s="22">
        <f t="shared" si="36"/>
        <v>1.9060094396596412</v>
      </c>
      <c r="X65" s="22">
        <f t="shared" si="36"/>
        <v>-5.7058833464286067</v>
      </c>
      <c r="Y65" s="22">
        <f t="shared" si="36"/>
        <v>1.1464918794042944</v>
      </c>
      <c r="Z65" s="22">
        <f t="shared" si="36"/>
        <v>10.776858952259772</v>
      </c>
      <c r="AA65" s="22">
        <f t="shared" si="36"/>
        <v>-2.3494866967920984</v>
      </c>
      <c r="AB65" s="22">
        <f t="shared" si="36"/>
        <v>-17.485874129436169</v>
      </c>
      <c r="AC65" s="22">
        <f t="shared" si="36"/>
        <v>17.97335863720842</v>
      </c>
      <c r="AD65" s="22">
        <f t="shared" si="36"/>
        <v>16.14741677996048</v>
      </c>
      <c r="AE65" s="22">
        <f t="shared" si="36"/>
        <v>-0.14923328561114602</v>
      </c>
      <c r="AF65" s="46">
        <f t="shared" si="21"/>
        <v>4.4214181926480052</v>
      </c>
    </row>
    <row r="66" spans="1:32" s="2" customFormat="1" ht="13.8" thickBo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s="2" customFormat="1" ht="13.8" thickTop="1">
      <c r="A67" s="17" t="s">
        <v>1187</v>
      </c>
    </row>
    <row r="68" spans="1:32" ht="12.75" customHeight="1"/>
    <row r="69" spans="1:32" ht="12.75" customHeight="1"/>
    <row r="70" spans="1:32" ht="12.75" customHeight="1">
      <c r="A70" s="1" t="s">
        <v>11</v>
      </c>
    </row>
    <row r="71" spans="1:32" ht="12.75" customHeight="1"/>
    <row r="72" spans="1:32" ht="12.75" customHeight="1"/>
    <row r="73" spans="1:32" ht="12.75" customHeight="1"/>
    <row r="74" spans="1:32" ht="12.75" customHeight="1"/>
    <row r="75" spans="1:32" ht="12.75" customHeight="1"/>
    <row r="76" spans="1:32" ht="12.75" customHeight="1"/>
    <row r="77" spans="1:32" ht="12.75" customHeight="1"/>
    <row r="78" spans="1:32" ht="12.75" customHeight="1"/>
  </sheetData>
  <mergeCells count="5">
    <mergeCell ref="B47:AF47"/>
    <mergeCell ref="A2:AF2"/>
    <mergeCell ref="A4:AF4"/>
    <mergeCell ref="B7:AF7"/>
    <mergeCell ref="B27:AF27"/>
  </mergeCells>
  <hyperlinks>
    <hyperlink ref="A70" location="NOTAS!A1" display="NOTAS" xr:uid="{00000000-0004-0000-0A00-000000000000}"/>
    <hyperlink ref="A1" location="ÍNDICE!A1" display="INDICE" xr:uid="{00000000-0004-0000-0A00-000001000000}"/>
  </hyperlinks>
  <pageMargins left="0.75" right="0.75" top="1" bottom="1" header="0" footer="0"/>
  <pageSetup paperSize="11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78"/>
  <sheetViews>
    <sheetView showGridLines="0" zoomScaleNormal="100" workbookViewId="0"/>
  </sheetViews>
  <sheetFormatPr baseColWidth="10" defaultColWidth="10.88671875" defaultRowHeight="13.2"/>
  <cols>
    <col min="1" max="1" width="5.88671875" style="23" customWidth="1"/>
    <col min="2" max="2" width="16.44140625" style="23" customWidth="1"/>
    <col min="3" max="32" width="11.6640625" style="23" customWidth="1"/>
    <col min="33" max="33" width="12.33203125" style="23" customWidth="1"/>
    <col min="34" max="16384" width="10.88671875" style="23"/>
  </cols>
  <sheetData>
    <row r="1" spans="1:32" s="27" customFormat="1">
      <c r="A1" s="45" t="s">
        <v>0</v>
      </c>
    </row>
    <row r="2" spans="1:32" s="27" customFormat="1">
      <c r="A2" s="87" t="s">
        <v>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27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7" customFormat="1">
      <c r="A4" s="87" t="s">
        <v>1192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7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2" s="27" customFormat="1" ht="13.8" thickTop="1">
      <c r="A6" s="28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2" s="27" customFormat="1" ht="13.8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27" customFormat="1" ht="13.8" thickTop="1">
      <c r="A8" s="2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s="27" customFormat="1">
      <c r="A9" s="29">
        <v>1</v>
      </c>
      <c r="B9" s="18" t="s">
        <v>14</v>
      </c>
      <c r="C9" s="33">
        <v>495.87700000000001</v>
      </c>
      <c r="D9" s="33">
        <v>381.11941399999978</v>
      </c>
      <c r="E9" s="33">
        <v>483.62449800000002</v>
      </c>
      <c r="F9" s="33">
        <v>471.83907599999981</v>
      </c>
      <c r="G9" s="33">
        <v>545.73904799999957</v>
      </c>
      <c r="H9" s="33">
        <v>553.52722399999971</v>
      </c>
      <c r="I9" s="33">
        <v>572.69612200000017</v>
      </c>
      <c r="J9" s="33">
        <v>577.81708300000003</v>
      </c>
      <c r="K9" s="33">
        <v>551.79548</v>
      </c>
      <c r="L9" s="33">
        <v>637.25014999999996</v>
      </c>
      <c r="M9" s="33">
        <v>617.80003699999986</v>
      </c>
      <c r="N9" s="33">
        <v>618.03777999999977</v>
      </c>
      <c r="O9" s="33">
        <v>566.67857300000003</v>
      </c>
      <c r="P9" s="33">
        <v>557.30421300000023</v>
      </c>
      <c r="Q9" s="33">
        <v>444.68718499999977</v>
      </c>
      <c r="R9" s="33">
        <v>512.23079300000006</v>
      </c>
      <c r="S9" s="33">
        <v>554.12895900000012</v>
      </c>
      <c r="T9" s="33">
        <v>563.40134500000011</v>
      </c>
      <c r="U9" s="33">
        <v>563.31495399999994</v>
      </c>
      <c r="V9" s="33">
        <v>503.51121799999993</v>
      </c>
      <c r="W9" s="33">
        <v>493.06648299999995</v>
      </c>
      <c r="X9" s="33">
        <v>459.7289320000001</v>
      </c>
      <c r="Y9" s="33">
        <v>458.30318100000005</v>
      </c>
      <c r="Z9" s="33">
        <v>498.57801099999989</v>
      </c>
      <c r="AA9" s="33">
        <v>492.48019199999993</v>
      </c>
      <c r="AB9" s="33">
        <v>430.00924899999984</v>
      </c>
      <c r="AC9" s="33">
        <v>488.22846299999992</v>
      </c>
      <c r="AD9" s="33">
        <v>503.65594399999992</v>
      </c>
      <c r="AE9" s="33">
        <v>487.55428000000006</v>
      </c>
      <c r="AF9" s="33">
        <f>SUM(C9:AE9)</f>
        <v>15083.984886999997</v>
      </c>
    </row>
    <row r="10" spans="1:32" s="27" customFormat="1">
      <c r="A10" s="29">
        <v>2</v>
      </c>
      <c r="B10" s="18" t="s">
        <v>1138</v>
      </c>
      <c r="C10" s="33">
        <v>0.34799999999999998</v>
      </c>
      <c r="D10" s="33">
        <v>1.567766</v>
      </c>
      <c r="E10" s="33">
        <v>5.7553749999999999</v>
      </c>
      <c r="F10" s="33">
        <v>4.3186939999999998</v>
      </c>
      <c r="G10" s="33">
        <v>1.8830830000000001</v>
      </c>
      <c r="H10" s="33">
        <v>7.9773720000000008</v>
      </c>
      <c r="I10" s="33">
        <v>1.869561</v>
      </c>
      <c r="J10" s="33">
        <v>5.2568560000000009</v>
      </c>
      <c r="K10" s="33">
        <v>3.1935850000000001</v>
      </c>
      <c r="L10" s="33">
        <v>0.10600300000000001</v>
      </c>
      <c r="M10" s="33">
        <v>1.2795570000000001</v>
      </c>
      <c r="N10" s="33">
        <v>3.8999999999999999E-4</v>
      </c>
      <c r="O10" s="33">
        <v>4.3246999999999994E-2</v>
      </c>
      <c r="P10" s="33">
        <v>2.5033999999999997E-2</v>
      </c>
      <c r="Q10" s="33">
        <v>3.4768E-2</v>
      </c>
      <c r="R10" s="33">
        <v>1.5566E-2</v>
      </c>
      <c r="S10" s="33">
        <v>0.18435299999999999</v>
      </c>
      <c r="T10" s="33">
        <v>9.2348000000000013E-2</v>
      </c>
      <c r="U10" s="33">
        <v>0.67031399999999997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72.880096999999992</v>
      </c>
      <c r="AC10" s="33">
        <v>30.658725999999998</v>
      </c>
      <c r="AD10" s="33">
        <v>25.640812999999998</v>
      </c>
      <c r="AE10" s="33">
        <v>0</v>
      </c>
      <c r="AF10" s="33">
        <f t="shared" ref="AF10:AF25" si="0">SUM(C10:AE10)</f>
        <v>163.80150800000001</v>
      </c>
    </row>
    <row r="11" spans="1:32" s="27" customFormat="1">
      <c r="A11" s="28">
        <v>3</v>
      </c>
      <c r="B11" s="18" t="s">
        <v>1152</v>
      </c>
      <c r="C11" s="33">
        <v>6.05</v>
      </c>
      <c r="D11" s="33">
        <v>9.6052479999999996</v>
      </c>
      <c r="E11" s="33">
        <v>1.954269</v>
      </c>
      <c r="F11" s="33">
        <v>3.1092810000000002</v>
      </c>
      <c r="G11" s="33">
        <v>3.468985</v>
      </c>
      <c r="H11" s="33">
        <v>3.1937619999999995</v>
      </c>
      <c r="I11" s="33">
        <v>4.9340149999999996</v>
      </c>
      <c r="J11" s="33">
        <v>4.9347739999999991</v>
      </c>
      <c r="K11" s="33">
        <v>3.0032969999999999</v>
      </c>
      <c r="L11" s="33">
        <v>2.6958229999999999</v>
      </c>
      <c r="M11" s="33">
        <v>1.189743</v>
      </c>
      <c r="N11" s="33">
        <v>8.7059219999999993</v>
      </c>
      <c r="O11" s="33">
        <v>6.1050760000000004</v>
      </c>
      <c r="P11" s="33">
        <v>4.5893639999999998</v>
      </c>
      <c r="Q11" s="33">
        <v>5.8302550000000002</v>
      </c>
      <c r="R11" s="33">
        <v>1.6420209999999997</v>
      </c>
      <c r="S11" s="33">
        <v>15.592528999999999</v>
      </c>
      <c r="T11" s="33">
        <v>5.5527090000000001</v>
      </c>
      <c r="U11" s="33">
        <v>7.4760949999999999</v>
      </c>
      <c r="V11" s="33">
        <v>3.4058269999999999</v>
      </c>
      <c r="W11" s="33">
        <v>0</v>
      </c>
      <c r="X11" s="33">
        <v>5.6191639999999996</v>
      </c>
      <c r="Y11" s="33">
        <v>0</v>
      </c>
      <c r="Z11" s="33">
        <v>5.195881</v>
      </c>
      <c r="AA11" s="33">
        <v>5.0969309999999997</v>
      </c>
      <c r="AB11" s="33">
        <v>0</v>
      </c>
      <c r="AC11" s="33">
        <v>0</v>
      </c>
      <c r="AD11" s="33">
        <v>9.8749179999999992</v>
      </c>
      <c r="AE11" s="33">
        <v>5.2457929999999999</v>
      </c>
      <c r="AF11" s="33">
        <f t="shared" si="0"/>
        <v>134.07168199999998</v>
      </c>
    </row>
    <row r="12" spans="1:32" s="27" customFormat="1">
      <c r="A12" s="29">
        <v>4</v>
      </c>
      <c r="B12" s="18" t="s">
        <v>1153</v>
      </c>
      <c r="C12" s="33">
        <v>5.3940000000000001</v>
      </c>
      <c r="D12" s="33">
        <v>4.7758350000000007</v>
      </c>
      <c r="E12" s="33">
        <v>4.1558869999999999</v>
      </c>
      <c r="F12" s="33">
        <v>5.2432660000000002</v>
      </c>
      <c r="G12" s="33">
        <v>2.9571140000000002</v>
      </c>
      <c r="H12" s="33">
        <v>1.6045039999999999</v>
      </c>
      <c r="I12" s="33">
        <v>1.1027230000000001</v>
      </c>
      <c r="J12" s="33">
        <v>1.1915819999999999</v>
      </c>
      <c r="K12" s="33">
        <v>3.052127</v>
      </c>
      <c r="L12" s="33">
        <v>7.2000860000000007</v>
      </c>
      <c r="M12" s="33">
        <v>4.1331E-2</v>
      </c>
      <c r="N12" s="33">
        <v>7.305453</v>
      </c>
      <c r="O12" s="33">
        <v>3.5131389999999998</v>
      </c>
      <c r="P12" s="33">
        <v>0.66929199999999989</v>
      </c>
      <c r="Q12" s="33">
        <v>1.7744930000000001</v>
      </c>
      <c r="R12" s="33">
        <v>2.0068040000000003</v>
      </c>
      <c r="S12" s="33">
        <v>2.4626489999999999</v>
      </c>
      <c r="T12" s="33">
        <v>6.131035999999999</v>
      </c>
      <c r="U12" s="33">
        <v>9.1368130000000001</v>
      </c>
      <c r="V12" s="33">
        <v>1.514839</v>
      </c>
      <c r="W12" s="33">
        <v>0.65746199999999999</v>
      </c>
      <c r="X12" s="33">
        <v>4.3105999999999998E-2</v>
      </c>
      <c r="Y12" s="33">
        <v>4.0829999999999998E-3</v>
      </c>
      <c r="Z12" s="33">
        <v>2.0857000000000001E-2</v>
      </c>
      <c r="AA12" s="33">
        <v>1.1375330000000001</v>
      </c>
      <c r="AB12" s="33">
        <v>8.1310000000000007E-2</v>
      </c>
      <c r="AC12" s="33">
        <v>0</v>
      </c>
      <c r="AD12" s="33">
        <v>3.8692280000000001</v>
      </c>
      <c r="AE12" s="33">
        <v>0.44477900000000004</v>
      </c>
      <c r="AF12" s="33">
        <f t="shared" si="0"/>
        <v>77.491331000000002</v>
      </c>
    </row>
    <row r="13" spans="1:32" s="27" customFormat="1">
      <c r="A13" s="29">
        <v>5</v>
      </c>
      <c r="B13" s="18" t="s">
        <v>16</v>
      </c>
      <c r="C13" s="33">
        <v>11.758999999999999</v>
      </c>
      <c r="D13" s="33">
        <v>11.353743000000001</v>
      </c>
      <c r="E13" s="33">
        <v>12.863386000000006</v>
      </c>
      <c r="F13" s="33">
        <v>16.622826000000007</v>
      </c>
      <c r="G13" s="33">
        <v>16.537393000000002</v>
      </c>
      <c r="H13" s="33">
        <v>24.649347000000006</v>
      </c>
      <c r="I13" s="33">
        <v>17.848679000000001</v>
      </c>
      <c r="J13" s="33">
        <v>13.513061999999998</v>
      </c>
      <c r="K13" s="33">
        <v>13.700856999999999</v>
      </c>
      <c r="L13" s="33">
        <v>21.967605000000002</v>
      </c>
      <c r="M13" s="33">
        <v>26.935239999999993</v>
      </c>
      <c r="N13" s="33">
        <v>26.155911</v>
      </c>
      <c r="O13" s="33">
        <v>23.575179000000006</v>
      </c>
      <c r="P13" s="33">
        <v>21.858703999999999</v>
      </c>
      <c r="Q13" s="33">
        <v>16.694291000000007</v>
      </c>
      <c r="R13" s="33">
        <v>22.364481999999999</v>
      </c>
      <c r="S13" s="33">
        <v>28.203161999999999</v>
      </c>
      <c r="T13" s="33">
        <v>22.618986</v>
      </c>
      <c r="U13" s="33">
        <v>30.529391</v>
      </c>
      <c r="V13" s="33">
        <v>4.9484710000000005</v>
      </c>
      <c r="W13" s="33">
        <v>3.4612909999999992</v>
      </c>
      <c r="X13" s="33">
        <v>3.2423690000000001</v>
      </c>
      <c r="Y13" s="33">
        <v>3.052257</v>
      </c>
      <c r="Z13" s="33">
        <v>3.1907119999999995</v>
      </c>
      <c r="AA13" s="33">
        <v>2.4683850000000005</v>
      </c>
      <c r="AB13" s="33">
        <v>1.9553700000000001</v>
      </c>
      <c r="AC13" s="33">
        <v>1.321917</v>
      </c>
      <c r="AD13" s="33">
        <v>3.3631179999999996</v>
      </c>
      <c r="AE13" s="33">
        <v>2.2998319999999999</v>
      </c>
      <c r="AF13" s="33">
        <f t="shared" si="0"/>
        <v>409.05496600000004</v>
      </c>
    </row>
    <row r="14" spans="1:32" s="27" customFormat="1">
      <c r="A14" s="29">
        <v>6</v>
      </c>
      <c r="B14" s="18" t="s">
        <v>1167</v>
      </c>
      <c r="C14" s="33">
        <v>1.2000000000000002</v>
      </c>
      <c r="D14" s="33">
        <v>0.24896399999999999</v>
      </c>
      <c r="E14" s="33">
        <v>0.13520199999999999</v>
      </c>
      <c r="F14" s="33">
        <v>8.1782999999999995E-2</v>
      </c>
      <c r="G14" s="33">
        <v>1.5796379999999999</v>
      </c>
      <c r="H14" s="33">
        <v>2.0464220000000002</v>
      </c>
      <c r="I14" s="33">
        <v>1.033463</v>
      </c>
      <c r="J14" s="33">
        <v>1.7239019999999998</v>
      </c>
      <c r="K14" s="33">
        <v>3.4831500000000002</v>
      </c>
      <c r="L14" s="33">
        <v>1.807553</v>
      </c>
      <c r="M14" s="33">
        <v>4.2035739999999997</v>
      </c>
      <c r="N14" s="33">
        <v>0.82106699999999999</v>
      </c>
      <c r="O14" s="33">
        <v>2.6889409999999998</v>
      </c>
      <c r="P14" s="33">
        <v>0.24870599999999998</v>
      </c>
      <c r="Q14" s="33">
        <v>0.795157</v>
      </c>
      <c r="R14" s="33">
        <v>1.6806290000000002</v>
      </c>
      <c r="S14" s="33">
        <v>0.127969</v>
      </c>
      <c r="T14" s="33">
        <v>0.10147300000000001</v>
      </c>
      <c r="U14" s="33">
        <v>0.37100199999999994</v>
      </c>
      <c r="V14" s="33">
        <v>0</v>
      </c>
      <c r="W14" s="33">
        <v>0</v>
      </c>
      <c r="X14" s="33">
        <v>9.9336739999999999</v>
      </c>
      <c r="Y14" s="33">
        <v>10.283391</v>
      </c>
      <c r="Z14" s="33">
        <v>46.011413999999995</v>
      </c>
      <c r="AA14" s="33">
        <v>52.527304000000001</v>
      </c>
      <c r="AB14" s="33">
        <v>80.104164999999995</v>
      </c>
      <c r="AC14" s="33">
        <v>8.8766510000000007</v>
      </c>
      <c r="AD14" s="33">
        <v>2.2079040000000001</v>
      </c>
      <c r="AE14" s="33">
        <v>0</v>
      </c>
      <c r="AF14" s="33">
        <f t="shared" si="0"/>
        <v>234.32309800000002</v>
      </c>
    </row>
    <row r="15" spans="1:32" s="27" customFormat="1">
      <c r="A15" s="29"/>
      <c r="B15" s="18" t="s">
        <v>1155</v>
      </c>
      <c r="C15" s="33">
        <v>260.85699999999991</v>
      </c>
      <c r="D15" s="33">
        <v>235.54077900000001</v>
      </c>
      <c r="E15" s="33">
        <v>202.43199399999997</v>
      </c>
      <c r="F15" s="33">
        <v>122.50807499999998</v>
      </c>
      <c r="G15" s="33">
        <v>112.59383699999999</v>
      </c>
      <c r="H15" s="33">
        <v>139.91618100000002</v>
      </c>
      <c r="I15" s="33">
        <v>109.84806600000003</v>
      </c>
      <c r="J15" s="33">
        <v>78.335603999999975</v>
      </c>
      <c r="K15" s="33">
        <v>68.83023900000002</v>
      </c>
      <c r="L15" s="33">
        <v>105.22700800000001</v>
      </c>
      <c r="M15" s="33">
        <v>99.895538999999985</v>
      </c>
      <c r="N15" s="33">
        <v>77.735842000000005</v>
      </c>
      <c r="O15" s="33">
        <v>124.91338700000003</v>
      </c>
      <c r="P15" s="33">
        <v>141.58673799999997</v>
      </c>
      <c r="Q15" s="33">
        <v>116.07278200000002</v>
      </c>
      <c r="R15" s="33">
        <v>173.17908799999998</v>
      </c>
      <c r="S15" s="33">
        <v>218.74215199999995</v>
      </c>
      <c r="T15" s="33">
        <v>189.010941</v>
      </c>
      <c r="U15" s="33">
        <v>206.63779499999995</v>
      </c>
      <c r="V15" s="33">
        <v>26.256214</v>
      </c>
      <c r="W15" s="33">
        <v>33.134427000000002</v>
      </c>
      <c r="X15" s="33">
        <v>25.036193000000001</v>
      </c>
      <c r="Y15" s="33">
        <v>23.942106000000003</v>
      </c>
      <c r="Z15" s="33">
        <v>43.374264000000011</v>
      </c>
      <c r="AA15" s="33">
        <v>27.733544999999999</v>
      </c>
      <c r="AB15" s="33">
        <v>21.530568999999996</v>
      </c>
      <c r="AC15" s="33">
        <v>23.558667</v>
      </c>
      <c r="AD15" s="33">
        <v>17.725490000000001</v>
      </c>
      <c r="AE15" s="33">
        <v>11.638185999999999</v>
      </c>
      <c r="AF15" s="33">
        <f t="shared" si="0"/>
        <v>3037.7927079999995</v>
      </c>
    </row>
    <row r="16" spans="1:32" s="27" customFormat="1">
      <c r="A16" s="29"/>
      <c r="B16" s="18" t="s">
        <v>18</v>
      </c>
      <c r="C16" s="33">
        <f>SUM(C17:C22)</f>
        <v>39.943999999999988</v>
      </c>
      <c r="D16" s="33">
        <f t="shared" ref="D16:AD16" si="1">SUM(D17:D22)</f>
        <v>31.081121999999997</v>
      </c>
      <c r="E16" s="33">
        <f t="shared" si="1"/>
        <v>44.391297999999992</v>
      </c>
      <c r="F16" s="33">
        <f t="shared" si="1"/>
        <v>37.212863000000006</v>
      </c>
      <c r="G16" s="33">
        <f t="shared" si="1"/>
        <v>36.380344000000008</v>
      </c>
      <c r="H16" s="33">
        <f t="shared" si="1"/>
        <v>38.836567999999993</v>
      </c>
      <c r="I16" s="33">
        <f t="shared" si="1"/>
        <v>36.654604999999989</v>
      </c>
      <c r="J16" s="33">
        <f t="shared" si="1"/>
        <v>33.850845000000007</v>
      </c>
      <c r="K16" s="33">
        <f t="shared" si="1"/>
        <v>23.782097</v>
      </c>
      <c r="L16" s="33">
        <f t="shared" si="1"/>
        <v>33.014542000000006</v>
      </c>
      <c r="M16" s="33">
        <f t="shared" si="1"/>
        <v>25.121981000000002</v>
      </c>
      <c r="N16" s="33">
        <f t="shared" si="1"/>
        <v>21.637439999999998</v>
      </c>
      <c r="O16" s="33">
        <f t="shared" si="1"/>
        <v>24.230145999999998</v>
      </c>
      <c r="P16" s="33">
        <f t="shared" si="1"/>
        <v>32.866346999999998</v>
      </c>
      <c r="Q16" s="33">
        <f t="shared" si="1"/>
        <v>30.516923999999996</v>
      </c>
      <c r="R16" s="33">
        <f t="shared" si="1"/>
        <v>48.650763999999995</v>
      </c>
      <c r="S16" s="33">
        <f t="shared" si="1"/>
        <v>56.277938000000006</v>
      </c>
      <c r="T16" s="33">
        <f t="shared" si="1"/>
        <v>54.937425999999995</v>
      </c>
      <c r="U16" s="33">
        <f t="shared" si="1"/>
        <v>54.050849000000007</v>
      </c>
      <c r="V16" s="33">
        <f t="shared" si="1"/>
        <v>16.611010999999998</v>
      </c>
      <c r="W16" s="33">
        <f t="shared" si="1"/>
        <v>24.203063999999998</v>
      </c>
      <c r="X16" s="33">
        <f t="shared" si="1"/>
        <v>16.239526000000001</v>
      </c>
      <c r="Y16" s="33">
        <f t="shared" si="1"/>
        <v>13.073604999999999</v>
      </c>
      <c r="Z16" s="33">
        <f t="shared" si="1"/>
        <v>26.785562999999996</v>
      </c>
      <c r="AA16" s="33">
        <f t="shared" si="1"/>
        <v>9.9104109999999999</v>
      </c>
      <c r="AB16" s="33">
        <f t="shared" si="1"/>
        <v>10.290400999999999</v>
      </c>
      <c r="AC16" s="33">
        <f t="shared" si="1"/>
        <v>18.288945999999999</v>
      </c>
      <c r="AD16" s="33">
        <f t="shared" si="1"/>
        <v>12.268984</v>
      </c>
      <c r="AE16" s="33">
        <v>6.8471169999999999</v>
      </c>
      <c r="AF16" s="33">
        <f t="shared" si="0"/>
        <v>857.956727</v>
      </c>
    </row>
    <row r="17" spans="1:32" s="27" customFormat="1">
      <c r="A17" s="29"/>
      <c r="B17" s="18" t="s">
        <v>1143</v>
      </c>
      <c r="C17" s="33">
        <v>2.8489999999999989</v>
      </c>
      <c r="D17" s="33">
        <v>2.31366</v>
      </c>
      <c r="E17" s="33">
        <v>3.0877370000000002</v>
      </c>
      <c r="F17" s="33">
        <v>3.4416080000000004</v>
      </c>
      <c r="G17" s="33">
        <v>2.904004</v>
      </c>
      <c r="H17" s="33">
        <v>3.3570250000000006</v>
      </c>
      <c r="I17" s="33">
        <v>1.8004519999999997</v>
      </c>
      <c r="J17" s="33">
        <v>1.9387749999999999</v>
      </c>
      <c r="K17" s="33">
        <v>1.2017520000000002</v>
      </c>
      <c r="L17" s="33">
        <v>1.7890310000000003</v>
      </c>
      <c r="M17" s="33">
        <v>1.8203199999999999</v>
      </c>
      <c r="N17" s="33">
        <v>2.5183320000000005</v>
      </c>
      <c r="O17" s="33">
        <v>3.1584459999999996</v>
      </c>
      <c r="P17" s="33">
        <v>3.6986369999999988</v>
      </c>
      <c r="Q17" s="33">
        <v>1.4756399999999996</v>
      </c>
      <c r="R17" s="33">
        <v>2.4037360000000003</v>
      </c>
      <c r="S17" s="33">
        <v>1.8954610000000001</v>
      </c>
      <c r="T17" s="33">
        <v>3.0953180000000002</v>
      </c>
      <c r="U17" s="33">
        <v>2.2798330000000009</v>
      </c>
      <c r="V17" s="33">
        <v>1.2404759999999999</v>
      </c>
      <c r="W17" s="33">
        <v>0.62892100000000006</v>
      </c>
      <c r="X17" s="33">
        <v>0.90101599999999982</v>
      </c>
      <c r="Y17" s="33">
        <v>0.61335299999999993</v>
      </c>
      <c r="Z17" s="33">
        <v>0.96605399999999997</v>
      </c>
      <c r="AA17" s="33">
        <v>0.74196600000000013</v>
      </c>
      <c r="AB17" s="33">
        <v>0.687917</v>
      </c>
      <c r="AC17" s="33">
        <v>0.75186799999999998</v>
      </c>
      <c r="AD17" s="33">
        <v>0.75107999999999997</v>
      </c>
      <c r="AE17" s="33">
        <v>0.90930500000000003</v>
      </c>
      <c r="AF17" s="33">
        <f t="shared" si="0"/>
        <v>55.220723</v>
      </c>
    </row>
    <row r="18" spans="1:32" s="27" customFormat="1">
      <c r="A18" s="28"/>
      <c r="B18" s="18" t="s">
        <v>1144</v>
      </c>
      <c r="C18" s="33">
        <v>15.307</v>
      </c>
      <c r="D18" s="33">
        <v>10.761057999999998</v>
      </c>
      <c r="E18" s="33">
        <v>11.041615999999998</v>
      </c>
      <c r="F18" s="33">
        <v>8.9934610000000017</v>
      </c>
      <c r="G18" s="33">
        <v>7.4999079999999996</v>
      </c>
      <c r="H18" s="33">
        <v>6.927988</v>
      </c>
      <c r="I18" s="33">
        <v>6.9388499999999995</v>
      </c>
      <c r="J18" s="33">
        <v>4.9364760000000008</v>
      </c>
      <c r="K18" s="33">
        <v>5.7023910000000022</v>
      </c>
      <c r="L18" s="33">
        <v>8.2011840000000014</v>
      </c>
      <c r="M18" s="33">
        <v>7.232362000000002</v>
      </c>
      <c r="N18" s="33">
        <v>6.6431789999999991</v>
      </c>
      <c r="O18" s="33">
        <v>7.9531769999999984</v>
      </c>
      <c r="P18" s="33">
        <v>10.182515999999998</v>
      </c>
      <c r="Q18" s="33">
        <v>8.3836949999999995</v>
      </c>
      <c r="R18" s="33">
        <v>17.285287999999998</v>
      </c>
      <c r="S18" s="33">
        <v>20.836053999999997</v>
      </c>
      <c r="T18" s="33">
        <v>15.018237999999998</v>
      </c>
      <c r="U18" s="33">
        <v>18.270262000000006</v>
      </c>
      <c r="V18" s="33">
        <v>7.3576750000000004</v>
      </c>
      <c r="W18" s="33">
        <v>4.2210699999999992</v>
      </c>
      <c r="X18" s="33">
        <v>2.248656</v>
      </c>
      <c r="Y18" s="33">
        <v>1.9811540000000001</v>
      </c>
      <c r="Z18" s="33">
        <v>4.7915389999999993</v>
      </c>
      <c r="AA18" s="33">
        <v>3.2006219999999996</v>
      </c>
      <c r="AB18" s="33">
        <v>2.8650479999999998</v>
      </c>
      <c r="AC18" s="33">
        <v>1.1865669999999999</v>
      </c>
      <c r="AD18" s="33">
        <v>0.66012300000000002</v>
      </c>
      <c r="AE18" s="33">
        <v>0.50220299999999995</v>
      </c>
      <c r="AF18" s="33">
        <f t="shared" si="0"/>
        <v>227.12936000000002</v>
      </c>
    </row>
    <row r="19" spans="1:32" s="27" customFormat="1">
      <c r="A19" s="29"/>
      <c r="B19" s="18" t="s">
        <v>1145</v>
      </c>
      <c r="C19" s="33">
        <v>18.208999999999989</v>
      </c>
      <c r="D19" s="33">
        <v>16.276701999999997</v>
      </c>
      <c r="E19" s="33">
        <v>27.794101999999992</v>
      </c>
      <c r="F19" s="33">
        <v>22.281500000000001</v>
      </c>
      <c r="G19" s="33">
        <v>23.182819000000006</v>
      </c>
      <c r="H19" s="33">
        <v>26.985166999999997</v>
      </c>
      <c r="I19" s="33">
        <v>26.394043999999994</v>
      </c>
      <c r="J19" s="33">
        <v>25.053720000000002</v>
      </c>
      <c r="K19" s="33">
        <v>15.342687999999995</v>
      </c>
      <c r="L19" s="33">
        <v>21.163485000000001</v>
      </c>
      <c r="M19" s="33">
        <v>14.366225</v>
      </c>
      <c r="N19" s="33">
        <v>10.296761999999999</v>
      </c>
      <c r="O19" s="33">
        <v>9.3672230000000027</v>
      </c>
      <c r="P19" s="33">
        <v>12.825039000000002</v>
      </c>
      <c r="Q19" s="33">
        <v>8.7912869999999987</v>
      </c>
      <c r="R19" s="33">
        <v>11.575434999999999</v>
      </c>
      <c r="S19" s="33">
        <v>13.681467000000005</v>
      </c>
      <c r="T19" s="33">
        <v>14.705043999999997</v>
      </c>
      <c r="U19" s="33">
        <v>12.778218000000004</v>
      </c>
      <c r="V19" s="33">
        <v>2.7161940000000002</v>
      </c>
      <c r="W19" s="33">
        <v>3.2187479999999997</v>
      </c>
      <c r="X19" s="33">
        <v>1.289766</v>
      </c>
      <c r="Y19" s="33">
        <v>5.0532969999999997</v>
      </c>
      <c r="Z19" s="33">
        <v>1.6655110000000002</v>
      </c>
      <c r="AA19" s="33">
        <v>2.8782519999999998</v>
      </c>
      <c r="AB19" s="33">
        <v>4.6505159999999997</v>
      </c>
      <c r="AC19" s="33">
        <v>2.540022</v>
      </c>
      <c r="AD19" s="33">
        <v>2.8945590000000001</v>
      </c>
      <c r="AE19" s="33">
        <v>2.4005599999999996</v>
      </c>
      <c r="AF19" s="33">
        <f t="shared" si="0"/>
        <v>360.37735199999992</v>
      </c>
    </row>
    <row r="20" spans="1:32" s="27" customFormat="1">
      <c r="A20" s="29"/>
      <c r="B20" s="18" t="s">
        <v>1146</v>
      </c>
      <c r="C20" s="33">
        <v>2.9729999999999999</v>
      </c>
      <c r="D20" s="33">
        <v>1.3721980000000003</v>
      </c>
      <c r="E20" s="33">
        <v>1.8902010000000005</v>
      </c>
      <c r="F20" s="33">
        <v>2.2276259999999994</v>
      </c>
      <c r="G20" s="33">
        <v>2.3076059999999998</v>
      </c>
      <c r="H20" s="33">
        <v>1.1462220000000001</v>
      </c>
      <c r="I20" s="33">
        <v>0.81921900000000003</v>
      </c>
      <c r="J20" s="33">
        <v>1.538173</v>
      </c>
      <c r="K20" s="33">
        <v>1.1389290000000001</v>
      </c>
      <c r="L20" s="33">
        <v>1.3256330000000001</v>
      </c>
      <c r="M20" s="33">
        <v>1.3612610000000001</v>
      </c>
      <c r="N20" s="33">
        <v>0.75222200000000028</v>
      </c>
      <c r="O20" s="33">
        <v>2.4781849999999999</v>
      </c>
      <c r="P20" s="33">
        <v>5.3513100000000007</v>
      </c>
      <c r="Q20" s="33">
        <v>11.365862</v>
      </c>
      <c r="R20" s="33">
        <v>16.684282999999997</v>
      </c>
      <c r="S20" s="33">
        <v>18.760062999999999</v>
      </c>
      <c r="T20" s="33">
        <v>19.868970000000001</v>
      </c>
      <c r="U20" s="33">
        <v>18.199418000000001</v>
      </c>
      <c r="V20" s="33">
        <v>3.3185579999999995</v>
      </c>
      <c r="W20" s="33">
        <v>14.157001999999999</v>
      </c>
      <c r="X20" s="33">
        <v>10.153843</v>
      </c>
      <c r="Y20" s="33">
        <v>3.3791980000000001</v>
      </c>
      <c r="Z20" s="33">
        <v>17.493694999999999</v>
      </c>
      <c r="AA20" s="33">
        <v>0.740008</v>
      </c>
      <c r="AB20" s="33">
        <v>0.66717999999999988</v>
      </c>
      <c r="AC20" s="33">
        <v>11.955842000000001</v>
      </c>
      <c r="AD20" s="33">
        <v>6.9790100000000006</v>
      </c>
      <c r="AE20" s="33">
        <v>1.8597090000000001</v>
      </c>
      <c r="AF20" s="33">
        <f t="shared" si="0"/>
        <v>182.26442599999999</v>
      </c>
    </row>
    <row r="21" spans="1:32" s="27" customFormat="1">
      <c r="A21" s="29"/>
      <c r="B21" s="18" t="s">
        <v>1147</v>
      </c>
      <c r="C21" s="33">
        <v>3.0000000000000002E-2</v>
      </c>
      <c r="D21" s="33">
        <v>0.163663</v>
      </c>
      <c r="E21" s="33">
        <v>9.2217999999999994E-2</v>
      </c>
      <c r="F21" s="33">
        <v>0.12280999999999997</v>
      </c>
      <c r="G21" s="33">
        <v>0.152561</v>
      </c>
      <c r="H21" s="33">
        <v>0.21673600000000004</v>
      </c>
      <c r="I21" s="33">
        <v>0.5097759999999999</v>
      </c>
      <c r="J21" s="33">
        <v>0.17084500000000002</v>
      </c>
      <c r="K21" s="33">
        <v>0.14434200000000003</v>
      </c>
      <c r="L21" s="33">
        <v>0.30238500000000001</v>
      </c>
      <c r="M21" s="33">
        <v>0.193413</v>
      </c>
      <c r="N21" s="33">
        <v>1.1126340000000001</v>
      </c>
      <c r="O21" s="33">
        <v>0.88514900000000019</v>
      </c>
      <c r="P21" s="33">
        <v>0.30722100000000002</v>
      </c>
      <c r="Q21" s="33">
        <v>0.20027899999999998</v>
      </c>
      <c r="R21" s="33">
        <v>0.19841400000000003</v>
      </c>
      <c r="S21" s="33">
        <v>0.59140800000000004</v>
      </c>
      <c r="T21" s="33">
        <v>1.1181909999999999</v>
      </c>
      <c r="U21" s="33">
        <v>1.9551210000000006</v>
      </c>
      <c r="V21" s="33">
        <v>1.7176469999999999</v>
      </c>
      <c r="W21" s="33">
        <v>1.85792</v>
      </c>
      <c r="X21" s="33">
        <v>1.3699949999999999</v>
      </c>
      <c r="Y21" s="33">
        <v>1.704108</v>
      </c>
      <c r="Z21" s="33">
        <v>1.4698909999999998</v>
      </c>
      <c r="AA21" s="33">
        <v>1.8533789999999999</v>
      </c>
      <c r="AB21" s="33">
        <v>1.2648610000000002</v>
      </c>
      <c r="AC21" s="33">
        <v>1.7108179999999997</v>
      </c>
      <c r="AD21" s="33">
        <v>0.8661819999999999</v>
      </c>
      <c r="AE21" s="33">
        <v>1.0239959999999999</v>
      </c>
      <c r="AF21" s="33">
        <f t="shared" si="0"/>
        <v>23.305962999999998</v>
      </c>
    </row>
    <row r="22" spans="1:32" s="27" customFormat="1">
      <c r="A22" s="28"/>
      <c r="B22" s="18" t="s">
        <v>1166</v>
      </c>
      <c r="C22" s="33">
        <v>0.57600000000000007</v>
      </c>
      <c r="D22" s="33">
        <v>0.19384100000000001</v>
      </c>
      <c r="E22" s="33">
        <v>0.48542400000000008</v>
      </c>
      <c r="F22" s="33">
        <v>0.14585800000000004</v>
      </c>
      <c r="G22" s="33">
        <v>0.33344600000000008</v>
      </c>
      <c r="H22" s="33">
        <v>0.20343000000000003</v>
      </c>
      <c r="I22" s="33">
        <v>0.19226399999999999</v>
      </c>
      <c r="J22" s="33">
        <v>0.21285599999999999</v>
      </c>
      <c r="K22" s="33">
        <v>0.25199499999999997</v>
      </c>
      <c r="L22" s="33">
        <v>0.232824</v>
      </c>
      <c r="M22" s="33">
        <v>0.1484</v>
      </c>
      <c r="N22" s="33">
        <v>0.31431100000000001</v>
      </c>
      <c r="O22" s="33">
        <v>0.38796599999999992</v>
      </c>
      <c r="P22" s="33">
        <v>0.50162399999999985</v>
      </c>
      <c r="Q22" s="33">
        <v>0.30016100000000001</v>
      </c>
      <c r="R22" s="33">
        <v>0.50360799999999994</v>
      </c>
      <c r="S22" s="33">
        <v>0.51348500000000008</v>
      </c>
      <c r="T22" s="33">
        <v>1.1316650000000001</v>
      </c>
      <c r="U22" s="33">
        <v>0.56799699999999997</v>
      </c>
      <c r="V22" s="33">
        <v>0.260461</v>
      </c>
      <c r="W22" s="33">
        <v>0.11940300000000001</v>
      </c>
      <c r="X22" s="33">
        <v>0.27625</v>
      </c>
      <c r="Y22" s="33">
        <v>0.34249499999999999</v>
      </c>
      <c r="Z22" s="33">
        <v>0.39887300000000003</v>
      </c>
      <c r="AA22" s="33">
        <v>0.49618399999999996</v>
      </c>
      <c r="AB22" s="33">
        <v>0.15487899999999999</v>
      </c>
      <c r="AC22" s="33">
        <v>0.14382900000000001</v>
      </c>
      <c r="AD22" s="33">
        <v>0.11803</v>
      </c>
      <c r="AE22" s="33">
        <v>0.15134400000000001</v>
      </c>
      <c r="AF22" s="33">
        <f t="shared" si="0"/>
        <v>9.6589029999999987</v>
      </c>
    </row>
    <row r="23" spans="1:32" s="27" customFormat="1">
      <c r="A23" s="29"/>
      <c r="B23" s="18" t="s">
        <v>19</v>
      </c>
      <c r="C23" s="20">
        <f>SUM(C9:C15)</f>
        <v>781.4849999999999</v>
      </c>
      <c r="D23" s="20">
        <f t="shared" ref="D23:AD23" si="2">SUM(D9:D15)</f>
        <v>644.21174899999983</v>
      </c>
      <c r="E23" s="20">
        <f t="shared" si="2"/>
        <v>710.92061100000001</v>
      </c>
      <c r="F23" s="20">
        <f t="shared" si="2"/>
        <v>623.72300099999984</v>
      </c>
      <c r="G23" s="20">
        <f t="shared" si="2"/>
        <v>684.75909799999965</v>
      </c>
      <c r="H23" s="20">
        <f t="shared" si="2"/>
        <v>732.91481199999976</v>
      </c>
      <c r="I23" s="20">
        <f t="shared" si="2"/>
        <v>709.33262900000011</v>
      </c>
      <c r="J23" s="20">
        <f t="shared" si="2"/>
        <v>682.77286299999992</v>
      </c>
      <c r="K23" s="20">
        <f t="shared" si="2"/>
        <v>647.05873500000007</v>
      </c>
      <c r="L23" s="20">
        <f t="shared" si="2"/>
        <v>776.25422800000001</v>
      </c>
      <c r="M23" s="20">
        <f t="shared" si="2"/>
        <v>751.34502099999986</v>
      </c>
      <c r="N23" s="20">
        <f t="shared" si="2"/>
        <v>738.76236499999982</v>
      </c>
      <c r="O23" s="20">
        <f t="shared" si="2"/>
        <v>727.51754200000016</v>
      </c>
      <c r="P23" s="20">
        <f t="shared" si="2"/>
        <v>726.28205100000025</v>
      </c>
      <c r="Q23" s="20">
        <f t="shared" si="2"/>
        <v>585.88893099999984</v>
      </c>
      <c r="R23" s="20">
        <f t="shared" si="2"/>
        <v>713.11938299999997</v>
      </c>
      <c r="S23" s="20">
        <f t="shared" si="2"/>
        <v>819.44177300000013</v>
      </c>
      <c r="T23" s="20">
        <f t="shared" si="2"/>
        <v>786.90883800000017</v>
      </c>
      <c r="U23" s="20">
        <f t="shared" si="2"/>
        <v>818.13636399999984</v>
      </c>
      <c r="V23" s="20">
        <f t="shared" si="2"/>
        <v>539.63656899999989</v>
      </c>
      <c r="W23" s="20">
        <f t="shared" si="2"/>
        <v>530.31966299999999</v>
      </c>
      <c r="X23" s="20">
        <f t="shared" si="2"/>
        <v>503.60343800000015</v>
      </c>
      <c r="Y23" s="20">
        <f t="shared" si="2"/>
        <v>495.58501800000005</v>
      </c>
      <c r="Z23" s="20">
        <f t="shared" si="2"/>
        <v>596.37113899999986</v>
      </c>
      <c r="AA23" s="20">
        <f t="shared" si="2"/>
        <v>581.44389000000001</v>
      </c>
      <c r="AB23" s="20">
        <f t="shared" si="2"/>
        <v>606.56075999999985</v>
      </c>
      <c r="AC23" s="20">
        <f t="shared" si="2"/>
        <v>552.64442399999996</v>
      </c>
      <c r="AD23" s="20">
        <f t="shared" si="2"/>
        <v>566.33741499999996</v>
      </c>
      <c r="AE23" s="20">
        <f t="shared" ref="AE23" si="3">SUM(AE9:AE15)</f>
        <v>507.18287000000004</v>
      </c>
      <c r="AF23" s="33">
        <f t="shared" si="0"/>
        <v>19140.520179999996</v>
      </c>
    </row>
    <row r="24" spans="1:32" s="27" customFormat="1">
      <c r="A24" s="29"/>
      <c r="B24" s="18" t="s">
        <v>20</v>
      </c>
      <c r="C24" s="20">
        <f>C25-C23</f>
        <v>174.49700000000018</v>
      </c>
      <c r="D24" s="20">
        <f t="shared" ref="D24:AD24" si="4">D25-D23</f>
        <v>246.11389399999962</v>
      </c>
      <c r="E24" s="20">
        <f t="shared" si="4"/>
        <v>207.35193399999969</v>
      </c>
      <c r="F24" s="20">
        <f t="shared" si="4"/>
        <v>146.77688299999988</v>
      </c>
      <c r="G24" s="20">
        <f t="shared" si="4"/>
        <v>68.513194999999882</v>
      </c>
      <c r="H24" s="20">
        <f t="shared" si="4"/>
        <v>109.99608599999988</v>
      </c>
      <c r="I24" s="20">
        <f t="shared" si="4"/>
        <v>124.41747200000066</v>
      </c>
      <c r="J24" s="20">
        <f t="shared" si="4"/>
        <v>138.540617</v>
      </c>
      <c r="K24" s="20">
        <f t="shared" si="4"/>
        <v>132.61817499999995</v>
      </c>
      <c r="L24" s="20">
        <f t="shared" si="4"/>
        <v>159.15181899999982</v>
      </c>
      <c r="M24" s="20">
        <f t="shared" si="4"/>
        <v>213.51465199999961</v>
      </c>
      <c r="N24" s="20">
        <f t="shared" si="4"/>
        <v>120.50825900000018</v>
      </c>
      <c r="O24" s="20">
        <f t="shared" si="4"/>
        <v>118.67059599999982</v>
      </c>
      <c r="P24" s="20">
        <f t="shared" si="4"/>
        <v>142.48252099999956</v>
      </c>
      <c r="Q24" s="20">
        <f t="shared" si="4"/>
        <v>93.081048000000578</v>
      </c>
      <c r="R24" s="20">
        <f t="shared" si="4"/>
        <v>137.91515000000038</v>
      </c>
      <c r="S24" s="20">
        <f t="shared" si="4"/>
        <v>208.15987899999948</v>
      </c>
      <c r="T24" s="20">
        <f t="shared" si="4"/>
        <v>270.13228299999889</v>
      </c>
      <c r="U24" s="20">
        <f t="shared" si="4"/>
        <v>217.83975500000008</v>
      </c>
      <c r="V24" s="20">
        <f t="shared" si="4"/>
        <v>47.912584000000038</v>
      </c>
      <c r="W24" s="20">
        <f t="shared" si="4"/>
        <v>31.291423000000009</v>
      </c>
      <c r="X24" s="20">
        <f t="shared" si="4"/>
        <v>36.77493399999986</v>
      </c>
      <c r="Y24" s="20">
        <f t="shared" si="4"/>
        <v>32.226531999999963</v>
      </c>
      <c r="Z24" s="20">
        <f t="shared" si="4"/>
        <v>57.79983900000002</v>
      </c>
      <c r="AA24" s="20">
        <f t="shared" si="4"/>
        <v>84.479782</v>
      </c>
      <c r="AB24" s="20">
        <f t="shared" si="4"/>
        <v>42.959035999999969</v>
      </c>
      <c r="AC24" s="20">
        <f t="shared" si="4"/>
        <v>14.245601999999849</v>
      </c>
      <c r="AD24" s="20">
        <f t="shared" si="4"/>
        <v>1.681447000000162</v>
      </c>
      <c r="AE24" s="20">
        <f t="shared" ref="AE24" si="5">AE25-AE23</f>
        <v>43.020719999999926</v>
      </c>
      <c r="AF24" s="33">
        <f t="shared" si="0"/>
        <v>3422.673116999998</v>
      </c>
    </row>
    <row r="25" spans="1:32" s="27" customFormat="1">
      <c r="A25" s="29"/>
      <c r="B25" s="18" t="s">
        <v>7</v>
      </c>
      <c r="C25" s="20">
        <v>955.98200000000008</v>
      </c>
      <c r="D25" s="20">
        <v>890.32564299999945</v>
      </c>
      <c r="E25" s="20">
        <v>918.2725449999997</v>
      </c>
      <c r="F25" s="20">
        <v>770.49988399999972</v>
      </c>
      <c r="G25" s="20">
        <v>753.27229299999954</v>
      </c>
      <c r="H25" s="20">
        <v>842.91089799999963</v>
      </c>
      <c r="I25" s="20">
        <v>833.75010100000077</v>
      </c>
      <c r="J25" s="20">
        <v>821.31347999999991</v>
      </c>
      <c r="K25" s="20">
        <v>779.67691000000002</v>
      </c>
      <c r="L25" s="20">
        <v>935.40604699999983</v>
      </c>
      <c r="M25" s="20">
        <v>964.85967299999947</v>
      </c>
      <c r="N25" s="20">
        <v>859.270624</v>
      </c>
      <c r="O25" s="21">
        <v>846.18813799999998</v>
      </c>
      <c r="P25" s="21">
        <v>868.76457199999982</v>
      </c>
      <c r="Q25" s="21">
        <v>678.96997900000042</v>
      </c>
      <c r="R25" s="21">
        <v>851.03453300000035</v>
      </c>
      <c r="S25" s="21">
        <v>1027.6016519999996</v>
      </c>
      <c r="T25" s="21">
        <v>1057.0411209999991</v>
      </c>
      <c r="U25" s="21">
        <v>1035.9761189999999</v>
      </c>
      <c r="V25" s="21">
        <v>587.54915299999993</v>
      </c>
      <c r="W25" s="21">
        <v>561.611086</v>
      </c>
      <c r="X25" s="21">
        <v>540.37837200000001</v>
      </c>
      <c r="Y25" s="33">
        <v>527.81155000000001</v>
      </c>
      <c r="Z25" s="33">
        <v>654.17097799999988</v>
      </c>
      <c r="AA25" s="33">
        <v>665.92367200000001</v>
      </c>
      <c r="AB25" s="20">
        <v>649.51979599999981</v>
      </c>
      <c r="AC25" s="20">
        <v>566.89002599999981</v>
      </c>
      <c r="AD25" s="20">
        <v>568.01886200000013</v>
      </c>
      <c r="AE25" s="20">
        <v>550.20358999999996</v>
      </c>
      <c r="AF25" s="33">
        <f t="shared" si="0"/>
        <v>22563.193296999998</v>
      </c>
    </row>
    <row r="26" spans="1:32" s="27" customFormat="1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2" s="27" customFormat="1">
      <c r="A27" s="28"/>
      <c r="B27" s="89" t="s">
        <v>8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</row>
    <row r="28" spans="1:32" s="27" customFormat="1">
      <c r="A28" s="2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2" s="27" customFormat="1">
      <c r="A29" s="29">
        <v>1</v>
      </c>
      <c r="B29" s="18" t="s">
        <v>14</v>
      </c>
      <c r="C29" s="22">
        <f>C9/C$25*100</f>
        <v>51.870955729291964</v>
      </c>
      <c r="D29" s="22">
        <f t="shared" ref="D29:AF38" si="6">D9/D$25*100</f>
        <v>42.806743464761695</v>
      </c>
      <c r="E29" s="22">
        <f t="shared" si="6"/>
        <v>52.666770953061672</v>
      </c>
      <c r="F29" s="22">
        <f t="shared" si="6"/>
        <v>61.238046338239293</v>
      </c>
      <c r="G29" s="22">
        <f t="shared" si="6"/>
        <v>72.449106793311984</v>
      </c>
      <c r="H29" s="22">
        <f t="shared" si="6"/>
        <v>65.668533330553757</v>
      </c>
      <c r="I29" s="22">
        <f t="shared" si="6"/>
        <v>68.689181724009131</v>
      </c>
      <c r="J29" s="22">
        <f t="shared" si="6"/>
        <v>70.352806458260019</v>
      </c>
      <c r="K29" s="22">
        <f t="shared" si="6"/>
        <v>70.772325423873326</v>
      </c>
      <c r="L29" s="22">
        <f t="shared" si="6"/>
        <v>68.125511059476835</v>
      </c>
      <c r="M29" s="22">
        <f t="shared" si="6"/>
        <v>64.0300402522886</v>
      </c>
      <c r="N29" s="22">
        <f t="shared" si="6"/>
        <v>71.925859297151973</v>
      </c>
      <c r="O29" s="22">
        <f t="shared" si="6"/>
        <v>66.968390072137836</v>
      </c>
      <c r="P29" s="22">
        <f t="shared" si="6"/>
        <v>64.149049231717555</v>
      </c>
      <c r="Q29" s="22">
        <f t="shared" si="6"/>
        <v>65.494381011505581</v>
      </c>
      <c r="R29" s="22">
        <f t="shared" si="6"/>
        <v>60.18919011362842</v>
      </c>
      <c r="S29" s="22">
        <f t="shared" si="6"/>
        <v>53.92449086876325</v>
      </c>
      <c r="T29" s="22">
        <f t="shared" si="6"/>
        <v>53.29985123634566</v>
      </c>
      <c r="U29" s="22">
        <f t="shared" si="6"/>
        <v>54.375283722153057</v>
      </c>
      <c r="V29" s="22">
        <f t="shared" si="6"/>
        <v>85.696867305329931</v>
      </c>
      <c r="W29" s="22">
        <f t="shared" si="6"/>
        <v>87.795005350019025</v>
      </c>
      <c r="X29" s="22">
        <f t="shared" si="6"/>
        <v>85.075376036700462</v>
      </c>
      <c r="Y29" s="22">
        <f t="shared" si="6"/>
        <v>86.830835929982982</v>
      </c>
      <c r="Z29" s="22">
        <f t="shared" si="6"/>
        <v>76.215244602306399</v>
      </c>
      <c r="AA29" s="22">
        <f t="shared" si="6"/>
        <v>73.954450443383536</v>
      </c>
      <c r="AB29" s="22">
        <f t="shared" si="6"/>
        <v>66.204179094796984</v>
      </c>
      <c r="AC29" s="22">
        <f t="shared" si="6"/>
        <v>86.12401711227146</v>
      </c>
      <c r="AD29" s="22">
        <f t="shared" si="6"/>
        <v>88.668876633184723</v>
      </c>
      <c r="AE29" s="22">
        <f t="shared" ref="AE29:AE37" si="7">AE9/AE$25*100</f>
        <v>88.613431257327875</v>
      </c>
      <c r="AF29" s="22">
        <f t="shared" si="6"/>
        <v>66.852172422799583</v>
      </c>
    </row>
    <row r="30" spans="1:32" s="27" customFormat="1">
      <c r="A30" s="29">
        <v>2</v>
      </c>
      <c r="B30" s="18" t="s">
        <v>1138</v>
      </c>
      <c r="C30" s="22">
        <f t="shared" ref="C30:R45" si="8">C10/C$25*100</f>
        <v>3.6402359040232965E-2</v>
      </c>
      <c r="D30" s="22">
        <f t="shared" si="8"/>
        <v>0.17608905374412551</v>
      </c>
      <c r="E30" s="22">
        <f t="shared" si="8"/>
        <v>0.62676108867003122</v>
      </c>
      <c r="F30" s="22">
        <f t="shared" si="8"/>
        <v>0.56050547049790356</v>
      </c>
      <c r="G30" s="22">
        <f t="shared" si="8"/>
        <v>0.24998702560801628</v>
      </c>
      <c r="H30" s="22">
        <f t="shared" si="8"/>
        <v>0.9464075051026335</v>
      </c>
      <c r="I30" s="22">
        <f t="shared" si="8"/>
        <v>0.22423517523507902</v>
      </c>
      <c r="J30" s="22">
        <f t="shared" si="8"/>
        <v>0.64005475716775051</v>
      </c>
      <c r="K30" s="22">
        <f t="shared" si="8"/>
        <v>0.40960363953833134</v>
      </c>
      <c r="L30" s="22">
        <f t="shared" si="8"/>
        <v>1.1332297919173067E-2</v>
      </c>
      <c r="M30" s="22">
        <f t="shared" si="8"/>
        <v>0.13261586485644331</v>
      </c>
      <c r="N30" s="22">
        <f t="shared" si="8"/>
        <v>4.5387330732256012E-5</v>
      </c>
      <c r="O30" s="22">
        <f t="shared" si="8"/>
        <v>5.1108019668316355E-3</v>
      </c>
      <c r="P30" s="22">
        <f t="shared" si="8"/>
        <v>2.8815631768188636E-3</v>
      </c>
      <c r="Q30" s="22">
        <f t="shared" si="8"/>
        <v>5.12069768551578E-3</v>
      </c>
      <c r="R30" s="22">
        <f t="shared" si="8"/>
        <v>1.8290679633325751E-3</v>
      </c>
      <c r="S30" s="22">
        <f t="shared" si="6"/>
        <v>1.79401229689732E-2</v>
      </c>
      <c r="T30" s="22">
        <f t="shared" si="6"/>
        <v>8.7364623916083295E-3</v>
      </c>
      <c r="U30" s="22">
        <f t="shared" si="6"/>
        <v>6.4703615045396623E-2</v>
      </c>
      <c r="V30" s="22">
        <f t="shared" si="6"/>
        <v>0</v>
      </c>
      <c r="W30" s="22">
        <f t="shared" si="6"/>
        <v>0</v>
      </c>
      <c r="X30" s="22">
        <f t="shared" si="6"/>
        <v>0</v>
      </c>
      <c r="Y30" s="22">
        <f t="shared" si="6"/>
        <v>0</v>
      </c>
      <c r="Z30" s="22">
        <f t="shared" si="6"/>
        <v>0</v>
      </c>
      <c r="AA30" s="22">
        <f t="shared" si="6"/>
        <v>0</v>
      </c>
      <c r="AB30" s="22">
        <f t="shared" si="6"/>
        <v>11.220612127424676</v>
      </c>
      <c r="AC30" s="22">
        <f t="shared" si="6"/>
        <v>5.4082316840762354</v>
      </c>
      <c r="AD30" s="22">
        <f t="shared" si="6"/>
        <v>4.514077738495943</v>
      </c>
      <c r="AE30" s="22">
        <f t="shared" si="7"/>
        <v>0</v>
      </c>
      <c r="AF30" s="22">
        <f t="shared" si="6"/>
        <v>0.72596775573331218</v>
      </c>
    </row>
    <row r="31" spans="1:32" s="27" customFormat="1">
      <c r="A31" s="28">
        <v>3</v>
      </c>
      <c r="B31" s="18" t="s">
        <v>1152</v>
      </c>
      <c r="C31" s="22">
        <f t="shared" si="8"/>
        <v>0.63285710400405015</v>
      </c>
      <c r="D31" s="22">
        <f t="shared" si="6"/>
        <v>1.0788466080382237</v>
      </c>
      <c r="E31" s="22">
        <f t="shared" si="6"/>
        <v>0.21282014916388475</v>
      </c>
      <c r="F31" s="22">
        <f t="shared" si="6"/>
        <v>0.40354074861872419</v>
      </c>
      <c r="G31" s="22">
        <f t="shared" si="6"/>
        <v>0.46052204922928214</v>
      </c>
      <c r="H31" s="22">
        <f t="shared" si="6"/>
        <v>0.37889675024702324</v>
      </c>
      <c r="I31" s="22">
        <f t="shared" si="6"/>
        <v>0.59178583535787721</v>
      </c>
      <c r="J31" s="22">
        <f t="shared" si="6"/>
        <v>0.60083928002740195</v>
      </c>
      <c r="K31" s="22">
        <f t="shared" si="6"/>
        <v>0.38519763269634338</v>
      </c>
      <c r="L31" s="22">
        <f t="shared" si="6"/>
        <v>0.28819815829135859</v>
      </c>
      <c r="M31" s="22">
        <f t="shared" si="6"/>
        <v>0.12330736098657537</v>
      </c>
      <c r="N31" s="22">
        <f t="shared" si="6"/>
        <v>1.0131757978031377</v>
      </c>
      <c r="O31" s="22">
        <f t="shared" si="6"/>
        <v>0.72147974260542047</v>
      </c>
      <c r="P31" s="22">
        <f t="shared" si="6"/>
        <v>0.52826325427091669</v>
      </c>
      <c r="Q31" s="22">
        <f t="shared" si="6"/>
        <v>0.85869113220394633</v>
      </c>
      <c r="R31" s="22">
        <f t="shared" si="6"/>
        <v>0.1929441093549607</v>
      </c>
      <c r="S31" s="22">
        <f t="shared" si="6"/>
        <v>1.5173709549466552</v>
      </c>
      <c r="T31" s="22">
        <f t="shared" si="6"/>
        <v>0.52530681065150397</v>
      </c>
      <c r="U31" s="22">
        <f t="shared" si="6"/>
        <v>0.72164742631485312</v>
      </c>
      <c r="V31" s="22">
        <f t="shared" si="6"/>
        <v>0.57966673641005151</v>
      </c>
      <c r="W31" s="22">
        <f t="shared" si="6"/>
        <v>0</v>
      </c>
      <c r="X31" s="22">
        <f t="shared" si="6"/>
        <v>1.0398573094631551</v>
      </c>
      <c r="Y31" s="22">
        <f t="shared" si="6"/>
        <v>0</v>
      </c>
      <c r="Z31" s="22">
        <f t="shared" si="6"/>
        <v>0.794269567856005</v>
      </c>
      <c r="AA31" s="22">
        <f t="shared" si="6"/>
        <v>0.76539267401204492</v>
      </c>
      <c r="AB31" s="22">
        <f t="shared" si="6"/>
        <v>0</v>
      </c>
      <c r="AC31" s="22">
        <f t="shared" si="6"/>
        <v>0</v>
      </c>
      <c r="AD31" s="22">
        <f t="shared" si="6"/>
        <v>1.7384841702668665</v>
      </c>
      <c r="AE31" s="22">
        <f t="shared" si="7"/>
        <v>0.9534276212192655</v>
      </c>
      <c r="AF31" s="22">
        <f t="shared" si="6"/>
        <v>0.59420526268250407</v>
      </c>
    </row>
    <row r="32" spans="1:32" s="27" customFormat="1">
      <c r="A32" s="29">
        <v>4</v>
      </c>
      <c r="B32" s="18" t="s">
        <v>1153</v>
      </c>
      <c r="C32" s="22">
        <f t="shared" si="8"/>
        <v>0.56423656512361109</v>
      </c>
      <c r="D32" s="22">
        <f t="shared" si="6"/>
        <v>0.53641440494823578</v>
      </c>
      <c r="E32" s="22">
        <f t="shared" si="6"/>
        <v>0.45257663671083631</v>
      </c>
      <c r="F32" s="22">
        <f t="shared" si="6"/>
        <v>0.6805018545596565</v>
      </c>
      <c r="G32" s="22">
        <f t="shared" si="6"/>
        <v>0.39256906532735064</v>
      </c>
      <c r="H32" s="22">
        <f t="shared" si="6"/>
        <v>0.190352741174311</v>
      </c>
      <c r="I32" s="22">
        <f t="shared" si="6"/>
        <v>0.13226061366318193</v>
      </c>
      <c r="J32" s="22">
        <f t="shared" si="6"/>
        <v>0.14508248421784092</v>
      </c>
      <c r="K32" s="22">
        <f t="shared" si="6"/>
        <v>0.39146048329172661</v>
      </c>
      <c r="L32" s="22">
        <f t="shared" si="6"/>
        <v>0.76972840009874366</v>
      </c>
      <c r="M32" s="22">
        <f t="shared" si="6"/>
        <v>4.2836280918955999E-3</v>
      </c>
      <c r="N32" s="22">
        <f t="shared" si="6"/>
        <v>0.85019233707679975</v>
      </c>
      <c r="O32" s="22">
        <f t="shared" si="6"/>
        <v>0.41517232896970724</v>
      </c>
      <c r="P32" s="22">
        <f t="shared" si="6"/>
        <v>7.7039513531175621E-2</v>
      </c>
      <c r="Q32" s="22">
        <f t="shared" si="6"/>
        <v>0.26135073050114915</v>
      </c>
      <c r="R32" s="22">
        <f t="shared" si="6"/>
        <v>0.23580758737554064</v>
      </c>
      <c r="S32" s="22">
        <f t="shared" si="6"/>
        <v>0.23965015969047904</v>
      </c>
      <c r="T32" s="22">
        <f t="shared" si="6"/>
        <v>0.58001868406025847</v>
      </c>
      <c r="U32" s="22">
        <f t="shared" si="6"/>
        <v>0.88195208677392301</v>
      </c>
      <c r="V32" s="22">
        <f t="shared" si="6"/>
        <v>0.25782336546062562</v>
      </c>
      <c r="W32" s="22">
        <f t="shared" si="6"/>
        <v>0.11706713353589319</v>
      </c>
      <c r="X32" s="22">
        <f t="shared" si="6"/>
        <v>7.9770031950871633E-3</v>
      </c>
      <c r="Y32" s="22">
        <f t="shared" si="6"/>
        <v>7.7357155219509696E-4</v>
      </c>
      <c r="Z32" s="22">
        <f t="shared" si="6"/>
        <v>3.1883101973991888E-3</v>
      </c>
      <c r="AA32" s="22">
        <f t="shared" si="6"/>
        <v>0.17082032788886953</v>
      </c>
      <c r="AB32" s="22">
        <f t="shared" si="6"/>
        <v>1.2518479113452614E-2</v>
      </c>
      <c r="AC32" s="22">
        <f t="shared" si="6"/>
        <v>0</v>
      </c>
      <c r="AD32" s="22">
        <f t="shared" si="6"/>
        <v>0.68117949224017127</v>
      </c>
      <c r="AE32" s="22">
        <f t="shared" si="7"/>
        <v>8.0838985438099392E-2</v>
      </c>
      <c r="AF32" s="22">
        <f t="shared" si="6"/>
        <v>0.34344132933658483</v>
      </c>
    </row>
    <row r="33" spans="1:32" s="27" customFormat="1">
      <c r="A33" s="29">
        <v>5</v>
      </c>
      <c r="B33" s="18" t="s">
        <v>16</v>
      </c>
      <c r="C33" s="22">
        <f t="shared" si="8"/>
        <v>1.230044080327872</v>
      </c>
      <c r="D33" s="22">
        <f t="shared" si="6"/>
        <v>1.2752348637003155</v>
      </c>
      <c r="E33" s="22">
        <f t="shared" si="6"/>
        <v>1.4008244142810575</v>
      </c>
      <c r="F33" s="22">
        <f t="shared" si="6"/>
        <v>2.1574079821665504</v>
      </c>
      <c r="G33" s="22">
        <f t="shared" si="6"/>
        <v>2.1954070465193669</v>
      </c>
      <c r="H33" s="22">
        <f t="shared" si="6"/>
        <v>2.9243122919025324</v>
      </c>
      <c r="I33" s="22">
        <f t="shared" si="6"/>
        <v>2.1407708351210126</v>
      </c>
      <c r="J33" s="22">
        <f t="shared" si="6"/>
        <v>1.6452989423721622</v>
      </c>
      <c r="K33" s="22">
        <f t="shared" si="6"/>
        <v>1.7572480118719944</v>
      </c>
      <c r="L33" s="22">
        <f t="shared" si="6"/>
        <v>2.3484565949144445</v>
      </c>
      <c r="M33" s="22">
        <f t="shared" si="6"/>
        <v>2.7916225285124967</v>
      </c>
      <c r="N33" s="22">
        <f t="shared" si="6"/>
        <v>3.0439666234883411</v>
      </c>
      <c r="O33" s="22">
        <f t="shared" si="6"/>
        <v>2.7860446089117841</v>
      </c>
      <c r="P33" s="22">
        <f t="shared" si="6"/>
        <v>2.5160676096262367</v>
      </c>
      <c r="Q33" s="22">
        <f t="shared" si="6"/>
        <v>2.4587671791597718</v>
      </c>
      <c r="R33" s="22">
        <f t="shared" si="6"/>
        <v>2.6279170976954926</v>
      </c>
      <c r="S33" s="22">
        <f t="shared" si="6"/>
        <v>2.744561761370155</v>
      </c>
      <c r="T33" s="22">
        <f t="shared" si="6"/>
        <v>2.1398397423367617</v>
      </c>
      <c r="U33" s="22">
        <f t="shared" si="6"/>
        <v>2.9469203430547419</v>
      </c>
      <c r="V33" s="22">
        <f t="shared" si="6"/>
        <v>0.84222247189589627</v>
      </c>
      <c r="W33" s="22">
        <f t="shared" si="6"/>
        <v>0.61631457894689767</v>
      </c>
      <c r="X33" s="22">
        <f t="shared" si="6"/>
        <v>0.60001827756348469</v>
      </c>
      <c r="Y33" s="22">
        <f t="shared" si="6"/>
        <v>0.57828537477059749</v>
      </c>
      <c r="Z33" s="22">
        <f t="shared" si="6"/>
        <v>0.48774893832113719</v>
      </c>
      <c r="AA33" s="22">
        <f t="shared" si="6"/>
        <v>0.37067085970777752</v>
      </c>
      <c r="AB33" s="22">
        <f t="shared" si="6"/>
        <v>0.30104856111267786</v>
      </c>
      <c r="AC33" s="22">
        <f t="shared" si="6"/>
        <v>0.23318755655792758</v>
      </c>
      <c r="AD33" s="22">
        <f t="shared" si="6"/>
        <v>0.5920785778413109</v>
      </c>
      <c r="AE33" s="22">
        <f t="shared" si="7"/>
        <v>0.41799654560596378</v>
      </c>
      <c r="AF33" s="22">
        <f t="shared" si="6"/>
        <v>1.8129302914512015</v>
      </c>
    </row>
    <row r="34" spans="1:32" s="27" customFormat="1">
      <c r="A34" s="29">
        <v>6</v>
      </c>
      <c r="B34" s="18" t="s">
        <v>1167</v>
      </c>
      <c r="C34" s="22">
        <f t="shared" si="8"/>
        <v>0.12552537600080338</v>
      </c>
      <c r="D34" s="22">
        <f t="shared" si="6"/>
        <v>2.7963251643646089E-2</v>
      </c>
      <c r="E34" s="22">
        <f t="shared" si="6"/>
        <v>1.4723515446059647E-2</v>
      </c>
      <c r="F34" s="22">
        <f t="shared" si="6"/>
        <v>1.0614278041864055E-2</v>
      </c>
      <c r="G34" s="22">
        <f t="shared" si="6"/>
        <v>0.20970345181672584</v>
      </c>
      <c r="H34" s="22">
        <f t="shared" si="6"/>
        <v>0.24278034663635359</v>
      </c>
      <c r="I34" s="22">
        <f t="shared" si="6"/>
        <v>0.12395356819273105</v>
      </c>
      <c r="J34" s="22">
        <f t="shared" si="6"/>
        <v>0.20989573920057905</v>
      </c>
      <c r="K34" s="22">
        <f t="shared" si="6"/>
        <v>0.44674274116954421</v>
      </c>
      <c r="L34" s="22">
        <f t="shared" si="6"/>
        <v>0.19323725838603653</v>
      </c>
      <c r="M34" s="22">
        <f t="shared" si="6"/>
        <v>0.43566687650339825</v>
      </c>
      <c r="N34" s="22">
        <f t="shared" si="6"/>
        <v>9.5553947390618579E-2</v>
      </c>
      <c r="O34" s="22">
        <f t="shared" si="6"/>
        <v>0.31777105814262785</v>
      </c>
      <c r="P34" s="22">
        <f t="shared" si="6"/>
        <v>2.8627548592071273E-2</v>
      </c>
      <c r="Q34" s="22">
        <f t="shared" si="6"/>
        <v>0.11711224716755841</v>
      </c>
      <c r="R34" s="22">
        <f t="shared" si="6"/>
        <v>0.1974807055214996</v>
      </c>
      <c r="S34" s="22">
        <f t="shared" si="6"/>
        <v>1.2453171883378798E-2</v>
      </c>
      <c r="T34" s="22">
        <f t="shared" si="6"/>
        <v>9.5997211446232945E-3</v>
      </c>
      <c r="U34" s="22">
        <f t="shared" si="6"/>
        <v>3.5811829365151607E-2</v>
      </c>
      <c r="V34" s="22">
        <f t="shared" si="6"/>
        <v>0</v>
      </c>
      <c r="W34" s="22">
        <f t="shared" si="6"/>
        <v>0</v>
      </c>
      <c r="X34" s="22">
        <f t="shared" si="6"/>
        <v>1.838281196050533</v>
      </c>
      <c r="Y34" s="22">
        <f t="shared" si="6"/>
        <v>1.9483073077881681</v>
      </c>
      <c r="Z34" s="22">
        <f t="shared" si="6"/>
        <v>7.033545593947153</v>
      </c>
      <c r="AA34" s="22">
        <f t="shared" si="6"/>
        <v>7.887886586497558</v>
      </c>
      <c r="AB34" s="22">
        <f t="shared" si="6"/>
        <v>12.332828882708915</v>
      </c>
      <c r="AC34" s="22">
        <f t="shared" si="6"/>
        <v>1.5658506223215864</v>
      </c>
      <c r="AD34" s="22">
        <f t="shared" si="6"/>
        <v>0.38870258502084737</v>
      </c>
      <c r="AE34" s="22">
        <f t="shared" si="7"/>
        <v>0</v>
      </c>
      <c r="AF34" s="22">
        <f t="shared" si="6"/>
        <v>1.038519215412455</v>
      </c>
    </row>
    <row r="35" spans="1:32" s="27" customFormat="1">
      <c r="A35" s="29"/>
      <c r="B35" s="18" t="s">
        <v>1155</v>
      </c>
      <c r="C35" s="22">
        <f t="shared" si="8"/>
        <v>27.286810839534624</v>
      </c>
      <c r="D35" s="22">
        <f t="shared" si="6"/>
        <v>26.455576209883485</v>
      </c>
      <c r="E35" s="22">
        <f t="shared" si="6"/>
        <v>22.044870567267154</v>
      </c>
      <c r="F35" s="22">
        <f t="shared" si="6"/>
        <v>15.899817448901787</v>
      </c>
      <c r="G35" s="22">
        <f t="shared" si="6"/>
        <v>14.947295691917883</v>
      </c>
      <c r="H35" s="22">
        <f t="shared" si="6"/>
        <v>16.599166214600309</v>
      </c>
      <c r="I35" s="22">
        <f t="shared" si="6"/>
        <v>13.175178733801429</v>
      </c>
      <c r="J35" s="22">
        <f t="shared" si="6"/>
        <v>9.5378446729012634</v>
      </c>
      <c r="K35" s="22">
        <f t="shared" si="6"/>
        <v>8.8280463506351641</v>
      </c>
      <c r="L35" s="22">
        <f t="shared" si="6"/>
        <v>11.249340148856236</v>
      </c>
      <c r="M35" s="22">
        <f t="shared" si="6"/>
        <v>10.353374878794426</v>
      </c>
      <c r="N35" s="22">
        <f t="shared" si="6"/>
        <v>9.0467240271907645</v>
      </c>
      <c r="O35" s="22">
        <f t="shared" si="6"/>
        <v>14.761892939699898</v>
      </c>
      <c r="P35" s="22">
        <f t="shared" si="6"/>
        <v>16.297480648186468</v>
      </c>
      <c r="Q35" s="22">
        <f t="shared" si="6"/>
        <v>17.095421828657898</v>
      </c>
      <c r="R35" s="22">
        <f t="shared" si="6"/>
        <v>20.349243336756572</v>
      </c>
      <c r="S35" s="22">
        <f t="shared" si="6"/>
        <v>21.286667997688273</v>
      </c>
      <c r="T35" s="22">
        <f t="shared" si="6"/>
        <v>17.881134162613165</v>
      </c>
      <c r="U35" s="22">
        <f t="shared" si="6"/>
        <v>19.946192890957938</v>
      </c>
      <c r="V35" s="22">
        <f t="shared" si="6"/>
        <v>4.4687689303842806</v>
      </c>
      <c r="W35" s="22">
        <f t="shared" si="6"/>
        <v>5.8998883437283149</v>
      </c>
      <c r="X35" s="22">
        <f t="shared" si="6"/>
        <v>4.6330856853760238</v>
      </c>
      <c r="Y35" s="22">
        <f t="shared" si="6"/>
        <v>4.5361087683662857</v>
      </c>
      <c r="Z35" s="22">
        <f t="shared" si="6"/>
        <v>6.6304170406043319</v>
      </c>
      <c r="AA35" s="22">
        <f t="shared" si="6"/>
        <v>4.1646732450141828</v>
      </c>
      <c r="AB35" s="22">
        <f t="shared" si="6"/>
        <v>3.3148441560355466</v>
      </c>
      <c r="AC35" s="22">
        <f t="shared" si="6"/>
        <v>4.1557737690731589</v>
      </c>
      <c r="AD35" s="22">
        <f t="shared" si="6"/>
        <v>3.1205812316845205</v>
      </c>
      <c r="AE35" s="22">
        <f t="shared" si="7"/>
        <v>2.1152508292430445</v>
      </c>
      <c r="AF35" s="22">
        <f t="shared" si="6"/>
        <v>13.463487494936741</v>
      </c>
    </row>
    <row r="36" spans="1:32" s="27" customFormat="1">
      <c r="A36" s="29"/>
      <c r="B36" s="18" t="s">
        <v>18</v>
      </c>
      <c r="C36" s="22">
        <f t="shared" si="8"/>
        <v>4.1783213491467395</v>
      </c>
      <c r="D36" s="22">
        <f t="shared" si="6"/>
        <v>3.4909835793643444</v>
      </c>
      <c r="E36" s="22">
        <f t="shared" si="6"/>
        <v>4.8342181459862781</v>
      </c>
      <c r="F36" s="22">
        <f t="shared" si="6"/>
        <v>4.8297039068730108</v>
      </c>
      <c r="G36" s="22">
        <f t="shared" si="6"/>
        <v>4.8296405347806983</v>
      </c>
      <c r="H36" s="22">
        <f t="shared" si="6"/>
        <v>4.6074345570983484</v>
      </c>
      <c r="I36" s="22">
        <f t="shared" si="6"/>
        <v>4.3963538902167949</v>
      </c>
      <c r="J36" s="22">
        <f t="shared" si="6"/>
        <v>4.1215499105165074</v>
      </c>
      <c r="K36" s="22">
        <f t="shared" si="6"/>
        <v>3.0502502632789268</v>
      </c>
      <c r="L36" s="22">
        <f t="shared" si="6"/>
        <v>3.5294343142085771</v>
      </c>
      <c r="M36" s="22">
        <f t="shared" si="6"/>
        <v>2.6036927133548065</v>
      </c>
      <c r="N36" s="22">
        <f t="shared" si="6"/>
        <v>2.5181170396906292</v>
      </c>
      <c r="O36" s="22">
        <f t="shared" si="6"/>
        <v>2.863446662968939</v>
      </c>
      <c r="P36" s="22">
        <f t="shared" si="6"/>
        <v>3.783113176949394</v>
      </c>
      <c r="Q36" s="22">
        <f t="shared" si="6"/>
        <v>4.4945910635026731</v>
      </c>
      <c r="R36" s="22">
        <f t="shared" si="6"/>
        <v>5.7166615587854155</v>
      </c>
      <c r="S36" s="22">
        <f t="shared" si="6"/>
        <v>5.4766297709299545</v>
      </c>
      <c r="T36" s="22">
        <f t="shared" si="6"/>
        <v>5.1972837109711696</v>
      </c>
      <c r="U36" s="22">
        <f t="shared" si="6"/>
        <v>5.2173836837256289</v>
      </c>
      <c r="V36" s="22">
        <f t="shared" si="6"/>
        <v>2.8271695934178291</v>
      </c>
      <c r="W36" s="22">
        <f t="shared" si="6"/>
        <v>4.3095773219832765</v>
      </c>
      <c r="X36" s="22">
        <f t="shared" si="6"/>
        <v>3.0052139096344148</v>
      </c>
      <c r="Y36" s="22">
        <f t="shared" si="6"/>
        <v>2.4769456068174329</v>
      </c>
      <c r="Z36" s="22">
        <f t="shared" si="6"/>
        <v>4.0945813710494505</v>
      </c>
      <c r="AA36" s="22">
        <f t="shared" si="6"/>
        <v>1.4882202595735325</v>
      </c>
      <c r="AB36" s="22">
        <f t="shared" si="6"/>
        <v>1.5843090639226647</v>
      </c>
      <c r="AC36" s="22">
        <f t="shared" si="6"/>
        <v>3.2261894126181017</v>
      </c>
      <c r="AD36" s="22">
        <f t="shared" si="6"/>
        <v>2.1599606669399649</v>
      </c>
      <c r="AE36" s="22">
        <f t="shared" si="7"/>
        <v>1.2444697062045706</v>
      </c>
      <c r="AF36" s="22">
        <f t="shared" si="6"/>
        <v>3.8024614499671636</v>
      </c>
    </row>
    <row r="37" spans="1:32" s="27" customFormat="1">
      <c r="A37" s="29"/>
      <c r="B37" s="18" t="s">
        <v>1143</v>
      </c>
      <c r="C37" s="22">
        <f t="shared" si="8"/>
        <v>0.29801816352190713</v>
      </c>
      <c r="D37" s="22">
        <f t="shared" si="6"/>
        <v>0.25986671485772328</v>
      </c>
      <c r="E37" s="22">
        <f t="shared" si="6"/>
        <v>0.33625496229989116</v>
      </c>
      <c r="F37" s="22">
        <f t="shared" si="6"/>
        <v>0.44667209839579963</v>
      </c>
      <c r="G37" s="22">
        <f t="shared" si="6"/>
        <v>0.38551849404077337</v>
      </c>
      <c r="H37" s="22">
        <f t="shared" si="6"/>
        <v>0.39826570138852357</v>
      </c>
      <c r="I37" s="22">
        <f t="shared" si="6"/>
        <v>0.21594624070696189</v>
      </c>
      <c r="J37" s="22">
        <f t="shared" si="6"/>
        <v>0.2360578569829391</v>
      </c>
      <c r="K37" s="22">
        <f t="shared" si="6"/>
        <v>0.15413461455463651</v>
      </c>
      <c r="L37" s="22">
        <f t="shared" si="6"/>
        <v>0.19125715572800875</v>
      </c>
      <c r="M37" s="22">
        <f t="shared" si="6"/>
        <v>0.18866163142046882</v>
      </c>
      <c r="N37" s="22">
        <f t="shared" si="6"/>
        <v>0.29307786507083017</v>
      </c>
      <c r="O37" s="22">
        <f t="shared" si="6"/>
        <v>0.37325576407453726</v>
      </c>
      <c r="P37" s="22">
        <f t="shared" si="6"/>
        <v>0.42573524740831625</v>
      </c>
      <c r="Q37" s="22">
        <f t="shared" si="6"/>
        <v>0.2173350878006933</v>
      </c>
      <c r="R37" s="22">
        <f t="shared" si="6"/>
        <v>0.28244870293647639</v>
      </c>
      <c r="S37" s="22">
        <f t="shared" si="6"/>
        <v>0.18445484165103315</v>
      </c>
      <c r="T37" s="22">
        <f t="shared" si="6"/>
        <v>0.29282853225915351</v>
      </c>
      <c r="U37" s="22">
        <f t="shared" si="6"/>
        <v>0.22006617316629484</v>
      </c>
      <c r="V37" s="22">
        <f t="shared" si="6"/>
        <v>0.21112718717509579</v>
      </c>
      <c r="W37" s="22">
        <f t="shared" si="6"/>
        <v>0.11198514695986612</v>
      </c>
      <c r="X37" s="22">
        <f t="shared" si="6"/>
        <v>0.16673798336251691</v>
      </c>
      <c r="Y37" s="22">
        <f t="shared" si="6"/>
        <v>0.116206816618545</v>
      </c>
      <c r="Z37" s="22">
        <f t="shared" si="6"/>
        <v>0.14767607131602223</v>
      </c>
      <c r="AA37" s="22">
        <f t="shared" si="6"/>
        <v>0.11141907566847994</v>
      </c>
      <c r="AB37" s="22">
        <f t="shared" si="6"/>
        <v>0.10591162952021868</v>
      </c>
      <c r="AC37" s="22">
        <f t="shared" si="6"/>
        <v>0.13263031020411714</v>
      </c>
      <c r="AD37" s="22">
        <f t="shared" si="6"/>
        <v>0.13222800337218374</v>
      </c>
      <c r="AE37" s="22">
        <f t="shared" si="7"/>
        <v>0.1652670059822765</v>
      </c>
      <c r="AF37" s="22">
        <f t="shared" si="6"/>
        <v>0.24473806643026075</v>
      </c>
    </row>
    <row r="38" spans="1:32" s="27" customFormat="1">
      <c r="A38" s="28"/>
      <c r="B38" s="18" t="s">
        <v>1144</v>
      </c>
      <c r="C38" s="22">
        <f t="shared" si="8"/>
        <v>1.6011807753702474</v>
      </c>
      <c r="D38" s="22">
        <f t="shared" si="6"/>
        <v>1.2086654006437512</v>
      </c>
      <c r="E38" s="22">
        <f t="shared" si="6"/>
        <v>1.2024334235104461</v>
      </c>
      <c r="F38" s="22">
        <f t="shared" si="6"/>
        <v>1.1672241861103259</v>
      </c>
      <c r="G38" s="22">
        <f t="shared" si="6"/>
        <v>0.99564368286143823</v>
      </c>
      <c r="H38" s="22">
        <f t="shared" si="6"/>
        <v>0.82191225863116113</v>
      </c>
      <c r="I38" s="22">
        <f t="shared" si="6"/>
        <v>0.83224577624368934</v>
      </c>
      <c r="J38" s="22">
        <f t="shared" si="6"/>
        <v>0.60104650906253254</v>
      </c>
      <c r="K38" s="22">
        <f t="shared" si="6"/>
        <v>0.73137871942366517</v>
      </c>
      <c r="L38" s="22">
        <f t="shared" si="6"/>
        <v>0.87675122758747814</v>
      </c>
      <c r="M38" s="22">
        <f t="shared" si="6"/>
        <v>0.7495765656276947</v>
      </c>
      <c r="N38" s="22">
        <f t="shared" si="6"/>
        <v>0.77311836509378906</v>
      </c>
      <c r="O38" s="22">
        <f t="shared" si="6"/>
        <v>0.93988282780678722</v>
      </c>
      <c r="P38" s="22">
        <f t="shared" si="6"/>
        <v>1.1720685129411561</v>
      </c>
      <c r="Q38" s="22">
        <f t="shared" si="6"/>
        <v>1.2347666700002937</v>
      </c>
      <c r="R38" s="22">
        <f t="shared" si="6"/>
        <v>2.0310912577269047</v>
      </c>
      <c r="S38" s="22">
        <f t="shared" si="6"/>
        <v>2.0276392081938774</v>
      </c>
      <c r="T38" s="22">
        <f t="shared" si="6"/>
        <v>1.4207808666698039</v>
      </c>
      <c r="U38" s="22">
        <f t="shared" si="6"/>
        <v>1.7635794556380122</v>
      </c>
      <c r="V38" s="22">
        <f t="shared" ref="D38:AF45" si="9">V18/V$25*100</f>
        <v>1.2522654423773805</v>
      </c>
      <c r="W38" s="22">
        <f t="shared" si="9"/>
        <v>0.7516001918808275</v>
      </c>
      <c r="X38" s="22">
        <f t="shared" si="9"/>
        <v>0.41612620277112056</v>
      </c>
      <c r="Y38" s="22">
        <f t="shared" si="9"/>
        <v>0.37535252875765979</v>
      </c>
      <c r="Z38" s="22">
        <f t="shared" si="9"/>
        <v>0.7324597331800311</v>
      </c>
      <c r="AA38" s="22">
        <f t="shared" si="9"/>
        <v>0.48062895712768705</v>
      </c>
      <c r="AB38" s="22">
        <f t="shared" si="9"/>
        <v>0.44110249104709359</v>
      </c>
      <c r="AC38" s="22">
        <f t="shared" si="9"/>
        <v>0.20931167344263707</v>
      </c>
      <c r="AD38" s="22">
        <f t="shared" si="9"/>
        <v>0.11621497879061628</v>
      </c>
      <c r="AE38" s="22">
        <f t="shared" ref="AE38" si="10">AE18/AE$25*100</f>
        <v>9.1275849363323849E-2</v>
      </c>
      <c r="AF38" s="22">
        <f t="shared" si="9"/>
        <v>1.0066365917726687</v>
      </c>
    </row>
    <row r="39" spans="1:32" s="27" customFormat="1">
      <c r="A39" s="29"/>
      <c r="B39" s="18" t="s">
        <v>1145</v>
      </c>
      <c r="C39" s="22">
        <f t="shared" si="8"/>
        <v>1.904742976332189</v>
      </c>
      <c r="D39" s="22">
        <f t="shared" si="9"/>
        <v>1.8281740089114793</v>
      </c>
      <c r="E39" s="22">
        <f t="shared" si="9"/>
        <v>3.0267813353822963</v>
      </c>
      <c r="F39" s="22">
        <f t="shared" si="9"/>
        <v>2.8918239266081458</v>
      </c>
      <c r="G39" s="22">
        <f t="shared" si="9"/>
        <v>3.0776147238432969</v>
      </c>
      <c r="H39" s="22">
        <f t="shared" si="9"/>
        <v>3.2014258047948516</v>
      </c>
      <c r="I39" s="22">
        <f t="shared" si="9"/>
        <v>3.1657020452942617</v>
      </c>
      <c r="J39" s="22">
        <f t="shared" si="9"/>
        <v>3.0504454888528074</v>
      </c>
      <c r="K39" s="22">
        <f t="shared" si="9"/>
        <v>1.9678263910624203</v>
      </c>
      <c r="L39" s="22">
        <f t="shared" si="9"/>
        <v>2.2624917882319404</v>
      </c>
      <c r="M39" s="22">
        <f t="shared" si="9"/>
        <v>1.4889444964915648</v>
      </c>
      <c r="N39" s="22">
        <f t="shared" si="9"/>
        <v>1.1983142111931431</v>
      </c>
      <c r="O39" s="22">
        <f t="shared" si="9"/>
        <v>1.1069905827491053</v>
      </c>
      <c r="P39" s="22">
        <f t="shared" si="9"/>
        <v>1.4762387202870428</v>
      </c>
      <c r="Q39" s="22">
        <f t="shared" si="9"/>
        <v>1.2947976010585873</v>
      </c>
      <c r="R39" s="22">
        <f t="shared" si="9"/>
        <v>1.360160434288745</v>
      </c>
      <c r="S39" s="22">
        <f t="shared" si="9"/>
        <v>1.3313979179940059</v>
      </c>
      <c r="T39" s="22">
        <f t="shared" si="9"/>
        <v>1.3911515557775553</v>
      </c>
      <c r="U39" s="22">
        <f t="shared" si="9"/>
        <v>1.2334471582544275</v>
      </c>
      <c r="V39" s="22">
        <f t="shared" si="9"/>
        <v>0.46229221608630255</v>
      </c>
      <c r="W39" s="22">
        <f t="shared" si="9"/>
        <v>0.57312757533422332</v>
      </c>
      <c r="X39" s="22">
        <f t="shared" si="9"/>
        <v>0.23867831631129749</v>
      </c>
      <c r="Y39" s="22">
        <f t="shared" si="9"/>
        <v>0.95740553612364099</v>
      </c>
      <c r="Z39" s="22">
        <f t="shared" si="9"/>
        <v>0.25459872969173519</v>
      </c>
      <c r="AA39" s="22">
        <f t="shared" si="9"/>
        <v>0.4322195051807679</v>
      </c>
      <c r="AB39" s="22">
        <f t="shared" si="9"/>
        <v>0.71599295797290852</v>
      </c>
      <c r="AC39" s="22">
        <f t="shared" si="9"/>
        <v>0.44806256654796056</v>
      </c>
      <c r="AD39" s="22">
        <f t="shared" si="9"/>
        <v>0.50958853545958471</v>
      </c>
      <c r="AE39" s="22">
        <f t="shared" ref="AE39" si="11">AE19/AE$25*100</f>
        <v>0.4363039506885078</v>
      </c>
      <c r="AF39" s="22">
        <f t="shared" si="9"/>
        <v>1.5971912630288716</v>
      </c>
    </row>
    <row r="40" spans="1:32" s="27" customFormat="1">
      <c r="A40" s="29"/>
      <c r="B40" s="18" t="s">
        <v>1146</v>
      </c>
      <c r="C40" s="22">
        <f t="shared" si="8"/>
        <v>0.31098911904199028</v>
      </c>
      <c r="D40" s="22">
        <f t="shared" si="9"/>
        <v>0.15412315828355863</v>
      </c>
      <c r="E40" s="22">
        <f t="shared" si="9"/>
        <v>0.20584313560196893</v>
      </c>
      <c r="F40" s="22">
        <f t="shared" si="9"/>
        <v>0.28911438486342461</v>
      </c>
      <c r="G40" s="22">
        <f t="shared" si="9"/>
        <v>0.30634420267997314</v>
      </c>
      <c r="H40" s="22">
        <f t="shared" si="9"/>
        <v>0.13598376800201256</v>
      </c>
      <c r="I40" s="22">
        <f t="shared" si="9"/>
        <v>9.8257139521473871E-2</v>
      </c>
      <c r="J40" s="22">
        <f t="shared" si="9"/>
        <v>0.18728208381530523</v>
      </c>
      <c r="K40" s="22">
        <f t="shared" si="9"/>
        <v>0.14607704619596854</v>
      </c>
      <c r="L40" s="22">
        <f t="shared" si="9"/>
        <v>0.14171738618234531</v>
      </c>
      <c r="M40" s="22">
        <f t="shared" si="9"/>
        <v>0.14108383199056149</v>
      </c>
      <c r="N40" s="22">
        <f t="shared" si="9"/>
        <v>8.7541919738664348E-2</v>
      </c>
      <c r="O40" s="22">
        <f t="shared" si="9"/>
        <v>0.29286454024955849</v>
      </c>
      <c r="P40" s="22">
        <f t="shared" si="9"/>
        <v>0.61596779754504105</v>
      </c>
      <c r="Q40" s="22">
        <f t="shared" si="9"/>
        <v>1.6739859421678482</v>
      </c>
      <c r="R40" s="22">
        <f t="shared" si="9"/>
        <v>1.960470739205596</v>
      </c>
      <c r="S40" s="22">
        <f t="shared" si="9"/>
        <v>1.8256162748948173</v>
      </c>
      <c r="T40" s="22">
        <f t="shared" si="9"/>
        <v>1.8796780565360822</v>
      </c>
      <c r="U40" s="22">
        <f t="shared" si="9"/>
        <v>1.7567410740671721</v>
      </c>
      <c r="V40" s="22">
        <f t="shared" si="9"/>
        <v>0.56481368121383368</v>
      </c>
      <c r="W40" s="22">
        <f t="shared" si="9"/>
        <v>2.5207839291121115</v>
      </c>
      <c r="X40" s="22">
        <f t="shared" si="9"/>
        <v>1.8790246845778644</v>
      </c>
      <c r="Y40" s="22">
        <f t="shared" si="9"/>
        <v>0.64022812687596553</v>
      </c>
      <c r="Z40" s="22">
        <f t="shared" si="9"/>
        <v>2.6741777896481373</v>
      </c>
      <c r="AA40" s="22">
        <f t="shared" si="9"/>
        <v>0.11112504797696995</v>
      </c>
      <c r="AB40" s="22">
        <f t="shared" si="9"/>
        <v>0.10271896316459617</v>
      </c>
      <c r="AC40" s="22">
        <f t="shared" si="9"/>
        <v>2.1090231705717124</v>
      </c>
      <c r="AD40" s="22">
        <f t="shared" si="9"/>
        <v>1.2286581426938599</v>
      </c>
      <c r="AE40" s="22">
        <f t="shared" ref="AE40" si="12">AE20/AE$25*100</f>
        <v>0.33800379237801775</v>
      </c>
      <c r="AF40" s="22">
        <f t="shared" si="9"/>
        <v>0.80779534882694937</v>
      </c>
    </row>
    <row r="41" spans="1:32" s="27" customFormat="1">
      <c r="A41" s="29"/>
      <c r="B41" s="18" t="s">
        <v>1147</v>
      </c>
      <c r="C41" s="22">
        <f t="shared" si="8"/>
        <v>3.1381344000200838E-3</v>
      </c>
      <c r="D41" s="22">
        <f t="shared" si="9"/>
        <v>1.8382375177752812E-2</v>
      </c>
      <c r="E41" s="22">
        <f t="shared" si="9"/>
        <v>1.0042552235948646E-2</v>
      </c>
      <c r="F41" s="22">
        <f t="shared" si="9"/>
        <v>1.5939003048571519E-2</v>
      </c>
      <c r="G41" s="22">
        <f t="shared" si="9"/>
        <v>2.0253101224844878E-2</v>
      </c>
      <c r="H41" s="22">
        <f t="shared" si="9"/>
        <v>2.5712800785261662E-2</v>
      </c>
      <c r="I41" s="22">
        <f t="shared" si="9"/>
        <v>6.1142541318864492E-2</v>
      </c>
      <c r="J41" s="22">
        <f t="shared" si="9"/>
        <v>2.0801436255496505E-2</v>
      </c>
      <c r="K41" s="22">
        <f t="shared" si="9"/>
        <v>1.8513053054245252E-2</v>
      </c>
      <c r="L41" s="22">
        <f t="shared" si="9"/>
        <v>3.2326603079999128E-2</v>
      </c>
      <c r="M41" s="22">
        <f t="shared" si="9"/>
        <v>2.0045712906481904E-2</v>
      </c>
      <c r="N41" s="22">
        <f t="shared" si="9"/>
        <v>0.12948586497936651</v>
      </c>
      <c r="O41" s="22">
        <f t="shared" si="9"/>
        <v>0.10460427891273515</v>
      </c>
      <c r="P41" s="22">
        <f t="shared" si="9"/>
        <v>3.5362975183569074E-2</v>
      </c>
      <c r="Q41" s="22">
        <f t="shared" si="9"/>
        <v>2.9497475027537242E-2</v>
      </c>
      <c r="R41" s="22">
        <f t="shared" si="9"/>
        <v>2.3314447570131677E-2</v>
      </c>
      <c r="S41" s="22">
        <f t="shared" si="9"/>
        <v>5.7552262479235505E-2</v>
      </c>
      <c r="T41" s="22">
        <f t="shared" si="9"/>
        <v>0.10578500474438977</v>
      </c>
      <c r="U41" s="22">
        <f t="shared" si="9"/>
        <v>0.1887225935176215</v>
      </c>
      <c r="V41" s="22">
        <f t="shared" si="9"/>
        <v>0.29234098819303378</v>
      </c>
      <c r="W41" s="22">
        <f t="shared" si="9"/>
        <v>0.33081968043629395</v>
      </c>
      <c r="X41" s="22">
        <f t="shared" si="9"/>
        <v>0.25352513553225625</v>
      </c>
      <c r="Y41" s="22">
        <f t="shared" si="9"/>
        <v>0.32286296122167085</v>
      </c>
      <c r="Z41" s="22">
        <f t="shared" si="9"/>
        <v>0.22469523250540779</v>
      </c>
      <c r="AA41" s="22">
        <f t="shared" si="9"/>
        <v>0.2783170321057456</v>
      </c>
      <c r="AB41" s="22">
        <f t="shared" si="9"/>
        <v>0.19473786754299333</v>
      </c>
      <c r="AC41" s="22">
        <f t="shared" si="9"/>
        <v>0.30179010417092794</v>
      </c>
      <c r="AD41" s="22">
        <f t="shared" si="9"/>
        <v>0.15249176707797421</v>
      </c>
      <c r="AE41" s="22">
        <f t="shared" ref="AE41" si="13">AE21/AE$25*100</f>
        <v>0.18611219894075937</v>
      </c>
      <c r="AF41" s="22">
        <f t="shared" si="9"/>
        <v>0.10329195293069958</v>
      </c>
    </row>
    <row r="42" spans="1:32" s="27" customFormat="1">
      <c r="A42" s="28"/>
      <c r="B42" s="18" t="s">
        <v>1166</v>
      </c>
      <c r="C42" s="22">
        <f t="shared" si="8"/>
        <v>6.0252180480385609E-2</v>
      </c>
      <c r="D42" s="22">
        <f t="shared" si="9"/>
        <v>2.1771921490078897E-2</v>
      </c>
      <c r="E42" s="22">
        <f t="shared" si="9"/>
        <v>5.286273695572595E-2</v>
      </c>
      <c r="F42" s="22">
        <f t="shared" si="9"/>
        <v>1.8930307846743308E-2</v>
      </c>
      <c r="G42" s="22">
        <f t="shared" si="9"/>
        <v>4.4266330130371637E-2</v>
      </c>
      <c r="H42" s="22">
        <f t="shared" si="9"/>
        <v>2.4134223496538553E-2</v>
      </c>
      <c r="I42" s="22">
        <f t="shared" si="9"/>
        <v>2.3060147131544376E-2</v>
      </c>
      <c r="J42" s="22">
        <f t="shared" si="9"/>
        <v>2.5916535547425817E-2</v>
      </c>
      <c r="K42" s="22">
        <f t="shared" si="9"/>
        <v>3.2320438987990543E-2</v>
      </c>
      <c r="L42" s="22">
        <f t="shared" si="9"/>
        <v>2.4890153398805216E-2</v>
      </c>
      <c r="M42" s="22">
        <f t="shared" si="9"/>
        <v>1.5380474918035058E-2</v>
      </c>
      <c r="N42" s="22">
        <f t="shared" si="9"/>
        <v>3.6578813614836204E-2</v>
      </c>
      <c r="O42" s="22">
        <f t="shared" si="9"/>
        <v>4.5848669176215738E-2</v>
      </c>
      <c r="P42" s="22">
        <f t="shared" si="9"/>
        <v>5.7739923584268806E-2</v>
      </c>
      <c r="Q42" s="22">
        <f t="shared" si="9"/>
        <v>4.4208287447713476E-2</v>
      </c>
      <c r="R42" s="22">
        <f t="shared" si="9"/>
        <v>5.9175977057560808E-2</v>
      </c>
      <c r="S42" s="22">
        <f t="shared" si="9"/>
        <v>4.9969265716984297E-2</v>
      </c>
      <c r="T42" s="22">
        <f t="shared" si="9"/>
        <v>0.10705969498418418</v>
      </c>
      <c r="U42" s="22">
        <f t="shared" si="9"/>
        <v>5.4827229082102039E-2</v>
      </c>
      <c r="V42" s="22">
        <f t="shared" si="9"/>
        <v>4.4330078372183446E-2</v>
      </c>
      <c r="W42" s="22">
        <f t="shared" si="9"/>
        <v>2.1260798259954576E-2</v>
      </c>
      <c r="X42" s="22">
        <f t="shared" si="9"/>
        <v>5.112158707935853E-2</v>
      </c>
      <c r="Y42" s="22">
        <f t="shared" si="9"/>
        <v>6.4889637219950946E-2</v>
      </c>
      <c r="Z42" s="22">
        <f t="shared" si="9"/>
        <v>6.0973814708117503E-2</v>
      </c>
      <c r="AA42" s="22">
        <f t="shared" si="9"/>
        <v>7.4510641513882078E-2</v>
      </c>
      <c r="AB42" s="22">
        <f t="shared" si="9"/>
        <v>2.3845154674854596E-2</v>
      </c>
      <c r="AC42" s="22">
        <f t="shared" si="9"/>
        <v>2.5371587680747102E-2</v>
      </c>
      <c r="AD42" s="22">
        <f t="shared" si="9"/>
        <v>2.0779239545745926E-2</v>
      </c>
      <c r="AE42" s="22">
        <f t="shared" ref="AE42" si="14">AE22/AE$25*100</f>
        <v>2.750690885168525E-2</v>
      </c>
      <c r="AF42" s="22">
        <f t="shared" si="9"/>
        <v>4.2808226977713505E-2</v>
      </c>
    </row>
    <row r="43" spans="1:32" s="27" customFormat="1">
      <c r="A43" s="29"/>
      <c r="B43" s="18" t="s">
        <v>19</v>
      </c>
      <c r="C43" s="22">
        <f t="shared" si="8"/>
        <v>81.74683205332316</v>
      </c>
      <c r="D43" s="22">
        <f t="shared" si="9"/>
        <v>72.356867856719731</v>
      </c>
      <c r="E43" s="22">
        <f t="shared" si="9"/>
        <v>77.419347324600693</v>
      </c>
      <c r="F43" s="22">
        <f t="shared" si="9"/>
        <v>80.950434121025779</v>
      </c>
      <c r="G43" s="22">
        <f t="shared" si="9"/>
        <v>90.904591123730611</v>
      </c>
      <c r="H43" s="22">
        <f t="shared" si="9"/>
        <v>86.950449180216921</v>
      </c>
      <c r="I43" s="22">
        <f t="shared" si="9"/>
        <v>85.077366485380423</v>
      </c>
      <c r="J43" s="22">
        <f t="shared" si="9"/>
        <v>83.131822334147003</v>
      </c>
      <c r="K43" s="22">
        <f t="shared" si="9"/>
        <v>82.990624283076443</v>
      </c>
      <c r="L43" s="22">
        <f t="shared" si="9"/>
        <v>82.985803917942832</v>
      </c>
      <c r="M43" s="22">
        <f t="shared" si="9"/>
        <v>77.870911390033839</v>
      </c>
      <c r="N43" s="22">
        <f t="shared" si="9"/>
        <v>85.975517417432371</v>
      </c>
      <c r="O43" s="22">
        <f t="shared" si="9"/>
        <v>85.975861552434125</v>
      </c>
      <c r="P43" s="22">
        <f t="shared" si="9"/>
        <v>83.599409369101252</v>
      </c>
      <c r="Q43" s="22">
        <f t="shared" si="9"/>
        <v>86.29084482688144</v>
      </c>
      <c r="R43" s="22">
        <f t="shared" si="9"/>
        <v>83.794412018295816</v>
      </c>
      <c r="S43" s="22">
        <f t="shared" si="9"/>
        <v>79.743135037311177</v>
      </c>
      <c r="T43" s="22">
        <f t="shared" si="9"/>
        <v>74.444486819543599</v>
      </c>
      <c r="U43" s="22">
        <f t="shared" si="9"/>
        <v>78.972511913665059</v>
      </c>
      <c r="V43" s="22">
        <f t="shared" si="9"/>
        <v>91.845348809480782</v>
      </c>
      <c r="W43" s="22">
        <f t="shared" si="9"/>
        <v>94.428275406230128</v>
      </c>
      <c r="X43" s="22">
        <f t="shared" si="9"/>
        <v>93.194595508348755</v>
      </c>
      <c r="Y43" s="22">
        <f t="shared" si="9"/>
        <v>93.894310952460216</v>
      </c>
      <c r="Z43" s="22">
        <f t="shared" si="9"/>
        <v>91.16441405323242</v>
      </c>
      <c r="AA43" s="22">
        <f t="shared" si="9"/>
        <v>87.313894136503976</v>
      </c>
      <c r="AB43" s="22">
        <f t="shared" si="9"/>
        <v>93.386031301192247</v>
      </c>
      <c r="AC43" s="22">
        <f t="shared" si="9"/>
        <v>97.487060744300365</v>
      </c>
      <c r="AD43" s="22">
        <f t="shared" si="9"/>
        <v>99.703980428734397</v>
      </c>
      <c r="AE43" s="22">
        <f t="shared" ref="AE43" si="15">AE23/AE$25*100</f>
        <v>92.180945238834241</v>
      </c>
      <c r="AF43" s="22">
        <f t="shared" si="9"/>
        <v>84.830723772352385</v>
      </c>
    </row>
    <row r="44" spans="1:32" s="27" customFormat="1">
      <c r="A44" s="29"/>
      <c r="B44" s="18" t="s">
        <v>20</v>
      </c>
      <c r="C44" s="22">
        <f t="shared" si="8"/>
        <v>18.253167946676836</v>
      </c>
      <c r="D44" s="22">
        <f t="shared" si="9"/>
        <v>27.643132143280276</v>
      </c>
      <c r="E44" s="22">
        <f t="shared" si="9"/>
        <v>22.5806526753993</v>
      </c>
      <c r="F44" s="22">
        <f t="shared" si="9"/>
        <v>19.049565878974221</v>
      </c>
      <c r="G44" s="22">
        <f t="shared" si="9"/>
        <v>9.095408876269385</v>
      </c>
      <c r="H44" s="22">
        <f t="shared" si="9"/>
        <v>13.049550819783082</v>
      </c>
      <c r="I44" s="22">
        <f t="shared" si="9"/>
        <v>14.922633514619573</v>
      </c>
      <c r="J44" s="22">
        <f t="shared" si="9"/>
        <v>16.868177665852997</v>
      </c>
      <c r="K44" s="22">
        <f t="shared" si="9"/>
        <v>17.009375716923557</v>
      </c>
      <c r="L44" s="22">
        <f t="shared" si="9"/>
        <v>17.014196082057172</v>
      </c>
      <c r="M44" s="22">
        <f t="shared" si="9"/>
        <v>22.129088609966161</v>
      </c>
      <c r="N44" s="22">
        <f t="shared" si="9"/>
        <v>14.024482582567629</v>
      </c>
      <c r="O44" s="22">
        <f t="shared" si="9"/>
        <v>14.024138447565878</v>
      </c>
      <c r="P44" s="22">
        <f t="shared" si="9"/>
        <v>16.400590630898744</v>
      </c>
      <c r="Q44" s="22">
        <f t="shared" si="9"/>
        <v>13.709155173118562</v>
      </c>
      <c r="R44" s="22">
        <f t="shared" si="9"/>
        <v>16.205587981704184</v>
      </c>
      <c r="S44" s="22">
        <f t="shared" si="9"/>
        <v>20.256864962688827</v>
      </c>
      <c r="T44" s="22">
        <f t="shared" si="9"/>
        <v>25.555513180456401</v>
      </c>
      <c r="U44" s="22">
        <f t="shared" si="9"/>
        <v>21.027488086334941</v>
      </c>
      <c r="V44" s="22">
        <f t="shared" si="9"/>
        <v>8.1546511905192123</v>
      </c>
      <c r="W44" s="22">
        <f t="shared" si="9"/>
        <v>5.5717245937698623</v>
      </c>
      <c r="X44" s="22">
        <f t="shared" si="9"/>
        <v>6.8054044916512417</v>
      </c>
      <c r="Y44" s="22">
        <f t="shared" si="9"/>
        <v>6.1056890475397827</v>
      </c>
      <c r="Z44" s="22">
        <f t="shared" si="9"/>
        <v>8.8355859467675799</v>
      </c>
      <c r="AA44" s="22">
        <f t="shared" si="9"/>
        <v>12.686105863496019</v>
      </c>
      <c r="AB44" s="22">
        <f t="shared" si="9"/>
        <v>6.6139686988077537</v>
      </c>
      <c r="AC44" s="22">
        <f t="shared" si="9"/>
        <v>2.5129392556996324</v>
      </c>
      <c r="AD44" s="22">
        <f t="shared" si="9"/>
        <v>0.2960195712656038</v>
      </c>
      <c r="AE44" s="22">
        <f t="shared" ref="AE44" si="16">AE24/AE$25*100</f>
        <v>7.8190547611657584</v>
      </c>
      <c r="AF44" s="22">
        <f t="shared" si="9"/>
        <v>15.169276227647602</v>
      </c>
    </row>
    <row r="45" spans="1:32" s="27" customFormat="1">
      <c r="A45" s="29"/>
      <c r="B45" s="18" t="s">
        <v>7</v>
      </c>
      <c r="C45" s="22">
        <f t="shared" si="8"/>
        <v>100</v>
      </c>
      <c r="D45" s="22">
        <f t="shared" si="9"/>
        <v>100</v>
      </c>
      <c r="E45" s="22">
        <f t="shared" si="9"/>
        <v>100</v>
      </c>
      <c r="F45" s="22">
        <f t="shared" si="9"/>
        <v>100</v>
      </c>
      <c r="G45" s="22">
        <f t="shared" si="9"/>
        <v>100</v>
      </c>
      <c r="H45" s="22">
        <f t="shared" si="9"/>
        <v>100</v>
      </c>
      <c r="I45" s="22">
        <f t="shared" si="9"/>
        <v>100</v>
      </c>
      <c r="J45" s="22">
        <f t="shared" si="9"/>
        <v>100</v>
      </c>
      <c r="K45" s="22">
        <f t="shared" si="9"/>
        <v>100</v>
      </c>
      <c r="L45" s="22">
        <f t="shared" si="9"/>
        <v>100</v>
      </c>
      <c r="M45" s="22">
        <f t="shared" si="9"/>
        <v>100</v>
      </c>
      <c r="N45" s="22">
        <f t="shared" si="9"/>
        <v>100</v>
      </c>
      <c r="O45" s="22">
        <f t="shared" si="9"/>
        <v>100</v>
      </c>
      <c r="P45" s="22">
        <f t="shared" si="9"/>
        <v>100</v>
      </c>
      <c r="Q45" s="22">
        <f t="shared" si="9"/>
        <v>100</v>
      </c>
      <c r="R45" s="22">
        <f t="shared" si="9"/>
        <v>100</v>
      </c>
      <c r="S45" s="22">
        <f t="shared" si="9"/>
        <v>100</v>
      </c>
      <c r="T45" s="22">
        <f t="shared" si="9"/>
        <v>100</v>
      </c>
      <c r="U45" s="22">
        <f t="shared" si="9"/>
        <v>100</v>
      </c>
      <c r="V45" s="22">
        <f t="shared" si="9"/>
        <v>100</v>
      </c>
      <c r="W45" s="22">
        <f t="shared" si="9"/>
        <v>100</v>
      </c>
      <c r="X45" s="22">
        <f t="shared" si="9"/>
        <v>100</v>
      </c>
      <c r="Y45" s="22">
        <f t="shared" si="9"/>
        <v>100</v>
      </c>
      <c r="Z45" s="22">
        <f t="shared" si="9"/>
        <v>100</v>
      </c>
      <c r="AA45" s="22">
        <f t="shared" si="9"/>
        <v>100</v>
      </c>
      <c r="AB45" s="22">
        <f t="shared" si="9"/>
        <v>100</v>
      </c>
      <c r="AC45" s="22">
        <f t="shared" si="9"/>
        <v>100</v>
      </c>
      <c r="AD45" s="22">
        <f t="shared" si="9"/>
        <v>100</v>
      </c>
      <c r="AE45" s="22">
        <f t="shared" ref="AE45" si="17">AE25/AE$25*100</f>
        <v>100</v>
      </c>
      <c r="AF45" s="22">
        <f t="shared" si="9"/>
        <v>100</v>
      </c>
    </row>
    <row r="46" spans="1:32" s="27" customFormat="1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2" s="27" customFormat="1">
      <c r="A47" s="28"/>
      <c r="B47" s="89" t="s">
        <v>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</row>
    <row r="48" spans="1:32" s="27" customFormat="1">
      <c r="A48" s="2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2" s="27" customFormat="1">
      <c r="A49" s="29">
        <v>1</v>
      </c>
      <c r="B49" s="18" t="s">
        <v>14</v>
      </c>
      <c r="C49" s="22" t="s">
        <v>10</v>
      </c>
      <c r="D49" s="22">
        <f>IFERROR((((D9/C9)*100-100)),"--")</f>
        <v>-23.142349009935984</v>
      </c>
      <c r="E49" s="22">
        <f t="shared" ref="E49:AD59" si="18">IFERROR((((E9/D9)*100-100)),"--")</f>
        <v>26.895791774071171</v>
      </c>
      <c r="F49" s="22">
        <f t="shared" si="18"/>
        <v>-2.4368951632388587</v>
      </c>
      <c r="G49" s="22">
        <f t="shared" si="18"/>
        <v>15.662113580436014</v>
      </c>
      <c r="H49" s="22">
        <f t="shared" si="18"/>
        <v>1.4270879147354236</v>
      </c>
      <c r="I49" s="22">
        <f t="shared" si="18"/>
        <v>3.4630452069689852</v>
      </c>
      <c r="J49" s="22">
        <f t="shared" si="18"/>
        <v>0.89418468246581995</v>
      </c>
      <c r="K49" s="22">
        <f t="shared" si="18"/>
        <v>-4.5034326200424886</v>
      </c>
      <c r="L49" s="22">
        <f t="shared" si="18"/>
        <v>15.486656396677986</v>
      </c>
      <c r="M49" s="22">
        <f t="shared" si="18"/>
        <v>-3.0521943384399464</v>
      </c>
      <c r="N49" s="22">
        <f t="shared" si="18"/>
        <v>3.8482192580360675E-2</v>
      </c>
      <c r="O49" s="22">
        <f t="shared" si="18"/>
        <v>-8.3100432792312091</v>
      </c>
      <c r="P49" s="22">
        <f t="shared" si="18"/>
        <v>-1.6542640654951697</v>
      </c>
      <c r="Q49" s="22">
        <f t="shared" si="18"/>
        <v>-20.207460373173319</v>
      </c>
      <c r="R49" s="22">
        <f t="shared" si="18"/>
        <v>15.189016072050805</v>
      </c>
      <c r="S49" s="22">
        <f t="shared" si="18"/>
        <v>8.1795484716203077</v>
      </c>
      <c r="T49" s="22">
        <f t="shared" si="18"/>
        <v>1.6733263709467963</v>
      </c>
      <c r="U49" s="22">
        <f t="shared" si="18"/>
        <v>-1.5333829208401539E-2</v>
      </c>
      <c r="V49" s="22">
        <f t="shared" si="18"/>
        <v>-10.616394181504376</v>
      </c>
      <c r="W49" s="22">
        <f t="shared" si="18"/>
        <v>-2.0743798006105152</v>
      </c>
      <c r="X49" s="22">
        <f t="shared" si="18"/>
        <v>-6.7612689463623212</v>
      </c>
      <c r="Y49" s="22">
        <f t="shared" si="18"/>
        <v>-0.31012862162002364</v>
      </c>
      <c r="Z49" s="22">
        <f t="shared" si="18"/>
        <v>8.7878137594685057</v>
      </c>
      <c r="AA49" s="22">
        <f t="shared" si="18"/>
        <v>-1.2230421048392373</v>
      </c>
      <c r="AB49" s="22">
        <f t="shared" si="18"/>
        <v>-12.684965611774317</v>
      </c>
      <c r="AC49" s="22">
        <f t="shared" si="18"/>
        <v>13.539060877269662</v>
      </c>
      <c r="AD49" s="22">
        <f t="shared" si="18"/>
        <v>3.159889717449758</v>
      </c>
      <c r="AE49" s="22">
        <f t="shared" ref="AE49:AE58" si="19">IFERROR((((AE9/AD9)*100-100)),"--")</f>
        <v>-3.1969570084136336</v>
      </c>
      <c r="AF49" s="46">
        <f>(POWER(AE9/C9,1/29)-1)*100</f>
        <v>-5.8349467561091828E-2</v>
      </c>
    </row>
    <row r="50" spans="1:32" s="27" customFormat="1">
      <c r="A50" s="29">
        <v>2</v>
      </c>
      <c r="B50" s="18" t="s">
        <v>1138</v>
      </c>
      <c r="C50" s="22" t="s">
        <v>10</v>
      </c>
      <c r="D50" s="22">
        <f t="shared" ref="D50:S65" si="20">IFERROR((((D10/C10)*100-100)),"--")</f>
        <v>350.50747126436789</v>
      </c>
      <c r="E50" s="22">
        <f t="shared" si="20"/>
        <v>267.1067621060796</v>
      </c>
      <c r="F50" s="22">
        <f t="shared" si="20"/>
        <v>-24.962422083704354</v>
      </c>
      <c r="G50" s="22">
        <f t="shared" si="20"/>
        <v>-56.396933887883691</v>
      </c>
      <c r="H50" s="22">
        <f t="shared" si="20"/>
        <v>323.63358386220898</v>
      </c>
      <c r="I50" s="22">
        <f t="shared" si="20"/>
        <v>-76.564199337827048</v>
      </c>
      <c r="J50" s="22">
        <f t="shared" si="20"/>
        <v>181.18130406015104</v>
      </c>
      <c r="K50" s="22">
        <f t="shared" si="20"/>
        <v>-39.249144355485491</v>
      </c>
      <c r="L50" s="22">
        <f t="shared" si="20"/>
        <v>-96.680752195416744</v>
      </c>
      <c r="M50" s="22">
        <f t="shared" si="20"/>
        <v>1107.0950822146542</v>
      </c>
      <c r="N50" s="22">
        <f t="shared" si="20"/>
        <v>-99.969520701305214</v>
      </c>
      <c r="O50" s="22">
        <f t="shared" si="20"/>
        <v>10988.974358974358</v>
      </c>
      <c r="P50" s="22">
        <f t="shared" si="20"/>
        <v>-42.113903854602633</v>
      </c>
      <c r="Q50" s="22">
        <f t="shared" si="20"/>
        <v>38.883118958216841</v>
      </c>
      <c r="R50" s="22">
        <f t="shared" si="20"/>
        <v>-55.228946157386105</v>
      </c>
      <c r="S50" s="22">
        <f t="shared" si="20"/>
        <v>1084.3312347423871</v>
      </c>
      <c r="T50" s="22">
        <f t="shared" si="18"/>
        <v>-49.90697195055138</v>
      </c>
      <c r="U50" s="22">
        <f t="shared" si="18"/>
        <v>625.85654264304571</v>
      </c>
      <c r="V50" s="22">
        <f t="shared" si="18"/>
        <v>-100</v>
      </c>
      <c r="W50" s="22" t="str">
        <f t="shared" si="18"/>
        <v>--</v>
      </c>
      <c r="X50" s="22" t="str">
        <f t="shared" si="18"/>
        <v>--</v>
      </c>
      <c r="Y50" s="22" t="str">
        <f t="shared" si="18"/>
        <v>--</v>
      </c>
      <c r="Z50" s="22" t="str">
        <f t="shared" si="18"/>
        <v>--</v>
      </c>
      <c r="AA50" s="22" t="str">
        <f t="shared" si="18"/>
        <v>--</v>
      </c>
      <c r="AB50" s="22" t="str">
        <f t="shared" si="18"/>
        <v>--</v>
      </c>
      <c r="AC50" s="22">
        <f t="shared" si="18"/>
        <v>-57.932649293811998</v>
      </c>
      <c r="AD50" s="22">
        <f t="shared" si="18"/>
        <v>-16.366997767617605</v>
      </c>
      <c r="AE50" s="22">
        <f t="shared" si="19"/>
        <v>-100</v>
      </c>
      <c r="AF50" s="46">
        <f t="shared" ref="AF50:AF65" si="21">(POWER(AE10/C10,1/29)-1)*100</f>
        <v>-100</v>
      </c>
    </row>
    <row r="51" spans="1:32" s="27" customFormat="1">
      <c r="A51" s="28">
        <v>3</v>
      </c>
      <c r="B51" s="18" t="s">
        <v>1152</v>
      </c>
      <c r="C51" s="22" t="s">
        <v>10</v>
      </c>
      <c r="D51" s="22">
        <f t="shared" si="20"/>
        <v>58.764429752066093</v>
      </c>
      <c r="E51" s="22">
        <f t="shared" si="18"/>
        <v>-79.654153646006847</v>
      </c>
      <c r="F51" s="22">
        <f t="shared" si="18"/>
        <v>59.101996705673571</v>
      </c>
      <c r="G51" s="22">
        <f t="shared" si="18"/>
        <v>11.568719585010157</v>
      </c>
      <c r="H51" s="22">
        <f t="shared" si="18"/>
        <v>-7.9338192583709741</v>
      </c>
      <c r="I51" s="22">
        <f t="shared" si="18"/>
        <v>54.489125989976742</v>
      </c>
      <c r="J51" s="22">
        <f t="shared" si="18"/>
        <v>1.5383009577377038E-2</v>
      </c>
      <c r="K51" s="22">
        <f t="shared" si="18"/>
        <v>-39.140130834765671</v>
      </c>
      <c r="L51" s="22">
        <f t="shared" si="18"/>
        <v>-10.237881901123998</v>
      </c>
      <c r="M51" s="22">
        <f t="shared" si="18"/>
        <v>-55.867169320834485</v>
      </c>
      <c r="N51" s="22">
        <f t="shared" si="18"/>
        <v>631.74811703031662</v>
      </c>
      <c r="O51" s="22">
        <f t="shared" si="18"/>
        <v>-29.874446382588758</v>
      </c>
      <c r="P51" s="22">
        <f t="shared" si="18"/>
        <v>-24.827078319745738</v>
      </c>
      <c r="Q51" s="22">
        <f t="shared" si="18"/>
        <v>27.038408807843538</v>
      </c>
      <c r="R51" s="22">
        <f t="shared" si="18"/>
        <v>-71.836206135066135</v>
      </c>
      <c r="S51" s="22">
        <f t="shared" si="18"/>
        <v>849.59376280814945</v>
      </c>
      <c r="T51" s="22">
        <f t="shared" si="18"/>
        <v>-64.388656901006883</v>
      </c>
      <c r="U51" s="22">
        <f t="shared" si="18"/>
        <v>34.638696175146208</v>
      </c>
      <c r="V51" s="22">
        <f t="shared" si="18"/>
        <v>-54.443770444329559</v>
      </c>
      <c r="W51" s="22">
        <f t="shared" si="18"/>
        <v>-100</v>
      </c>
      <c r="X51" s="22" t="str">
        <f t="shared" si="18"/>
        <v>--</v>
      </c>
      <c r="Y51" s="22">
        <f t="shared" si="18"/>
        <v>-100</v>
      </c>
      <c r="Z51" s="22" t="str">
        <f t="shared" si="18"/>
        <v>--</v>
      </c>
      <c r="AA51" s="22">
        <f t="shared" si="18"/>
        <v>-1.9043931144689452</v>
      </c>
      <c r="AB51" s="22">
        <f t="shared" si="18"/>
        <v>-100</v>
      </c>
      <c r="AC51" s="22" t="str">
        <f t="shared" si="18"/>
        <v>--</v>
      </c>
      <c r="AD51" s="22" t="str">
        <f t="shared" si="18"/>
        <v>--</v>
      </c>
      <c r="AE51" s="22">
        <f t="shared" si="19"/>
        <v>-46.87760445200658</v>
      </c>
      <c r="AF51" s="46">
        <f t="shared" si="21"/>
        <v>-0.49062644278947687</v>
      </c>
    </row>
    <row r="52" spans="1:32" s="27" customFormat="1">
      <c r="A52" s="29">
        <v>4</v>
      </c>
      <c r="B52" s="18" t="s">
        <v>1153</v>
      </c>
      <c r="C52" s="22" t="s">
        <v>10</v>
      </c>
      <c r="D52" s="22">
        <f t="shared" si="20"/>
        <v>-11.460233592880968</v>
      </c>
      <c r="E52" s="22">
        <f t="shared" si="18"/>
        <v>-12.980934224067639</v>
      </c>
      <c r="F52" s="22">
        <f t="shared" si="18"/>
        <v>26.164787444894429</v>
      </c>
      <c r="G52" s="22">
        <f t="shared" si="18"/>
        <v>-43.601678800961075</v>
      </c>
      <c r="H52" s="22">
        <f t="shared" si="18"/>
        <v>-45.740881142898118</v>
      </c>
      <c r="I52" s="22">
        <f t="shared" si="18"/>
        <v>-31.273278221805612</v>
      </c>
      <c r="J52" s="22">
        <f t="shared" si="18"/>
        <v>8.0581433415281936</v>
      </c>
      <c r="K52" s="22">
        <f t="shared" si="18"/>
        <v>156.14074398572654</v>
      </c>
      <c r="L52" s="22">
        <f t="shared" si="18"/>
        <v>135.90387949125318</v>
      </c>
      <c r="M52" s="22">
        <f t="shared" si="18"/>
        <v>-99.425965189860236</v>
      </c>
      <c r="N52" s="22">
        <f t="shared" si="18"/>
        <v>17575.4808739203</v>
      </c>
      <c r="O52" s="22">
        <f t="shared" si="18"/>
        <v>-51.910730244928004</v>
      </c>
      <c r="P52" s="22">
        <f t="shared" si="18"/>
        <v>-80.948889298146185</v>
      </c>
      <c r="Q52" s="22">
        <f t="shared" si="18"/>
        <v>165.12986857754169</v>
      </c>
      <c r="R52" s="22">
        <f t="shared" si="18"/>
        <v>13.091683089197886</v>
      </c>
      <c r="S52" s="22">
        <f t="shared" si="18"/>
        <v>22.714973659609996</v>
      </c>
      <c r="T52" s="22">
        <f t="shared" si="18"/>
        <v>148.96101718109236</v>
      </c>
      <c r="U52" s="22">
        <f t="shared" si="18"/>
        <v>49.025596979042376</v>
      </c>
      <c r="V52" s="22">
        <f t="shared" si="18"/>
        <v>-83.420488084849723</v>
      </c>
      <c r="W52" s="22">
        <f t="shared" si="18"/>
        <v>-56.598556018164309</v>
      </c>
      <c r="X52" s="22">
        <f t="shared" si="18"/>
        <v>-93.443575446185477</v>
      </c>
      <c r="Y52" s="22">
        <f t="shared" si="18"/>
        <v>-90.528000742356056</v>
      </c>
      <c r="Z52" s="22">
        <f t="shared" si="18"/>
        <v>410.82537349987763</v>
      </c>
      <c r="AA52" s="22">
        <f t="shared" si="18"/>
        <v>5353.9626983746466</v>
      </c>
      <c r="AB52" s="22">
        <f t="shared" si="18"/>
        <v>-92.852075500227244</v>
      </c>
      <c r="AC52" s="22">
        <f t="shared" si="18"/>
        <v>-100</v>
      </c>
      <c r="AD52" s="22" t="str">
        <f t="shared" si="18"/>
        <v>--</v>
      </c>
      <c r="AE52" s="22">
        <f t="shared" si="19"/>
        <v>-88.504709466591265</v>
      </c>
      <c r="AF52" s="46">
        <f t="shared" si="21"/>
        <v>-8.245212111907863</v>
      </c>
    </row>
    <row r="53" spans="1:32" s="27" customFormat="1">
      <c r="A53" s="29">
        <v>5</v>
      </c>
      <c r="B53" s="18" t="s">
        <v>16</v>
      </c>
      <c r="C53" s="22" t="s">
        <v>10</v>
      </c>
      <c r="D53" s="22">
        <f t="shared" si="20"/>
        <v>-3.4463559826515677</v>
      </c>
      <c r="E53" s="22">
        <f t="shared" si="18"/>
        <v>13.296434488608782</v>
      </c>
      <c r="F53" s="22">
        <f t="shared" si="18"/>
        <v>29.22589744255518</v>
      </c>
      <c r="G53" s="22">
        <f t="shared" si="18"/>
        <v>-0.51394991441290472</v>
      </c>
      <c r="H53" s="22">
        <f t="shared" si="18"/>
        <v>49.052193414040545</v>
      </c>
      <c r="I53" s="22">
        <f t="shared" si="18"/>
        <v>-27.589647709531633</v>
      </c>
      <c r="J53" s="22">
        <f t="shared" si="18"/>
        <v>-24.290968536102881</v>
      </c>
      <c r="K53" s="22">
        <f t="shared" si="18"/>
        <v>1.3897294336398431</v>
      </c>
      <c r="L53" s="22">
        <f t="shared" si="18"/>
        <v>60.337451883484391</v>
      </c>
      <c r="M53" s="22">
        <f t="shared" si="18"/>
        <v>22.613457406940768</v>
      </c>
      <c r="N53" s="22">
        <f t="shared" si="18"/>
        <v>-2.8933434415286143</v>
      </c>
      <c r="O53" s="22">
        <f t="shared" si="18"/>
        <v>-9.86672572788612</v>
      </c>
      <c r="P53" s="22">
        <f t="shared" si="18"/>
        <v>-7.2808567010244474</v>
      </c>
      <c r="Q53" s="22">
        <f t="shared" si="18"/>
        <v>-23.626345825443224</v>
      </c>
      <c r="R53" s="22">
        <f t="shared" si="18"/>
        <v>33.964850618693475</v>
      </c>
      <c r="S53" s="22">
        <f t="shared" si="18"/>
        <v>26.106931517573258</v>
      </c>
      <c r="T53" s="22">
        <f t="shared" si="18"/>
        <v>-19.799822445440697</v>
      </c>
      <c r="U53" s="22">
        <f t="shared" si="18"/>
        <v>34.972412114318473</v>
      </c>
      <c r="V53" s="22">
        <f t="shared" si="18"/>
        <v>-83.791124428259963</v>
      </c>
      <c r="W53" s="22">
        <f t="shared" si="18"/>
        <v>-30.053323541756654</v>
      </c>
      <c r="X53" s="22">
        <f t="shared" si="18"/>
        <v>-6.3248654909396294</v>
      </c>
      <c r="Y53" s="22">
        <f t="shared" si="18"/>
        <v>-5.8633671861530843</v>
      </c>
      <c r="Z53" s="22">
        <f t="shared" si="18"/>
        <v>4.5361514446522477</v>
      </c>
      <c r="AA53" s="22">
        <f t="shared" si="18"/>
        <v>-22.638426783739774</v>
      </c>
      <c r="AB53" s="22">
        <f t="shared" si="18"/>
        <v>-20.78342722063212</v>
      </c>
      <c r="AC53" s="22">
        <f t="shared" si="18"/>
        <v>-32.395556851133037</v>
      </c>
      <c r="AD53" s="22">
        <f t="shared" si="18"/>
        <v>154.4121907805104</v>
      </c>
      <c r="AE53" s="22">
        <f t="shared" si="19"/>
        <v>-31.616077699325444</v>
      </c>
      <c r="AF53" s="46">
        <f t="shared" si="21"/>
        <v>-5.4714587596638165</v>
      </c>
    </row>
    <row r="54" spans="1:32" s="27" customFormat="1">
      <c r="A54" s="29">
        <v>6</v>
      </c>
      <c r="B54" s="18" t="s">
        <v>1167</v>
      </c>
      <c r="C54" s="22" t="s">
        <v>10</v>
      </c>
      <c r="D54" s="22">
        <f t="shared" si="20"/>
        <v>-79.253</v>
      </c>
      <c r="E54" s="22">
        <f t="shared" si="18"/>
        <v>-45.694156584887779</v>
      </c>
      <c r="F54" s="22">
        <f t="shared" si="18"/>
        <v>-39.510510199553259</v>
      </c>
      <c r="G54" s="22">
        <f t="shared" si="18"/>
        <v>1831.4992113275373</v>
      </c>
      <c r="H54" s="22">
        <f t="shared" si="18"/>
        <v>29.55006146977982</v>
      </c>
      <c r="I54" s="22">
        <f t="shared" si="18"/>
        <v>-49.499028059706163</v>
      </c>
      <c r="J54" s="22">
        <f t="shared" si="18"/>
        <v>66.808294056003916</v>
      </c>
      <c r="K54" s="22">
        <f t="shared" si="18"/>
        <v>102.05034856969831</v>
      </c>
      <c r="L54" s="22">
        <f t="shared" si="18"/>
        <v>-48.10579504184431</v>
      </c>
      <c r="M54" s="22">
        <f t="shared" si="18"/>
        <v>132.5560578306694</v>
      </c>
      <c r="N54" s="22">
        <f t="shared" si="18"/>
        <v>-80.467407020787547</v>
      </c>
      <c r="O54" s="22">
        <f t="shared" si="18"/>
        <v>227.49349322284297</v>
      </c>
      <c r="P54" s="22">
        <f t="shared" si="18"/>
        <v>-90.750782557147957</v>
      </c>
      <c r="Q54" s="22">
        <f t="shared" si="18"/>
        <v>219.71765860091836</v>
      </c>
      <c r="R54" s="22">
        <f t="shared" si="18"/>
        <v>111.35813430555226</v>
      </c>
      <c r="S54" s="22">
        <f t="shared" si="18"/>
        <v>-92.385648468519818</v>
      </c>
      <c r="T54" s="22">
        <f t="shared" si="18"/>
        <v>-20.705014495698165</v>
      </c>
      <c r="U54" s="22">
        <f t="shared" si="18"/>
        <v>265.61646940565464</v>
      </c>
      <c r="V54" s="22">
        <f t="shared" si="18"/>
        <v>-100</v>
      </c>
      <c r="W54" s="22" t="str">
        <f t="shared" si="18"/>
        <v>--</v>
      </c>
      <c r="X54" s="22" t="str">
        <f t="shared" si="18"/>
        <v>--</v>
      </c>
      <c r="Y54" s="22">
        <f t="shared" si="18"/>
        <v>3.5205202022937385</v>
      </c>
      <c r="Z54" s="22">
        <f t="shared" si="18"/>
        <v>347.43425587921337</v>
      </c>
      <c r="AA54" s="22">
        <f t="shared" si="18"/>
        <v>14.161464370558164</v>
      </c>
      <c r="AB54" s="22">
        <f t="shared" si="18"/>
        <v>52.50005025957546</v>
      </c>
      <c r="AC54" s="22">
        <f t="shared" si="18"/>
        <v>-88.918614905978984</v>
      </c>
      <c r="AD54" s="22">
        <f t="shared" si="18"/>
        <v>-75.126835559942592</v>
      </c>
      <c r="AE54" s="22">
        <f t="shared" si="19"/>
        <v>-100</v>
      </c>
      <c r="AF54" s="46">
        <f t="shared" si="21"/>
        <v>-100</v>
      </c>
    </row>
    <row r="55" spans="1:32" s="27" customFormat="1">
      <c r="A55" s="29"/>
      <c r="B55" s="18" t="s">
        <v>1155</v>
      </c>
      <c r="C55" s="22" t="s">
        <v>10</v>
      </c>
      <c r="D55" s="22">
        <f t="shared" si="20"/>
        <v>-9.7050188417408378</v>
      </c>
      <c r="E55" s="22">
        <f t="shared" si="18"/>
        <v>-14.056498046990001</v>
      </c>
      <c r="F55" s="22">
        <f t="shared" si="18"/>
        <v>-39.481861251635955</v>
      </c>
      <c r="G55" s="22">
        <f t="shared" si="18"/>
        <v>-8.0927220511790665</v>
      </c>
      <c r="H55" s="22">
        <f t="shared" si="18"/>
        <v>24.26628732796452</v>
      </c>
      <c r="I55" s="22">
        <f t="shared" si="18"/>
        <v>-21.490091271144678</v>
      </c>
      <c r="J55" s="22">
        <f t="shared" si="18"/>
        <v>-28.687316169954286</v>
      </c>
      <c r="K55" s="22">
        <f t="shared" si="18"/>
        <v>-12.134156774995901</v>
      </c>
      <c r="L55" s="22">
        <f t="shared" si="18"/>
        <v>52.879039109540201</v>
      </c>
      <c r="M55" s="22">
        <f t="shared" si="18"/>
        <v>-5.0666355542486059</v>
      </c>
      <c r="N55" s="22">
        <f t="shared" si="18"/>
        <v>-22.182869447253282</v>
      </c>
      <c r="O55" s="22">
        <f t="shared" si="18"/>
        <v>60.689565824732455</v>
      </c>
      <c r="P55" s="22">
        <f t="shared" si="18"/>
        <v>13.347929633834951</v>
      </c>
      <c r="Q55" s="22">
        <f t="shared" si="18"/>
        <v>-18.020018230803487</v>
      </c>
      <c r="R55" s="22">
        <f t="shared" si="18"/>
        <v>49.198705343342198</v>
      </c>
      <c r="S55" s="22">
        <f t="shared" si="18"/>
        <v>26.309795556839958</v>
      </c>
      <c r="T55" s="22">
        <f t="shared" si="18"/>
        <v>-13.591898373569961</v>
      </c>
      <c r="U55" s="22">
        <f t="shared" si="18"/>
        <v>9.3258379153828628</v>
      </c>
      <c r="V55" s="22">
        <f t="shared" si="18"/>
        <v>-87.293605218735507</v>
      </c>
      <c r="W55" s="22">
        <f t="shared" si="18"/>
        <v>26.196514851684256</v>
      </c>
      <c r="X55" s="22">
        <f t="shared" si="18"/>
        <v>-24.440543365967969</v>
      </c>
      <c r="Y55" s="22">
        <f t="shared" si="18"/>
        <v>-4.3700214325716331</v>
      </c>
      <c r="Z55" s="22">
        <f t="shared" si="18"/>
        <v>81.163110713819435</v>
      </c>
      <c r="AA55" s="22">
        <f t="shared" si="18"/>
        <v>-36.059906399795061</v>
      </c>
      <c r="AB55" s="22">
        <f t="shared" si="18"/>
        <v>-22.366329295443492</v>
      </c>
      <c r="AC55" s="22">
        <f t="shared" si="18"/>
        <v>9.4196210049070288</v>
      </c>
      <c r="AD55" s="22">
        <f t="shared" si="18"/>
        <v>-24.760216696470977</v>
      </c>
      <c r="AE55" s="22">
        <f t="shared" si="19"/>
        <v>-34.34209153033288</v>
      </c>
      <c r="AF55" s="46">
        <f t="shared" si="21"/>
        <v>-10.168129796001747</v>
      </c>
    </row>
    <row r="56" spans="1:32" s="27" customFormat="1">
      <c r="A56" s="29"/>
      <c r="B56" s="18" t="s">
        <v>18</v>
      </c>
      <c r="C56" s="22" t="s">
        <v>10</v>
      </c>
      <c r="D56" s="22">
        <f t="shared" si="20"/>
        <v>-22.188258561986757</v>
      </c>
      <c r="E56" s="22">
        <f t="shared" si="18"/>
        <v>42.823988143027776</v>
      </c>
      <c r="F56" s="22">
        <f t="shared" si="18"/>
        <v>-16.170815730596544</v>
      </c>
      <c r="G56" s="22">
        <f t="shared" si="18"/>
        <v>-2.2371807296847805</v>
      </c>
      <c r="H56" s="22">
        <f t="shared" si="18"/>
        <v>6.7515139494007599</v>
      </c>
      <c r="I56" s="22">
        <f t="shared" si="18"/>
        <v>-5.6183208567760232</v>
      </c>
      <c r="J56" s="22">
        <f t="shared" si="18"/>
        <v>-7.649134399347588</v>
      </c>
      <c r="K56" s="22">
        <f t="shared" si="18"/>
        <v>-29.744450987855714</v>
      </c>
      <c r="L56" s="22">
        <f t="shared" si="18"/>
        <v>38.820987905313842</v>
      </c>
      <c r="M56" s="22">
        <f t="shared" si="18"/>
        <v>-23.906316798215784</v>
      </c>
      <c r="N56" s="22">
        <f t="shared" si="18"/>
        <v>-13.870486567122256</v>
      </c>
      <c r="O56" s="22">
        <f t="shared" si="18"/>
        <v>11.982498853838536</v>
      </c>
      <c r="P56" s="22">
        <f t="shared" si="18"/>
        <v>35.642381189118709</v>
      </c>
      <c r="Q56" s="22">
        <f t="shared" si="18"/>
        <v>-7.1484153684618548</v>
      </c>
      <c r="R56" s="22">
        <f t="shared" si="18"/>
        <v>59.422240590172208</v>
      </c>
      <c r="S56" s="22">
        <f t="shared" si="18"/>
        <v>15.677398200776466</v>
      </c>
      <c r="T56" s="22">
        <f t="shared" si="18"/>
        <v>-2.3819493884086711</v>
      </c>
      <c r="U56" s="22">
        <f t="shared" si="18"/>
        <v>-1.6137942101619274</v>
      </c>
      <c r="V56" s="22">
        <f t="shared" si="18"/>
        <v>-69.267807430739907</v>
      </c>
      <c r="W56" s="22">
        <f t="shared" si="18"/>
        <v>45.704942342160876</v>
      </c>
      <c r="X56" s="22">
        <f t="shared" si="18"/>
        <v>-32.903015915670835</v>
      </c>
      <c r="Y56" s="22">
        <f t="shared" si="18"/>
        <v>-19.495156447300261</v>
      </c>
      <c r="Z56" s="22">
        <f t="shared" si="18"/>
        <v>104.88276187019571</v>
      </c>
      <c r="AA56" s="22">
        <f t="shared" si="18"/>
        <v>-63.000923295881442</v>
      </c>
      <c r="AB56" s="22">
        <f t="shared" si="18"/>
        <v>3.8342506683123361</v>
      </c>
      <c r="AC56" s="22">
        <f t="shared" si="18"/>
        <v>77.728214867428392</v>
      </c>
      <c r="AD56" s="22">
        <f t="shared" si="18"/>
        <v>-32.915849825353519</v>
      </c>
      <c r="AE56" s="22">
        <f t="shared" si="19"/>
        <v>-44.191654337474077</v>
      </c>
      <c r="AF56" s="46">
        <f t="shared" si="21"/>
        <v>-5.9003204032174299</v>
      </c>
    </row>
    <row r="57" spans="1:32" s="27" customFormat="1">
      <c r="A57" s="29"/>
      <c r="B57" s="18" t="s">
        <v>1143</v>
      </c>
      <c r="C57" s="22" t="s">
        <v>10</v>
      </c>
      <c r="D57" s="22">
        <f t="shared" si="20"/>
        <v>-18.790452790452761</v>
      </c>
      <c r="E57" s="22">
        <f t="shared" si="18"/>
        <v>33.456817337033101</v>
      </c>
      <c r="F57" s="22">
        <f t="shared" si="18"/>
        <v>11.460529183670772</v>
      </c>
      <c r="G57" s="22">
        <f t="shared" si="18"/>
        <v>-15.620721476705086</v>
      </c>
      <c r="H57" s="22">
        <f t="shared" si="18"/>
        <v>15.59987520678348</v>
      </c>
      <c r="I57" s="22">
        <f t="shared" si="18"/>
        <v>-46.36763205516791</v>
      </c>
      <c r="J57" s="22">
        <f t="shared" si="18"/>
        <v>7.6826819043218251</v>
      </c>
      <c r="K57" s="22">
        <f t="shared" si="18"/>
        <v>-38.014880530231707</v>
      </c>
      <c r="L57" s="22">
        <f t="shared" si="18"/>
        <v>48.868568556574076</v>
      </c>
      <c r="M57" s="22">
        <f t="shared" si="18"/>
        <v>1.7489355969795781</v>
      </c>
      <c r="N57" s="22">
        <f t="shared" si="18"/>
        <v>38.345565614836971</v>
      </c>
      <c r="O57" s="22">
        <f t="shared" si="18"/>
        <v>25.418173616504845</v>
      </c>
      <c r="P57" s="22">
        <f t="shared" si="18"/>
        <v>17.103062708686465</v>
      </c>
      <c r="Q57" s="22">
        <f t="shared" si="18"/>
        <v>-60.103140697505594</v>
      </c>
      <c r="R57" s="22">
        <f t="shared" si="18"/>
        <v>62.894472906671069</v>
      </c>
      <c r="S57" s="22">
        <f t="shared" si="18"/>
        <v>-21.145208958055306</v>
      </c>
      <c r="T57" s="22">
        <f t="shared" si="18"/>
        <v>63.301592594097173</v>
      </c>
      <c r="U57" s="22">
        <f t="shared" si="18"/>
        <v>-26.345758335654025</v>
      </c>
      <c r="V57" s="22">
        <f t="shared" si="18"/>
        <v>-45.589172540269416</v>
      </c>
      <c r="W57" s="22">
        <f t="shared" si="18"/>
        <v>-49.300026763919647</v>
      </c>
      <c r="X57" s="22">
        <f t="shared" si="18"/>
        <v>43.263780347611174</v>
      </c>
      <c r="Y57" s="22">
        <f t="shared" si="18"/>
        <v>-31.926514068562597</v>
      </c>
      <c r="Z57" s="22">
        <f t="shared" si="18"/>
        <v>57.503753955715553</v>
      </c>
      <c r="AA57" s="22">
        <f t="shared" si="18"/>
        <v>-23.196218844909282</v>
      </c>
      <c r="AB57" s="22">
        <f t="shared" si="18"/>
        <v>-7.2845656000409917</v>
      </c>
      <c r="AC57" s="22">
        <f t="shared" si="18"/>
        <v>9.2963249926953324</v>
      </c>
      <c r="AD57" s="22">
        <f t="shared" si="18"/>
        <v>-0.10480563077561555</v>
      </c>
      <c r="AE57" s="22">
        <f t="shared" si="19"/>
        <v>21.066331149810964</v>
      </c>
      <c r="AF57" s="46">
        <f t="shared" si="21"/>
        <v>-3.8615441315895338</v>
      </c>
    </row>
    <row r="58" spans="1:32" s="27" customFormat="1">
      <c r="A58" s="28"/>
      <c r="B58" s="18" t="s">
        <v>1144</v>
      </c>
      <c r="C58" s="22" t="s">
        <v>10</v>
      </c>
      <c r="D58" s="22">
        <f t="shared" si="20"/>
        <v>-29.69845168876985</v>
      </c>
      <c r="E58" s="22">
        <f t="shared" si="18"/>
        <v>2.6071600022971779</v>
      </c>
      <c r="F58" s="22">
        <f t="shared" si="18"/>
        <v>-18.549413419195133</v>
      </c>
      <c r="G58" s="22">
        <f t="shared" si="18"/>
        <v>-16.60709931360131</v>
      </c>
      <c r="H58" s="22">
        <f t="shared" si="18"/>
        <v>-7.625693541840775</v>
      </c>
      <c r="I58" s="22">
        <f t="shared" si="18"/>
        <v>0.15678433623152443</v>
      </c>
      <c r="J58" s="22">
        <f t="shared" si="18"/>
        <v>-28.857433148144125</v>
      </c>
      <c r="K58" s="22">
        <f t="shared" si="18"/>
        <v>15.515420311979653</v>
      </c>
      <c r="L58" s="22">
        <f t="shared" si="18"/>
        <v>43.820092308647332</v>
      </c>
      <c r="M58" s="22">
        <f t="shared" si="18"/>
        <v>-11.813196728667464</v>
      </c>
      <c r="N58" s="22">
        <f t="shared" si="18"/>
        <v>-8.1464810528013203</v>
      </c>
      <c r="O58" s="22">
        <f t="shared" si="18"/>
        <v>19.719444561105462</v>
      </c>
      <c r="P58" s="22">
        <f t="shared" si="18"/>
        <v>28.030798258356384</v>
      </c>
      <c r="Q58" s="22">
        <f t="shared" si="18"/>
        <v>-17.665781227350877</v>
      </c>
      <c r="R58" s="22">
        <f t="shared" si="18"/>
        <v>106.17744323952624</v>
      </c>
      <c r="S58" s="22">
        <f t="shared" si="18"/>
        <v>20.542128080249512</v>
      </c>
      <c r="T58" s="22">
        <f t="shared" si="18"/>
        <v>-27.92187042709719</v>
      </c>
      <c r="U58" s="22">
        <f t="shared" si="18"/>
        <v>21.653831827675177</v>
      </c>
      <c r="V58" s="22">
        <f t="shared" si="18"/>
        <v>-59.728683693753283</v>
      </c>
      <c r="W58" s="22">
        <f t="shared" si="18"/>
        <v>-42.630382559708067</v>
      </c>
      <c r="X58" s="22">
        <f t="shared" si="18"/>
        <v>-46.727820197248562</v>
      </c>
      <c r="Y58" s="22">
        <f t="shared" si="18"/>
        <v>-11.896083705110954</v>
      </c>
      <c r="Z58" s="22">
        <f t="shared" si="18"/>
        <v>141.85595869881894</v>
      </c>
      <c r="AA58" s="22">
        <f t="shared" si="18"/>
        <v>-33.202630720526329</v>
      </c>
      <c r="AB58" s="22">
        <f t="shared" si="18"/>
        <v>-10.484649546244441</v>
      </c>
      <c r="AC58" s="22">
        <f t="shared" si="18"/>
        <v>-58.584742733804113</v>
      </c>
      <c r="AD58" s="22">
        <f t="shared" si="18"/>
        <v>-44.366984755180269</v>
      </c>
      <c r="AE58" s="22">
        <f t="shared" si="19"/>
        <v>-23.922814384591973</v>
      </c>
      <c r="AF58" s="46">
        <f t="shared" si="21"/>
        <v>-11.115258338913547</v>
      </c>
    </row>
    <row r="59" spans="1:32" s="27" customFormat="1">
      <c r="A59" s="29"/>
      <c r="B59" s="18" t="s">
        <v>1145</v>
      </c>
      <c r="C59" s="22" t="s">
        <v>10</v>
      </c>
      <c r="D59" s="22">
        <f t="shared" si="20"/>
        <v>-10.611774397276037</v>
      </c>
      <c r="E59" s="22">
        <f t="shared" si="18"/>
        <v>70.760034803119197</v>
      </c>
      <c r="F59" s="22">
        <f t="shared" si="18"/>
        <v>-19.833711483105276</v>
      </c>
      <c r="G59" s="22">
        <f t="shared" si="18"/>
        <v>4.0451450755111011</v>
      </c>
      <c r="H59" s="22">
        <f t="shared" si="18"/>
        <v>16.401577392292069</v>
      </c>
      <c r="I59" s="22">
        <f t="shared" si="18"/>
        <v>-2.1905478665372016</v>
      </c>
      <c r="J59" s="22">
        <f t="shared" si="18"/>
        <v>-5.0781305055034096</v>
      </c>
      <c r="K59" s="22">
        <f t="shared" si="18"/>
        <v>-38.760838709780444</v>
      </c>
      <c r="L59" s="22">
        <f t="shared" si="18"/>
        <v>37.938573736231916</v>
      </c>
      <c r="M59" s="22">
        <f t="shared" si="18"/>
        <v>-32.117867166017319</v>
      </c>
      <c r="N59" s="22">
        <f t="shared" si="18"/>
        <v>-28.326599367613966</v>
      </c>
      <c r="O59" s="22">
        <f t="shared" ref="E59:AE65" si="22">IFERROR((((O19/N19)*100-100)),"--")</f>
        <v>-9.0274884473390387</v>
      </c>
      <c r="P59" s="22">
        <f t="shared" si="22"/>
        <v>36.913992546136654</v>
      </c>
      <c r="Q59" s="22">
        <f t="shared" si="22"/>
        <v>-31.452161665941162</v>
      </c>
      <c r="R59" s="22">
        <f t="shared" si="22"/>
        <v>31.6694017610846</v>
      </c>
      <c r="S59" s="22">
        <f t="shared" si="22"/>
        <v>18.193977159389746</v>
      </c>
      <c r="T59" s="22">
        <f t="shared" si="22"/>
        <v>7.4814857207929037</v>
      </c>
      <c r="U59" s="22">
        <f t="shared" si="22"/>
        <v>-13.103163785161016</v>
      </c>
      <c r="V59" s="22">
        <f t="shared" si="22"/>
        <v>-78.743561895719736</v>
      </c>
      <c r="W59" s="22">
        <f t="shared" si="22"/>
        <v>18.502139390632607</v>
      </c>
      <c r="X59" s="22">
        <f t="shared" si="22"/>
        <v>-59.929575101871905</v>
      </c>
      <c r="Y59" s="22">
        <f t="shared" si="22"/>
        <v>291.79952022304821</v>
      </c>
      <c r="Z59" s="22">
        <f t="shared" si="22"/>
        <v>-67.041102076525476</v>
      </c>
      <c r="AA59" s="22">
        <f t="shared" si="22"/>
        <v>72.8149498862511</v>
      </c>
      <c r="AB59" s="22">
        <f t="shared" si="22"/>
        <v>61.574316633845825</v>
      </c>
      <c r="AC59" s="22">
        <f t="shared" si="22"/>
        <v>-45.381931811437696</v>
      </c>
      <c r="AD59" s="22">
        <f t="shared" si="22"/>
        <v>13.958028709987545</v>
      </c>
      <c r="AE59" s="22">
        <f t="shared" si="22"/>
        <v>-17.066468501764874</v>
      </c>
      <c r="AF59" s="46">
        <f t="shared" si="21"/>
        <v>-6.748444440107626</v>
      </c>
    </row>
    <row r="60" spans="1:32" s="27" customFormat="1">
      <c r="A60" s="29"/>
      <c r="B60" s="18" t="s">
        <v>1146</v>
      </c>
      <c r="C60" s="22" t="s">
        <v>10</v>
      </c>
      <c r="D60" s="22">
        <f t="shared" si="20"/>
        <v>-53.844668684830125</v>
      </c>
      <c r="E60" s="22">
        <f t="shared" si="22"/>
        <v>37.749872831763355</v>
      </c>
      <c r="F60" s="22">
        <f t="shared" si="22"/>
        <v>17.851276134125357</v>
      </c>
      <c r="G60" s="22">
        <f t="shared" si="22"/>
        <v>3.5903692989756877</v>
      </c>
      <c r="H60" s="22">
        <f t="shared" si="22"/>
        <v>-50.328522286733516</v>
      </c>
      <c r="I60" s="22">
        <f t="shared" si="22"/>
        <v>-28.528766678706219</v>
      </c>
      <c r="J60" s="22">
        <f t="shared" si="22"/>
        <v>87.760903982939851</v>
      </c>
      <c r="K60" s="22">
        <f t="shared" si="22"/>
        <v>-25.955727996785797</v>
      </c>
      <c r="L60" s="22">
        <f t="shared" si="22"/>
        <v>16.392944599707263</v>
      </c>
      <c r="M60" s="22">
        <f t="shared" si="22"/>
        <v>2.687621687148706</v>
      </c>
      <c r="N60" s="22">
        <f t="shared" si="22"/>
        <v>-44.740795483011688</v>
      </c>
      <c r="O60" s="22">
        <f t="shared" si="22"/>
        <v>229.44862022115797</v>
      </c>
      <c r="P60" s="22">
        <f t="shared" si="22"/>
        <v>115.93666332416669</v>
      </c>
      <c r="Q60" s="22">
        <f t="shared" si="22"/>
        <v>112.39401193352654</v>
      </c>
      <c r="R60" s="22">
        <f t="shared" si="22"/>
        <v>46.792940121919457</v>
      </c>
      <c r="S60" s="22">
        <f t="shared" si="22"/>
        <v>12.441529552094039</v>
      </c>
      <c r="T60" s="22">
        <f t="shared" si="22"/>
        <v>5.9109982733000663</v>
      </c>
      <c r="U60" s="22">
        <f t="shared" si="22"/>
        <v>-8.4028110163737608</v>
      </c>
      <c r="V60" s="22">
        <f t="shared" si="22"/>
        <v>-81.765581734536795</v>
      </c>
      <c r="W60" s="22">
        <f t="shared" si="22"/>
        <v>326.60101164421417</v>
      </c>
      <c r="X60" s="22">
        <f t="shared" si="22"/>
        <v>-28.276883763949442</v>
      </c>
      <c r="Y60" s="22">
        <f t="shared" si="22"/>
        <v>-66.720009360002905</v>
      </c>
      <c r="Z60" s="22">
        <f t="shared" si="22"/>
        <v>417.68777680384505</v>
      </c>
      <c r="AA60" s="22">
        <f t="shared" si="22"/>
        <v>-95.769858797698262</v>
      </c>
      <c r="AB60" s="22">
        <f t="shared" si="22"/>
        <v>-9.8415152268624269</v>
      </c>
      <c r="AC60" s="22">
        <f t="shared" si="22"/>
        <v>1691.9964627237032</v>
      </c>
      <c r="AD60" s="22">
        <f t="shared" si="22"/>
        <v>-41.626779611172516</v>
      </c>
      <c r="AE60" s="22">
        <f t="shared" si="22"/>
        <v>-73.35282511416375</v>
      </c>
      <c r="AF60" s="46">
        <f t="shared" si="21"/>
        <v>-1.6047483442918842</v>
      </c>
    </row>
    <row r="61" spans="1:32" s="27" customFormat="1">
      <c r="A61" s="29"/>
      <c r="B61" s="18" t="s">
        <v>1147</v>
      </c>
      <c r="C61" s="22" t="s">
        <v>10</v>
      </c>
      <c r="D61" s="22">
        <f t="shared" si="20"/>
        <v>445.54333333333329</v>
      </c>
      <c r="E61" s="22">
        <f t="shared" si="22"/>
        <v>-43.653727476582979</v>
      </c>
      <c r="F61" s="22">
        <f t="shared" si="22"/>
        <v>33.173566982584731</v>
      </c>
      <c r="G61" s="22">
        <f t="shared" si="22"/>
        <v>24.225225958798163</v>
      </c>
      <c r="H61" s="22">
        <f t="shared" si="22"/>
        <v>42.065141156652118</v>
      </c>
      <c r="I61" s="22">
        <f t="shared" si="22"/>
        <v>135.20596486047532</v>
      </c>
      <c r="J61" s="22">
        <f t="shared" si="22"/>
        <v>-66.486260632120761</v>
      </c>
      <c r="K61" s="22">
        <f t="shared" si="22"/>
        <v>-15.512891802511035</v>
      </c>
      <c r="L61" s="22">
        <f t="shared" si="22"/>
        <v>109.49203973895328</v>
      </c>
      <c r="M61" s="22">
        <f t="shared" si="22"/>
        <v>-36.037501860211322</v>
      </c>
      <c r="N61" s="22">
        <f t="shared" si="22"/>
        <v>475.26329667602499</v>
      </c>
      <c r="O61" s="22">
        <f t="shared" si="22"/>
        <v>-20.445627223327705</v>
      </c>
      <c r="P61" s="22">
        <f t="shared" si="22"/>
        <v>-65.291606271938406</v>
      </c>
      <c r="Q61" s="22">
        <f t="shared" si="22"/>
        <v>-34.809469404760748</v>
      </c>
      <c r="R61" s="22">
        <f t="shared" si="22"/>
        <v>-0.93120097464036178</v>
      </c>
      <c r="S61" s="22">
        <f t="shared" si="22"/>
        <v>198.06767667604095</v>
      </c>
      <c r="T61" s="22">
        <f t="shared" si="22"/>
        <v>89.07268755241725</v>
      </c>
      <c r="U61" s="22">
        <f t="shared" si="22"/>
        <v>74.846783778442216</v>
      </c>
      <c r="V61" s="22">
        <f t="shared" si="22"/>
        <v>-12.146255909480814</v>
      </c>
      <c r="W61" s="22">
        <f t="shared" si="22"/>
        <v>8.1665790468006492</v>
      </c>
      <c r="X61" s="22">
        <f t="shared" si="22"/>
        <v>-26.261895022390632</v>
      </c>
      <c r="Y61" s="22">
        <f t="shared" si="22"/>
        <v>24.387899225909607</v>
      </c>
      <c r="Z61" s="22">
        <f t="shared" si="22"/>
        <v>-13.744257993038005</v>
      </c>
      <c r="AA61" s="22">
        <f t="shared" si="22"/>
        <v>26.089553579142958</v>
      </c>
      <c r="AB61" s="22">
        <f t="shared" si="22"/>
        <v>-31.753785922900803</v>
      </c>
      <c r="AC61" s="22">
        <f t="shared" si="22"/>
        <v>35.257391918953886</v>
      </c>
      <c r="AD61" s="22">
        <f t="shared" si="22"/>
        <v>-49.37030122432661</v>
      </c>
      <c r="AE61" s="22">
        <f t="shared" si="22"/>
        <v>18.21949659540374</v>
      </c>
      <c r="AF61" s="46">
        <f t="shared" si="21"/>
        <v>12.945302416937698</v>
      </c>
    </row>
    <row r="62" spans="1:32" s="27" customFormat="1">
      <c r="A62" s="28"/>
      <c r="B62" s="18" t="s">
        <v>1166</v>
      </c>
      <c r="C62" s="22" t="s">
        <v>10</v>
      </c>
      <c r="D62" s="22">
        <f t="shared" si="20"/>
        <v>-66.34704861111112</v>
      </c>
      <c r="E62" s="22">
        <f t="shared" si="22"/>
        <v>150.42380095026337</v>
      </c>
      <c r="F62" s="22">
        <f t="shared" si="22"/>
        <v>-69.952453937176571</v>
      </c>
      <c r="G62" s="22">
        <f t="shared" si="22"/>
        <v>128.61001796267598</v>
      </c>
      <c r="H62" s="22">
        <f t="shared" si="22"/>
        <v>-38.991620832158738</v>
      </c>
      <c r="I62" s="22">
        <f t="shared" si="22"/>
        <v>-5.4888659489751035</v>
      </c>
      <c r="J62" s="22">
        <f t="shared" si="22"/>
        <v>10.710273374110585</v>
      </c>
      <c r="K62" s="22">
        <f t="shared" si="22"/>
        <v>18.387548389521541</v>
      </c>
      <c r="L62" s="22">
        <f t="shared" si="22"/>
        <v>-7.6076906287823078</v>
      </c>
      <c r="M62" s="22">
        <f t="shared" si="22"/>
        <v>-36.260866577328798</v>
      </c>
      <c r="N62" s="22">
        <f t="shared" si="22"/>
        <v>111.79986522911051</v>
      </c>
      <c r="O62" s="22">
        <f t="shared" si="22"/>
        <v>23.43379646273911</v>
      </c>
      <c r="P62" s="22">
        <f t="shared" si="22"/>
        <v>29.29586613259923</v>
      </c>
      <c r="Q62" s="22">
        <f t="shared" si="22"/>
        <v>-40.162153325997139</v>
      </c>
      <c r="R62" s="22">
        <f t="shared" si="22"/>
        <v>67.779291780078012</v>
      </c>
      <c r="S62" s="22">
        <f t="shared" si="22"/>
        <v>1.9612476370510734</v>
      </c>
      <c r="T62" s="22">
        <f t="shared" si="22"/>
        <v>120.38910581613874</v>
      </c>
      <c r="U62" s="22">
        <f t="shared" si="22"/>
        <v>-49.808733149827923</v>
      </c>
      <c r="V62" s="22">
        <f t="shared" si="22"/>
        <v>-54.143947943387019</v>
      </c>
      <c r="W62" s="22">
        <f t="shared" si="22"/>
        <v>-54.157052303415867</v>
      </c>
      <c r="X62" s="22">
        <f t="shared" si="22"/>
        <v>131.35934608008171</v>
      </c>
      <c r="Y62" s="22">
        <f t="shared" si="22"/>
        <v>23.98009049773755</v>
      </c>
      <c r="Z62" s="22">
        <f t="shared" si="22"/>
        <v>16.460970233142106</v>
      </c>
      <c r="AA62" s="22">
        <f t="shared" si="22"/>
        <v>24.396487102411029</v>
      </c>
      <c r="AB62" s="22">
        <f t="shared" si="22"/>
        <v>-68.785974557825327</v>
      </c>
      <c r="AC62" s="22">
        <f t="shared" si="22"/>
        <v>-7.1346018504768125</v>
      </c>
      <c r="AD62" s="22">
        <f t="shared" si="22"/>
        <v>-17.937272733593375</v>
      </c>
      <c r="AE62" s="22">
        <f t="shared" si="22"/>
        <v>28.225027535372362</v>
      </c>
      <c r="AF62" s="46">
        <f t="shared" si="21"/>
        <v>-4.5042086669613735</v>
      </c>
    </row>
    <row r="63" spans="1:32" s="27" customFormat="1">
      <c r="A63" s="29"/>
      <c r="B63" s="18" t="s">
        <v>19</v>
      </c>
      <c r="C63" s="22" t="s">
        <v>10</v>
      </c>
      <c r="D63" s="22">
        <f t="shared" si="20"/>
        <v>-17.565692367735792</v>
      </c>
      <c r="E63" s="22">
        <f t="shared" si="22"/>
        <v>10.355114153622822</v>
      </c>
      <c r="F63" s="22">
        <f t="shared" si="22"/>
        <v>-12.265449707154445</v>
      </c>
      <c r="G63" s="22">
        <f t="shared" si="22"/>
        <v>9.7857697891759869</v>
      </c>
      <c r="H63" s="22">
        <f t="shared" si="22"/>
        <v>7.0325044443586364</v>
      </c>
      <c r="I63" s="22">
        <f t="shared" si="22"/>
        <v>-3.217588540153514</v>
      </c>
      <c r="J63" s="22">
        <f t="shared" si="22"/>
        <v>-3.7443316314721784</v>
      </c>
      <c r="K63" s="22">
        <f t="shared" si="22"/>
        <v>-5.2307480181736281</v>
      </c>
      <c r="L63" s="22">
        <f t="shared" si="22"/>
        <v>19.966578922700108</v>
      </c>
      <c r="M63" s="22">
        <f t="shared" si="22"/>
        <v>-3.2088980776540268</v>
      </c>
      <c r="N63" s="22">
        <f t="shared" si="22"/>
        <v>-1.6746841528613885</v>
      </c>
      <c r="O63" s="22">
        <f t="shared" si="22"/>
        <v>-1.5221163844749555</v>
      </c>
      <c r="P63" s="22">
        <f t="shared" si="22"/>
        <v>-0.16982284669087733</v>
      </c>
      <c r="Q63" s="22">
        <f t="shared" si="22"/>
        <v>-19.330385462052448</v>
      </c>
      <c r="R63" s="22">
        <f t="shared" si="22"/>
        <v>21.715797187504847</v>
      </c>
      <c r="S63" s="22">
        <f t="shared" si="22"/>
        <v>14.909479749760251</v>
      </c>
      <c r="T63" s="22">
        <f t="shared" si="22"/>
        <v>-3.9701338242613531</v>
      </c>
      <c r="U63" s="22">
        <f t="shared" si="22"/>
        <v>3.9683791173787313</v>
      </c>
      <c r="V63" s="22">
        <f t="shared" si="22"/>
        <v>-34.040754971258067</v>
      </c>
      <c r="W63" s="22">
        <f t="shared" si="22"/>
        <v>-1.7265149426891213</v>
      </c>
      <c r="X63" s="22">
        <f t="shared" si="22"/>
        <v>-5.0377587074307399</v>
      </c>
      <c r="Y63" s="22">
        <f t="shared" si="22"/>
        <v>-1.5922091461178809</v>
      </c>
      <c r="Z63" s="22">
        <f t="shared" si="22"/>
        <v>20.336797388818525</v>
      </c>
      <c r="AA63" s="22">
        <f t="shared" si="22"/>
        <v>-2.50301331231924</v>
      </c>
      <c r="AB63" s="22">
        <f t="shared" si="22"/>
        <v>4.3197409813696481</v>
      </c>
      <c r="AC63" s="22">
        <f t="shared" si="22"/>
        <v>-8.8888598728344874</v>
      </c>
      <c r="AD63" s="22">
        <f t="shared" si="22"/>
        <v>2.4777217330614008</v>
      </c>
      <c r="AE63" s="22">
        <f t="shared" si="22"/>
        <v>-10.445106297630005</v>
      </c>
      <c r="AF63" s="46">
        <f t="shared" si="21"/>
        <v>-1.479716525581154</v>
      </c>
    </row>
    <row r="64" spans="1:32" s="27" customFormat="1">
      <c r="A64" s="29"/>
      <c r="B64" s="18" t="s">
        <v>20</v>
      </c>
      <c r="C64" s="22" t="s">
        <v>10</v>
      </c>
      <c r="D64" s="22">
        <f t="shared" si="20"/>
        <v>41.041905591499784</v>
      </c>
      <c r="E64" s="22">
        <f t="shared" si="22"/>
        <v>-15.749602499077113</v>
      </c>
      <c r="F64" s="22">
        <f t="shared" si="22"/>
        <v>-29.213641672616319</v>
      </c>
      <c r="G64" s="22">
        <f t="shared" si="22"/>
        <v>-53.321535653540252</v>
      </c>
      <c r="H64" s="22">
        <f t="shared" si="22"/>
        <v>60.547301873748665</v>
      </c>
      <c r="I64" s="22">
        <f t="shared" si="22"/>
        <v>13.110817415813145</v>
      </c>
      <c r="J64" s="22">
        <f t="shared" si="22"/>
        <v>11.35141614193806</v>
      </c>
      <c r="K64" s="22">
        <f t="shared" si="22"/>
        <v>-4.2748777421714834</v>
      </c>
      <c r="L64" s="22">
        <f t="shared" si="22"/>
        <v>20.007547230988408</v>
      </c>
      <c r="M64" s="22">
        <f t="shared" si="22"/>
        <v>34.157845849063079</v>
      </c>
      <c r="N64" s="22">
        <f t="shared" si="22"/>
        <v>-43.559723948124926</v>
      </c>
      <c r="O64" s="22">
        <f t="shared" si="22"/>
        <v>-1.524927017658058</v>
      </c>
      <c r="P64" s="22">
        <f t="shared" si="22"/>
        <v>20.065564514397295</v>
      </c>
      <c r="Q64" s="22">
        <f t="shared" si="22"/>
        <v>-34.671953200490563</v>
      </c>
      <c r="R64" s="22">
        <f t="shared" si="22"/>
        <v>48.166735295029696</v>
      </c>
      <c r="S64" s="22">
        <f t="shared" si="22"/>
        <v>50.933294130484512</v>
      </c>
      <c r="T64" s="22">
        <f t="shared" si="22"/>
        <v>29.771541133533987</v>
      </c>
      <c r="U64" s="22">
        <f t="shared" si="22"/>
        <v>-19.358118703642319</v>
      </c>
      <c r="V64" s="22">
        <f t="shared" si="22"/>
        <v>-78.005583048879203</v>
      </c>
      <c r="W64" s="22">
        <f t="shared" si="22"/>
        <v>-34.690596107277401</v>
      </c>
      <c r="X64" s="22">
        <f t="shared" si="22"/>
        <v>17.524006498521487</v>
      </c>
      <c r="Y64" s="22">
        <f t="shared" si="22"/>
        <v>-12.368212543902629</v>
      </c>
      <c r="Z64" s="22">
        <f t="shared" si="22"/>
        <v>79.354821673024219</v>
      </c>
      <c r="AA64" s="22">
        <f t="shared" si="22"/>
        <v>46.159199509188909</v>
      </c>
      <c r="AB64" s="22">
        <f t="shared" si="22"/>
        <v>-49.148737149913615</v>
      </c>
      <c r="AC64" s="22">
        <f t="shared" si="22"/>
        <v>-66.839102255460631</v>
      </c>
      <c r="AD64" s="22">
        <f t="shared" si="22"/>
        <v>-88.196729067678717</v>
      </c>
      <c r="AE64" s="22">
        <f t="shared" si="22"/>
        <v>2458.5534364149321</v>
      </c>
      <c r="AF64" s="46">
        <f t="shared" si="21"/>
        <v>-4.7136525705175902</v>
      </c>
    </row>
    <row r="65" spans="1:32" s="27" customFormat="1">
      <c r="A65" s="29"/>
      <c r="B65" s="18" t="s">
        <v>7</v>
      </c>
      <c r="C65" s="22" t="s">
        <v>10</v>
      </c>
      <c r="D65" s="22">
        <f t="shared" si="20"/>
        <v>-6.8679490827233849</v>
      </c>
      <c r="E65" s="22">
        <f t="shared" si="22"/>
        <v>3.1389528336881085</v>
      </c>
      <c r="F65" s="22">
        <f t="shared" si="22"/>
        <v>-16.092462069635332</v>
      </c>
      <c r="G65" s="22">
        <f t="shared" si="22"/>
        <v>-2.2358979355797288</v>
      </c>
      <c r="H65" s="22">
        <f t="shared" si="22"/>
        <v>11.899894079868957</v>
      </c>
      <c r="I65" s="22">
        <f t="shared" si="22"/>
        <v>-1.0868049068691477</v>
      </c>
      <c r="J65" s="22">
        <f t="shared" si="22"/>
        <v>-1.491648514954818</v>
      </c>
      <c r="K65" s="22">
        <f t="shared" si="22"/>
        <v>-5.0695101217625052</v>
      </c>
      <c r="L65" s="22">
        <f t="shared" si="22"/>
        <v>19.973547376181727</v>
      </c>
      <c r="M65" s="22">
        <f t="shared" si="22"/>
        <v>3.1487530035177969</v>
      </c>
      <c r="N65" s="22">
        <f t="shared" si="22"/>
        <v>-10.94346172347484</v>
      </c>
      <c r="O65" s="22">
        <f t="shared" si="22"/>
        <v>-1.5225105612361745</v>
      </c>
      <c r="P65" s="22">
        <f t="shared" si="22"/>
        <v>2.6680158922293771</v>
      </c>
      <c r="Q65" s="22">
        <f t="shared" si="22"/>
        <v>-21.846493183195719</v>
      </c>
      <c r="R65" s="22">
        <f t="shared" si="22"/>
        <v>25.341997337410959</v>
      </c>
      <c r="S65" s="22">
        <f t="shared" si="22"/>
        <v>20.74735068359432</v>
      </c>
      <c r="T65" s="22">
        <f t="shared" si="22"/>
        <v>2.8648717080886428</v>
      </c>
      <c r="U65" s="22">
        <f t="shared" si="22"/>
        <v>-1.9928271078111806</v>
      </c>
      <c r="V65" s="22">
        <f t="shared" si="22"/>
        <v>-43.285453957457484</v>
      </c>
      <c r="W65" s="22">
        <f t="shared" si="22"/>
        <v>-4.4146207798209502</v>
      </c>
      <c r="X65" s="22">
        <f t="shared" si="22"/>
        <v>-3.7806792866620782</v>
      </c>
      <c r="Y65" s="22">
        <f t="shared" si="22"/>
        <v>-2.3255597653712243</v>
      </c>
      <c r="Z65" s="22">
        <f t="shared" si="22"/>
        <v>23.940254433613632</v>
      </c>
      <c r="AA65" s="22">
        <f t="shared" si="22"/>
        <v>1.7965783251240737</v>
      </c>
      <c r="AB65" s="22">
        <f t="shared" si="22"/>
        <v>-2.463326757965163</v>
      </c>
      <c r="AC65" s="22">
        <f t="shared" si="22"/>
        <v>-12.721670764904601</v>
      </c>
      <c r="AD65" s="22">
        <f t="shared" si="22"/>
        <v>0.19912786399956417</v>
      </c>
      <c r="AE65" s="22">
        <f t="shared" si="22"/>
        <v>-3.136387396938261</v>
      </c>
      <c r="AF65" s="46">
        <f t="shared" si="21"/>
        <v>-1.886971955525496</v>
      </c>
    </row>
    <row r="66" spans="1:32" s="27" customFormat="1" ht="13.8" thickBo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6"/>
    </row>
    <row r="67" spans="1:32" s="27" customFormat="1" ht="13.8" thickTop="1">
      <c r="A67" s="17" t="s">
        <v>1187</v>
      </c>
    </row>
    <row r="68" spans="1:32" ht="12.75" customHeight="1"/>
    <row r="69" spans="1:32" ht="12.75" customHeight="1"/>
    <row r="70" spans="1:32" ht="12.75" customHeight="1">
      <c r="A70" s="23" t="s">
        <v>11</v>
      </c>
    </row>
    <row r="71" spans="1:32" ht="12.75" customHeight="1"/>
    <row r="72" spans="1:32" ht="12.75" customHeight="1"/>
    <row r="73" spans="1:32" ht="12.75" customHeight="1"/>
    <row r="74" spans="1:32" ht="12.75" customHeight="1"/>
    <row r="75" spans="1:32" ht="12.75" customHeight="1"/>
    <row r="76" spans="1:32" ht="12.75" customHeight="1"/>
    <row r="77" spans="1:32" ht="12.75" customHeight="1"/>
    <row r="78" spans="1:32" ht="12.75" customHeight="1"/>
  </sheetData>
  <mergeCells count="5">
    <mergeCell ref="A2:AF2"/>
    <mergeCell ref="A4:AF4"/>
    <mergeCell ref="B7:AF7"/>
    <mergeCell ref="B27:AF27"/>
    <mergeCell ref="B47:AF47"/>
  </mergeCells>
  <hyperlinks>
    <hyperlink ref="A70" location="NOTAS!A1" display="NOTAS" xr:uid="{00000000-0004-0000-0B00-000000000000}"/>
    <hyperlink ref="A1" location="ÍNDICE!A1" display="INDICE" xr:uid="{00000000-0004-0000-0B00-000001000000}"/>
  </hyperlinks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75"/>
  <sheetViews>
    <sheetView showGridLines="0" zoomScaleNormal="100" workbookViewId="0"/>
  </sheetViews>
  <sheetFormatPr baseColWidth="10" defaultColWidth="10.88671875" defaultRowHeight="13.2"/>
  <cols>
    <col min="1" max="1" width="5.88671875" style="1" customWidth="1"/>
    <col min="2" max="2" width="16.6640625" style="1" customWidth="1"/>
    <col min="3" max="32" width="11.6640625" style="1" customWidth="1"/>
    <col min="33" max="33" width="12.33203125" style="1" customWidth="1"/>
    <col min="34" max="16384" width="10.88671875" style="1"/>
  </cols>
  <sheetData>
    <row r="1" spans="1:32" s="2" customFormat="1">
      <c r="A1" s="45" t="s">
        <v>0</v>
      </c>
    </row>
    <row r="2" spans="1:32" s="2" customFormat="1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" customFormat="1">
      <c r="A4" s="87" t="s">
        <v>1193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2" s="2" customFormat="1" ht="13.8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2" s="2" customFormat="1" ht="13.8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s="2" customFormat="1">
      <c r="A9" s="7">
        <v>1</v>
      </c>
      <c r="B9" s="18" t="s">
        <v>14</v>
      </c>
      <c r="C9" s="19">
        <v>494.57899200000003</v>
      </c>
      <c r="D9" s="19">
        <v>706.42491399999983</v>
      </c>
      <c r="E9" s="19">
        <v>939.48913600000026</v>
      </c>
      <c r="F9" s="19">
        <v>1158.4942029999995</v>
      </c>
      <c r="G9" s="19">
        <v>1036.3096909999999</v>
      </c>
      <c r="H9" s="19">
        <v>1315.0712999999996</v>
      </c>
      <c r="I9" s="19">
        <v>1229.8599960000001</v>
      </c>
      <c r="J9" s="19">
        <v>1126.0485519999997</v>
      </c>
      <c r="K9" s="19">
        <v>1213.1718710000007</v>
      </c>
      <c r="L9" s="19">
        <v>1206.322897</v>
      </c>
      <c r="M9" s="19">
        <v>1142.0934580000003</v>
      </c>
      <c r="N9" s="19">
        <v>1234.266858</v>
      </c>
      <c r="O9" s="19">
        <v>1194.3589999999997</v>
      </c>
      <c r="P9" s="19">
        <v>1266.3251710000002</v>
      </c>
      <c r="Q9" s="19">
        <v>962.63229000000013</v>
      </c>
      <c r="R9" s="19">
        <v>1328.1162320000001</v>
      </c>
      <c r="S9" s="19">
        <v>1695.6048870000004</v>
      </c>
      <c r="T9" s="19">
        <v>1277.0909160000006</v>
      </c>
      <c r="U9" s="19">
        <v>1278.4610240000009</v>
      </c>
      <c r="V9" s="19">
        <v>1149.5652509999998</v>
      </c>
      <c r="W9" s="19">
        <v>1076.5883039999999</v>
      </c>
      <c r="X9" s="19">
        <v>672.07815400000027</v>
      </c>
      <c r="Y9" s="19">
        <v>692.54030500000033</v>
      </c>
      <c r="Z9" s="19">
        <v>1119.1736239999996</v>
      </c>
      <c r="AA9" s="19">
        <v>975.56174999999996</v>
      </c>
      <c r="AB9" s="19">
        <v>725.93443200000013</v>
      </c>
      <c r="AC9" s="19">
        <v>794.0299</v>
      </c>
      <c r="AD9" s="19">
        <v>875.8083509999999</v>
      </c>
      <c r="AE9" s="19">
        <v>850.63096399999995</v>
      </c>
      <c r="AF9" s="19">
        <f>SUM(C9:AE9)</f>
        <v>30736.632422999999</v>
      </c>
    </row>
    <row r="10" spans="1:32" s="2" customFormat="1">
      <c r="A10" s="7">
        <v>2</v>
      </c>
      <c r="B10" s="18" t="s">
        <v>15</v>
      </c>
      <c r="C10" s="19">
        <v>0.22600000000000001</v>
      </c>
      <c r="D10" s="19">
        <v>0.47767599999999999</v>
      </c>
      <c r="E10" s="19">
        <v>0.40628399999999998</v>
      </c>
      <c r="F10" s="19">
        <v>1.3187790000000004</v>
      </c>
      <c r="G10" s="19">
        <v>1.5834970000000004</v>
      </c>
      <c r="H10" s="19">
        <v>3.7642639999999998</v>
      </c>
      <c r="I10" s="19">
        <v>4.4483109999999995</v>
      </c>
      <c r="J10" s="19">
        <v>5.8640779999999975</v>
      </c>
      <c r="K10" s="19">
        <v>7.4743520000000014</v>
      </c>
      <c r="L10" s="19">
        <v>12.918436000000002</v>
      </c>
      <c r="M10" s="19">
        <v>18.980383999999997</v>
      </c>
      <c r="N10" s="19">
        <v>35.255396999999995</v>
      </c>
      <c r="O10" s="19">
        <v>55.724386000000003</v>
      </c>
      <c r="P10" s="19">
        <v>75.718630000000005</v>
      </c>
      <c r="Q10" s="19">
        <v>71.598320999999984</v>
      </c>
      <c r="R10" s="19">
        <v>102.90881200000001</v>
      </c>
      <c r="S10" s="19">
        <v>157.69366399999996</v>
      </c>
      <c r="T10" s="19">
        <v>180.703611</v>
      </c>
      <c r="U10" s="19">
        <v>211.43833000000001</v>
      </c>
      <c r="V10" s="19">
        <v>255.59690100000003</v>
      </c>
      <c r="W10" s="19">
        <v>290.36944300000005</v>
      </c>
      <c r="X10" s="19">
        <v>287.13722899999999</v>
      </c>
      <c r="Y10" s="19">
        <v>330.49984799999993</v>
      </c>
      <c r="Z10" s="19">
        <v>361.97171500000007</v>
      </c>
      <c r="AA10" s="19">
        <v>335.2001939999999</v>
      </c>
      <c r="AB10" s="19">
        <v>266.52534000000003</v>
      </c>
      <c r="AC10" s="19">
        <v>372.71852699999988</v>
      </c>
      <c r="AD10" s="19">
        <v>487.63382399999989</v>
      </c>
      <c r="AE10" s="19">
        <v>382.70384100000001</v>
      </c>
      <c r="AF10" s="19">
        <f t="shared" ref="AF10:AF24" si="0">SUM(C10:AE10)</f>
        <v>4318.8600740000002</v>
      </c>
    </row>
    <row r="11" spans="1:32" s="2" customFormat="1">
      <c r="A11" s="5">
        <v>3</v>
      </c>
      <c r="B11" s="18" t="s">
        <v>1150</v>
      </c>
      <c r="C11" s="19">
        <v>1.04</v>
      </c>
      <c r="D11" s="19">
        <v>1.0181900000000002</v>
      </c>
      <c r="E11" s="19">
        <v>5.017334</v>
      </c>
      <c r="F11" s="19">
        <v>6.6984149999999989</v>
      </c>
      <c r="G11" s="19">
        <v>4.148606</v>
      </c>
      <c r="H11" s="19">
        <v>5.2624829999999996</v>
      </c>
      <c r="I11" s="19">
        <v>5.2224339999999998</v>
      </c>
      <c r="J11" s="19">
        <v>6.7153349999999996</v>
      </c>
      <c r="K11" s="19">
        <v>8.4817300000000007</v>
      </c>
      <c r="L11" s="19">
        <v>11.532389000000002</v>
      </c>
      <c r="M11" s="19">
        <v>11.604338000000002</v>
      </c>
      <c r="N11" s="19">
        <v>18.988555999999999</v>
      </c>
      <c r="O11" s="19">
        <v>29.24407600000001</v>
      </c>
      <c r="P11" s="19">
        <v>41.727942000000013</v>
      </c>
      <c r="Q11" s="19">
        <v>32.951105999999996</v>
      </c>
      <c r="R11" s="19">
        <v>53.491740999999983</v>
      </c>
      <c r="S11" s="19">
        <v>69.190404000000001</v>
      </c>
      <c r="T11" s="19">
        <v>67.32466500000001</v>
      </c>
      <c r="U11" s="19">
        <v>56.780505999999988</v>
      </c>
      <c r="V11" s="19">
        <v>44.056696999999993</v>
      </c>
      <c r="W11" s="19">
        <v>55.346123999999996</v>
      </c>
      <c r="X11" s="19">
        <v>35.956900000000005</v>
      </c>
      <c r="Y11" s="19">
        <v>47.192949999999996</v>
      </c>
      <c r="Z11" s="19">
        <v>36.029203999999993</v>
      </c>
      <c r="AA11" s="19">
        <v>58.296553000000003</v>
      </c>
      <c r="AB11" s="19">
        <v>33.910064000000013</v>
      </c>
      <c r="AC11" s="19">
        <v>40.114101000000005</v>
      </c>
      <c r="AD11" s="19">
        <v>46.573721999999997</v>
      </c>
      <c r="AE11" s="19">
        <v>19.178820000000002</v>
      </c>
      <c r="AF11" s="19">
        <f t="shared" si="0"/>
        <v>853.09538499999996</v>
      </c>
    </row>
    <row r="12" spans="1:32" s="2" customFormat="1">
      <c r="A12" s="5">
        <v>4</v>
      </c>
      <c r="B12" s="18" t="s">
        <v>1156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0.26826</v>
      </c>
      <c r="J12" s="19">
        <v>0.19011700000000001</v>
      </c>
      <c r="K12" s="19">
        <v>6.2602999999999992E-2</v>
      </c>
      <c r="L12" s="19">
        <v>0.400418</v>
      </c>
      <c r="M12" s="19">
        <v>0.28911900000000001</v>
      </c>
      <c r="N12" s="19">
        <v>0.59131600000000006</v>
      </c>
      <c r="O12" s="19">
        <v>1.0391360000000001</v>
      </c>
      <c r="P12" s="19">
        <v>2.2379669999999998</v>
      </c>
      <c r="Q12" s="19">
        <v>1.7222130000000002</v>
      </c>
      <c r="R12" s="19">
        <v>1.7172840000000003</v>
      </c>
      <c r="S12" s="19">
        <v>2.7794280000000007</v>
      </c>
      <c r="T12" s="19">
        <v>3.0431700000000004</v>
      </c>
      <c r="U12" s="19">
        <v>2.912957</v>
      </c>
      <c r="V12" s="19">
        <v>2.2169309999999998</v>
      </c>
      <c r="W12" s="19">
        <v>2.405465</v>
      </c>
      <c r="X12" s="19">
        <v>3.0059959999999997</v>
      </c>
      <c r="Y12" s="19">
        <v>6.8712100000000005</v>
      </c>
      <c r="Z12" s="19">
        <v>13.088339</v>
      </c>
      <c r="AA12" s="19">
        <v>20.556982999999999</v>
      </c>
      <c r="AB12" s="19">
        <v>21.174365000000002</v>
      </c>
      <c r="AC12" s="19">
        <v>48.640523000000009</v>
      </c>
      <c r="AD12" s="19">
        <v>34.958367000000003</v>
      </c>
      <c r="AE12" s="19">
        <v>62.564858999999998</v>
      </c>
      <c r="AF12" s="19">
        <f t="shared" si="0"/>
        <v>232.73702600000001</v>
      </c>
    </row>
    <row r="13" spans="1:32" s="2" customFormat="1">
      <c r="A13" s="5">
        <v>5</v>
      </c>
      <c r="B13" s="18" t="s">
        <v>1154</v>
      </c>
      <c r="C13" s="19">
        <v>2.0279999999999996</v>
      </c>
      <c r="D13" s="19">
        <v>6.0781839999999994</v>
      </c>
      <c r="E13" s="19">
        <v>17.224854000000008</v>
      </c>
      <c r="F13" s="19">
        <v>20.656820999999997</v>
      </c>
      <c r="G13" s="19">
        <v>16.841668000000002</v>
      </c>
      <c r="H13" s="19">
        <v>23.574531</v>
      </c>
      <c r="I13" s="19">
        <v>20.801120000000004</v>
      </c>
      <c r="J13" s="19">
        <v>18.281570000000002</v>
      </c>
      <c r="K13" s="19">
        <v>23.528183999999996</v>
      </c>
      <c r="L13" s="19">
        <v>23.821355000000001</v>
      </c>
      <c r="M13" s="19">
        <v>28.854273999999993</v>
      </c>
      <c r="N13" s="19">
        <v>33.876520000000006</v>
      </c>
      <c r="O13" s="19">
        <v>38.939396000000009</v>
      </c>
      <c r="P13" s="19">
        <v>48.768103000000011</v>
      </c>
      <c r="Q13" s="19">
        <v>36.806006999999994</v>
      </c>
      <c r="R13" s="19">
        <v>43.341740000000009</v>
      </c>
      <c r="S13" s="19">
        <v>43.154692000000011</v>
      </c>
      <c r="T13" s="19">
        <v>38.150616999999997</v>
      </c>
      <c r="U13" s="19">
        <v>37.514567</v>
      </c>
      <c r="V13" s="19">
        <v>42.994370999999994</v>
      </c>
      <c r="W13" s="19">
        <v>32.473310999999995</v>
      </c>
      <c r="X13" s="19">
        <v>25.861134</v>
      </c>
      <c r="Y13" s="19">
        <v>30.417118000000006</v>
      </c>
      <c r="Z13" s="19">
        <v>37.544436000000005</v>
      </c>
      <c r="AA13" s="19">
        <v>37.487100999999996</v>
      </c>
      <c r="AB13" s="19">
        <v>36.928619000000005</v>
      </c>
      <c r="AC13" s="19">
        <v>27.566850000000002</v>
      </c>
      <c r="AD13" s="19">
        <v>28.277592000000002</v>
      </c>
      <c r="AE13" s="19">
        <v>28.065822999999995</v>
      </c>
      <c r="AF13" s="19">
        <f t="shared" si="0"/>
        <v>849.85855800000002</v>
      </c>
    </row>
    <row r="14" spans="1:32" s="2" customFormat="1">
      <c r="A14" s="7"/>
      <c r="B14" s="18" t="s">
        <v>17</v>
      </c>
      <c r="C14" s="19">
        <v>9.7999999999999989</v>
      </c>
      <c r="D14" s="19">
        <v>41.643977</v>
      </c>
      <c r="E14" s="19">
        <v>21.55312</v>
      </c>
      <c r="F14" s="19">
        <v>13.920095000000003</v>
      </c>
      <c r="G14" s="19">
        <v>17.718572999999999</v>
      </c>
      <c r="H14" s="19">
        <v>24.018963999999997</v>
      </c>
      <c r="I14" s="19">
        <v>23.159490000000012</v>
      </c>
      <c r="J14" s="19">
        <v>32.564140000000009</v>
      </c>
      <c r="K14" s="19">
        <v>38.618763000000001</v>
      </c>
      <c r="L14" s="19">
        <v>44.663087000000004</v>
      </c>
      <c r="M14" s="19">
        <v>61.240172999999999</v>
      </c>
      <c r="N14" s="19">
        <v>58.585351000000017</v>
      </c>
      <c r="O14" s="19">
        <v>68.845918999999995</v>
      </c>
      <c r="P14" s="19">
        <v>59.69070700000001</v>
      </c>
      <c r="Q14" s="19">
        <v>45.045646000000005</v>
      </c>
      <c r="R14" s="19">
        <v>51.602516999999999</v>
      </c>
      <c r="S14" s="19">
        <v>75.374369999999999</v>
      </c>
      <c r="T14" s="19">
        <v>63.643385000000002</v>
      </c>
      <c r="U14" s="19">
        <v>49.331122000000001</v>
      </c>
      <c r="V14" s="19">
        <v>36.586327999999995</v>
      </c>
      <c r="W14" s="19">
        <v>22.198806000000001</v>
      </c>
      <c r="X14" s="19">
        <v>21.416492999999999</v>
      </c>
      <c r="Y14" s="19">
        <v>18.882428999999998</v>
      </c>
      <c r="Z14" s="19">
        <v>10.276854</v>
      </c>
      <c r="AA14" s="19">
        <v>27.106799000000002</v>
      </c>
      <c r="AB14" s="19">
        <v>4.8383770000000004</v>
      </c>
      <c r="AC14" s="19">
        <v>3.9376060000000002</v>
      </c>
      <c r="AD14" s="19">
        <v>8.8379440000000002</v>
      </c>
      <c r="AE14" s="19">
        <v>5.1039729999999999</v>
      </c>
      <c r="AF14" s="19">
        <f t="shared" si="0"/>
        <v>960.20500800000002</v>
      </c>
    </row>
    <row r="15" spans="1:32" s="2" customFormat="1">
      <c r="A15" s="7"/>
      <c r="B15" s="18" t="s">
        <v>18</v>
      </c>
      <c r="C15" s="19">
        <f>SUM(C16:C21)</f>
        <v>1.3359999999999999</v>
      </c>
      <c r="D15" s="19">
        <f t="shared" ref="D15:AE15" si="1">SUM(D16:D21)</f>
        <v>2.3390330000000001</v>
      </c>
      <c r="E15" s="19">
        <f t="shared" si="1"/>
        <v>3.1932659999999995</v>
      </c>
      <c r="F15" s="19">
        <f t="shared" si="1"/>
        <v>1.394706</v>
      </c>
      <c r="G15" s="19">
        <f t="shared" si="1"/>
        <v>0.89321199999999989</v>
      </c>
      <c r="H15" s="19">
        <f t="shared" si="1"/>
        <v>1.7252019999999999</v>
      </c>
      <c r="I15" s="19">
        <f t="shared" si="1"/>
        <v>1.0554559999999999</v>
      </c>
      <c r="J15" s="19">
        <f t="shared" si="1"/>
        <v>4.0337800000000001</v>
      </c>
      <c r="K15" s="19">
        <f t="shared" si="1"/>
        <v>5.2576730000000005</v>
      </c>
      <c r="L15" s="19">
        <f t="shared" si="1"/>
        <v>7.1565710000000005</v>
      </c>
      <c r="M15" s="19">
        <f t="shared" si="1"/>
        <v>7.7734950000000005</v>
      </c>
      <c r="N15" s="19">
        <f t="shared" si="1"/>
        <v>7.0548840000000004</v>
      </c>
      <c r="O15" s="19">
        <f t="shared" si="1"/>
        <v>8.773657</v>
      </c>
      <c r="P15" s="19">
        <f t="shared" si="1"/>
        <v>11.610836999999998</v>
      </c>
      <c r="Q15" s="19">
        <f t="shared" si="1"/>
        <v>12.377173999999998</v>
      </c>
      <c r="R15" s="19">
        <f t="shared" si="1"/>
        <v>14.193550999999999</v>
      </c>
      <c r="S15" s="19">
        <f t="shared" si="1"/>
        <v>16.827258</v>
      </c>
      <c r="T15" s="19">
        <f t="shared" si="1"/>
        <v>10.295781</v>
      </c>
      <c r="U15" s="19">
        <f t="shared" si="1"/>
        <v>7.5894750000000002</v>
      </c>
      <c r="V15" s="19">
        <f t="shared" si="1"/>
        <v>7.7526609999999998</v>
      </c>
      <c r="W15" s="19">
        <f t="shared" si="1"/>
        <v>3.2798129999999999</v>
      </c>
      <c r="X15" s="19">
        <f t="shared" si="1"/>
        <v>5.35189</v>
      </c>
      <c r="Y15" s="19">
        <f t="shared" si="1"/>
        <v>3.4381149999999998</v>
      </c>
      <c r="Z15" s="19">
        <f t="shared" si="1"/>
        <v>2.903384</v>
      </c>
      <c r="AA15" s="19">
        <f t="shared" si="1"/>
        <v>3.5292750000000002</v>
      </c>
      <c r="AB15" s="19">
        <f t="shared" si="1"/>
        <v>0.81438299999999997</v>
      </c>
      <c r="AC15" s="19">
        <f t="shared" si="1"/>
        <v>1.132857</v>
      </c>
      <c r="AD15" s="19">
        <f t="shared" si="1"/>
        <v>0.50263000000000002</v>
      </c>
      <c r="AE15" s="19">
        <f t="shared" si="1"/>
        <v>0.174567</v>
      </c>
      <c r="AF15" s="19">
        <f t="shared" si="0"/>
        <v>153.76058599999999</v>
      </c>
    </row>
    <row r="16" spans="1:32" s="2" customFormat="1">
      <c r="A16" s="7"/>
      <c r="B16" s="18" t="s">
        <v>1143</v>
      </c>
      <c r="C16" s="19">
        <v>1.153</v>
      </c>
      <c r="D16" s="19">
        <v>1.868763</v>
      </c>
      <c r="E16" s="19">
        <v>2.6711139999999998</v>
      </c>
      <c r="F16" s="19">
        <v>1.0714189999999999</v>
      </c>
      <c r="G16" s="19">
        <v>0.70560099999999992</v>
      </c>
      <c r="H16" s="19">
        <v>1.344627</v>
      </c>
      <c r="I16" s="19">
        <v>0.36051800000000001</v>
      </c>
      <c r="J16" s="19">
        <v>1.4626620000000001</v>
      </c>
      <c r="K16" s="19">
        <v>2.1018599999999998</v>
      </c>
      <c r="L16" s="19">
        <v>2.8064750000000003</v>
      </c>
      <c r="M16" s="19">
        <v>2.9326540000000003</v>
      </c>
      <c r="N16" s="19">
        <v>3.7164770000000003</v>
      </c>
      <c r="O16" s="19">
        <v>3.0900220000000003</v>
      </c>
      <c r="P16" s="19">
        <v>3.9774080000000001</v>
      </c>
      <c r="Q16" s="19">
        <v>2.2061900000000003</v>
      </c>
      <c r="R16" s="19">
        <v>2.6733219999999998</v>
      </c>
      <c r="S16" s="19">
        <v>1.709101</v>
      </c>
      <c r="T16" s="19">
        <v>1.5414669999999999</v>
      </c>
      <c r="U16" s="19">
        <v>1.2761830000000001</v>
      </c>
      <c r="V16" s="19">
        <v>2.094001</v>
      </c>
      <c r="W16" s="19">
        <v>0.47505999999999998</v>
      </c>
      <c r="X16" s="19">
        <v>0</v>
      </c>
      <c r="Y16" s="19">
        <v>0.33815899999999999</v>
      </c>
      <c r="Z16" s="19">
        <v>7.182E-3</v>
      </c>
      <c r="AA16" s="19">
        <v>0.18829400000000002</v>
      </c>
      <c r="AB16" s="19">
        <v>0.183563</v>
      </c>
      <c r="AC16" s="19">
        <v>0</v>
      </c>
      <c r="AD16" s="19">
        <v>0</v>
      </c>
      <c r="AE16" s="19">
        <v>0</v>
      </c>
      <c r="AF16" s="19">
        <f t="shared" si="0"/>
        <v>41.955121999999996</v>
      </c>
    </row>
    <row r="17" spans="1:32" s="2" customFormat="1">
      <c r="A17" s="5"/>
      <c r="B17" s="18" t="s">
        <v>1157</v>
      </c>
      <c r="C17" s="19">
        <v>1.9E-2</v>
      </c>
      <c r="D17" s="19">
        <v>8.7299999999999999E-3</v>
      </c>
      <c r="E17" s="19">
        <v>0</v>
      </c>
      <c r="F17" s="19">
        <v>0</v>
      </c>
      <c r="G17" s="19">
        <v>0</v>
      </c>
      <c r="H17" s="19">
        <v>0</v>
      </c>
      <c r="I17" s="19">
        <v>0.33375099999999996</v>
      </c>
      <c r="J17" s="19">
        <v>1.5045720000000002</v>
      </c>
      <c r="K17" s="19">
        <v>2.216491</v>
      </c>
      <c r="L17" s="19">
        <v>3.890552</v>
      </c>
      <c r="M17" s="19">
        <v>3.8702130000000001</v>
      </c>
      <c r="N17" s="19">
        <v>2.424823</v>
      </c>
      <c r="O17" s="19">
        <v>2.554516</v>
      </c>
      <c r="P17" s="19">
        <v>4.0010289999999999</v>
      </c>
      <c r="Q17" s="19">
        <v>4.8794599999999999</v>
      </c>
      <c r="R17" s="19">
        <v>6.8872809999999989</v>
      </c>
      <c r="S17" s="19">
        <v>6.2071800000000001</v>
      </c>
      <c r="T17" s="19">
        <v>2.7992519999999996</v>
      </c>
      <c r="U17" s="19">
        <v>1.018526</v>
      </c>
      <c r="V17" s="19">
        <v>0.99114200000000008</v>
      </c>
      <c r="W17" s="19">
        <v>0.835762</v>
      </c>
      <c r="X17" s="19">
        <v>0.68739100000000009</v>
      </c>
      <c r="Y17" s="19">
        <v>0.71658699999999997</v>
      </c>
      <c r="Z17" s="19">
        <v>0.34106400000000003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f t="shared" si="0"/>
        <v>46.187322000000009</v>
      </c>
    </row>
    <row r="18" spans="1:32" s="2" customFormat="1">
      <c r="A18" s="7"/>
      <c r="B18" s="18" t="s">
        <v>1145</v>
      </c>
      <c r="C18" s="19">
        <v>9.2999999999999999E-2</v>
      </c>
      <c r="D18" s="19">
        <v>0.11125299999999999</v>
      </c>
      <c r="E18" s="19">
        <v>0.39683499999999999</v>
      </c>
      <c r="F18" s="19">
        <v>0.29809099999999999</v>
      </c>
      <c r="G18" s="19">
        <v>9.6127000000000004E-2</v>
      </c>
      <c r="H18" s="19">
        <v>0.15214</v>
      </c>
      <c r="I18" s="19">
        <v>0.23579099999999997</v>
      </c>
      <c r="J18" s="19">
        <v>0.96919299999999997</v>
      </c>
      <c r="K18" s="19">
        <v>0.91121000000000008</v>
      </c>
      <c r="L18" s="19">
        <v>0.24215899999999999</v>
      </c>
      <c r="M18" s="19">
        <v>0.87847500000000001</v>
      </c>
      <c r="N18" s="19">
        <v>0.75312100000000004</v>
      </c>
      <c r="O18" s="19">
        <v>1.3697839999999999</v>
      </c>
      <c r="P18" s="19">
        <v>0.84240499999999996</v>
      </c>
      <c r="Q18" s="19">
        <v>0.95799199999999984</v>
      </c>
      <c r="R18" s="19">
        <v>1.590047</v>
      </c>
      <c r="S18" s="19">
        <v>2.1333090000000001</v>
      </c>
      <c r="T18" s="19">
        <v>2.1737220000000002</v>
      </c>
      <c r="U18" s="19">
        <v>2.5601750000000001</v>
      </c>
      <c r="V18" s="19">
        <v>2.2093159999999998</v>
      </c>
      <c r="W18" s="19">
        <v>1.819299</v>
      </c>
      <c r="X18" s="19">
        <v>1.9523489999999999</v>
      </c>
      <c r="Y18" s="19">
        <v>1.7445470000000001</v>
      </c>
      <c r="Z18" s="19">
        <v>2.0912809999999999</v>
      </c>
      <c r="AA18" s="19">
        <v>2.101823</v>
      </c>
      <c r="AB18" s="19">
        <v>0.144008</v>
      </c>
      <c r="AC18" s="19">
        <v>0.87761400000000001</v>
      </c>
      <c r="AD18" s="19">
        <v>0.47587699999999999</v>
      </c>
      <c r="AE18" s="19">
        <v>7.6748999999999998E-2</v>
      </c>
      <c r="AF18" s="19">
        <f t="shared" si="0"/>
        <v>30.257692000000006</v>
      </c>
    </row>
    <row r="19" spans="1:32" s="2" customFormat="1">
      <c r="A19" s="7"/>
      <c r="B19" s="18" t="s">
        <v>1146</v>
      </c>
      <c r="C19" s="19">
        <v>6.8000000000000005E-2</v>
      </c>
      <c r="D19" s="19">
        <v>0.34592000000000006</v>
      </c>
      <c r="E19" s="19">
        <v>0.11763800000000001</v>
      </c>
      <c r="F19" s="19">
        <v>2.5196E-2</v>
      </c>
      <c r="G19" s="19">
        <v>8.5269999999999999E-2</v>
      </c>
      <c r="H19" s="19">
        <v>0.226435</v>
      </c>
      <c r="I19" s="19">
        <v>0.12539600000000001</v>
      </c>
      <c r="J19" s="19">
        <v>5.8009999999999997E-3</v>
      </c>
      <c r="K19" s="19">
        <v>2.6447000000000002E-2</v>
      </c>
      <c r="L19" s="19">
        <v>0.21738499999999997</v>
      </c>
      <c r="M19" s="19">
        <v>6.9147E-2</v>
      </c>
      <c r="N19" s="19">
        <v>0.15198199999999998</v>
      </c>
      <c r="O19" s="19">
        <v>1.7452260000000002</v>
      </c>
      <c r="P19" s="19">
        <v>2.723509</v>
      </c>
      <c r="Q19" s="19">
        <v>4.2985010000000008</v>
      </c>
      <c r="R19" s="19">
        <v>3.0427569999999995</v>
      </c>
      <c r="S19" s="19">
        <v>6.7756330000000009</v>
      </c>
      <c r="T19" s="19">
        <v>3.2427799999999998</v>
      </c>
      <c r="U19" s="19">
        <v>2.7344879999999998</v>
      </c>
      <c r="V19" s="19">
        <v>2.1360149999999996</v>
      </c>
      <c r="W19" s="19">
        <v>0.14969199999999999</v>
      </c>
      <c r="X19" s="19">
        <v>2.7121500000000003</v>
      </c>
      <c r="Y19" s="19">
        <v>0.638822</v>
      </c>
      <c r="Z19" s="19">
        <v>0.46385700000000002</v>
      </c>
      <c r="AA19" s="19">
        <v>1.239158</v>
      </c>
      <c r="AB19" s="19">
        <v>0.48681199999999997</v>
      </c>
      <c r="AC19" s="19">
        <v>0.255243</v>
      </c>
      <c r="AD19" s="19">
        <v>2.6752999999999999E-2</v>
      </c>
      <c r="AE19" s="19">
        <v>9.7818000000000002E-2</v>
      </c>
      <c r="AF19" s="19">
        <f t="shared" si="0"/>
        <v>34.233831000000002</v>
      </c>
    </row>
    <row r="20" spans="1:32" s="2" customFormat="1">
      <c r="A20" s="7"/>
      <c r="B20" s="18" t="s">
        <v>1147</v>
      </c>
      <c r="C20" s="19">
        <v>0</v>
      </c>
      <c r="D20" s="19">
        <v>2.0279999999999999E-3</v>
      </c>
      <c r="E20" s="19">
        <v>0</v>
      </c>
      <c r="F20" s="19">
        <v>0</v>
      </c>
      <c r="G20" s="19">
        <v>1.3749999999999999E-3</v>
      </c>
      <c r="H20" s="19">
        <v>2E-3</v>
      </c>
      <c r="I20" s="19">
        <v>0</v>
      </c>
      <c r="J20" s="19">
        <v>1.8540000000000002E-3</v>
      </c>
      <c r="K20" s="19">
        <v>1.665E-3</v>
      </c>
      <c r="L20" s="19">
        <v>0</v>
      </c>
      <c r="M20" s="19">
        <v>8.43E-4</v>
      </c>
      <c r="N20" s="19">
        <v>1.7E-5</v>
      </c>
      <c r="O20" s="19">
        <v>1.4109E-2</v>
      </c>
      <c r="P20" s="19">
        <v>6.4935000000000007E-2</v>
      </c>
      <c r="Q20" s="19">
        <v>2.8485999999999997E-2</v>
      </c>
      <c r="R20" s="19">
        <v>1.4399999999999998E-4</v>
      </c>
      <c r="S20" s="19">
        <v>2.0350000000000004E-3</v>
      </c>
      <c r="T20" s="19">
        <v>0.53730200000000006</v>
      </c>
      <c r="U20" s="19">
        <v>0</v>
      </c>
      <c r="V20" s="19">
        <v>0.322187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f t="shared" si="0"/>
        <v>0.97898000000000007</v>
      </c>
    </row>
    <row r="21" spans="1:32" s="2" customFormat="1">
      <c r="A21" s="5"/>
      <c r="B21" s="18" t="s">
        <v>1166</v>
      </c>
      <c r="C21" s="19">
        <v>3.0000000000000001E-3</v>
      </c>
      <c r="D21" s="19">
        <v>2.3389999999999999E-3</v>
      </c>
      <c r="E21" s="19">
        <v>7.6790000000000001E-3</v>
      </c>
      <c r="F21" s="19">
        <v>0</v>
      </c>
      <c r="G21" s="19">
        <v>4.8390000000000004E-3</v>
      </c>
      <c r="H21" s="19">
        <v>0</v>
      </c>
      <c r="I21" s="19">
        <v>0</v>
      </c>
      <c r="J21" s="19">
        <v>8.9698E-2</v>
      </c>
      <c r="K21" s="19">
        <v>0</v>
      </c>
      <c r="L21" s="19">
        <v>0</v>
      </c>
      <c r="M21" s="19">
        <v>2.2162999999999999E-2</v>
      </c>
      <c r="N21" s="19">
        <v>8.464000000000001E-3</v>
      </c>
      <c r="O21" s="19">
        <v>0</v>
      </c>
      <c r="P21" s="19">
        <v>1.5509999999999999E-3</v>
      </c>
      <c r="Q21" s="19">
        <v>6.5450000000000005E-3</v>
      </c>
      <c r="R21" s="19">
        <v>0</v>
      </c>
      <c r="S21" s="19">
        <v>0</v>
      </c>
      <c r="T21" s="19">
        <v>1.258E-3</v>
      </c>
      <c r="U21" s="19">
        <v>1.03E-4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f t="shared" si="0"/>
        <v>0.14763899999999999</v>
      </c>
    </row>
    <row r="22" spans="1:32" s="2" customFormat="1">
      <c r="A22" s="7"/>
      <c r="B22" s="18" t="s">
        <v>19</v>
      </c>
      <c r="C22" s="20">
        <f>SUM(C9:C14)</f>
        <v>507.67299200000008</v>
      </c>
      <c r="D22" s="20">
        <f t="shared" ref="D22:AD22" si="2">SUM(D9:D14)</f>
        <v>755.64294099999972</v>
      </c>
      <c r="E22" s="20">
        <f t="shared" si="2"/>
        <v>983.69072800000038</v>
      </c>
      <c r="F22" s="20">
        <f t="shared" si="2"/>
        <v>1201.0883129999995</v>
      </c>
      <c r="G22" s="20">
        <f t="shared" si="2"/>
        <v>1076.6020350000001</v>
      </c>
      <c r="H22" s="20">
        <f t="shared" si="2"/>
        <v>1371.6915419999996</v>
      </c>
      <c r="I22" s="20">
        <f t="shared" si="2"/>
        <v>1283.7596110000004</v>
      </c>
      <c r="J22" s="20">
        <f t="shared" si="2"/>
        <v>1189.6637920000001</v>
      </c>
      <c r="K22" s="20">
        <f t="shared" si="2"/>
        <v>1291.3375030000007</v>
      </c>
      <c r="L22" s="20">
        <f t="shared" si="2"/>
        <v>1299.6585819999998</v>
      </c>
      <c r="M22" s="20">
        <f t="shared" si="2"/>
        <v>1263.0617460000003</v>
      </c>
      <c r="N22" s="20">
        <f t="shared" si="2"/>
        <v>1381.5639979999999</v>
      </c>
      <c r="O22" s="20">
        <f t="shared" si="2"/>
        <v>1388.1519129999999</v>
      </c>
      <c r="P22" s="20">
        <f t="shared" si="2"/>
        <v>1494.4685200000004</v>
      </c>
      <c r="Q22" s="20">
        <f t="shared" si="2"/>
        <v>1150.7555830000001</v>
      </c>
      <c r="R22" s="20">
        <f t="shared" si="2"/>
        <v>1581.1783260000002</v>
      </c>
      <c r="S22" s="20">
        <f t="shared" si="2"/>
        <v>2043.7974450000004</v>
      </c>
      <c r="T22" s="20">
        <f t="shared" si="2"/>
        <v>1629.9563640000006</v>
      </c>
      <c r="U22" s="20">
        <f t="shared" si="2"/>
        <v>1636.4385060000009</v>
      </c>
      <c r="V22" s="20">
        <f t="shared" si="2"/>
        <v>1531.0164789999999</v>
      </c>
      <c r="W22" s="20">
        <f t="shared" si="2"/>
        <v>1479.381453</v>
      </c>
      <c r="X22" s="20">
        <f t="shared" si="2"/>
        <v>1045.4559060000001</v>
      </c>
      <c r="Y22" s="20">
        <f t="shared" si="2"/>
        <v>1126.4038600000003</v>
      </c>
      <c r="Z22" s="20">
        <f t="shared" si="2"/>
        <v>1578.0841719999994</v>
      </c>
      <c r="AA22" s="20">
        <f t="shared" si="2"/>
        <v>1454.2093799999996</v>
      </c>
      <c r="AB22" s="20">
        <f t="shared" si="2"/>
        <v>1089.3111970000002</v>
      </c>
      <c r="AC22" s="20">
        <f t="shared" si="2"/>
        <v>1287.007507</v>
      </c>
      <c r="AD22" s="20">
        <f t="shared" si="2"/>
        <v>1482.0897999999997</v>
      </c>
      <c r="AE22" s="20">
        <f t="shared" ref="AE22" si="3">SUM(AE9:AE14)</f>
        <v>1348.24828</v>
      </c>
      <c r="AF22" s="19">
        <f t="shared" si="0"/>
        <v>37951.388474000007</v>
      </c>
    </row>
    <row r="23" spans="1:32" s="2" customFormat="1">
      <c r="A23" s="7"/>
      <c r="B23" s="18" t="s">
        <v>20</v>
      </c>
      <c r="C23" s="20">
        <f>C24-C22</f>
        <v>86.344008000000201</v>
      </c>
      <c r="D23" s="20">
        <f t="shared" ref="D23:AD23" si="4">D24-D22</f>
        <v>119.8060440000005</v>
      </c>
      <c r="E23" s="20">
        <f t="shared" si="4"/>
        <v>144.69323899999915</v>
      </c>
      <c r="F23" s="20">
        <f t="shared" si="4"/>
        <v>142.88980000000106</v>
      </c>
      <c r="G23" s="20">
        <f t="shared" si="4"/>
        <v>163.28649500000097</v>
      </c>
      <c r="H23" s="20">
        <f t="shared" si="4"/>
        <v>209.53399100000047</v>
      </c>
      <c r="I23" s="20">
        <f t="shared" si="4"/>
        <v>196.25022899999976</v>
      </c>
      <c r="J23" s="20">
        <f t="shared" si="4"/>
        <v>197.49356500000044</v>
      </c>
      <c r="K23" s="20">
        <f t="shared" si="4"/>
        <v>184.93497899999943</v>
      </c>
      <c r="L23" s="20">
        <f t="shared" si="4"/>
        <v>191.61926900000003</v>
      </c>
      <c r="M23" s="20">
        <f t="shared" si="4"/>
        <v>235.8062460000001</v>
      </c>
      <c r="N23" s="20">
        <f t="shared" si="4"/>
        <v>295.79649399999971</v>
      </c>
      <c r="O23" s="20">
        <f t="shared" si="4"/>
        <v>283.11528899999985</v>
      </c>
      <c r="P23" s="20">
        <f t="shared" si="4"/>
        <v>299.19611600000053</v>
      </c>
      <c r="Q23" s="20">
        <f t="shared" si="4"/>
        <v>228.95179100000018</v>
      </c>
      <c r="R23" s="20">
        <f t="shared" si="4"/>
        <v>278.03907900000104</v>
      </c>
      <c r="S23" s="20">
        <f t="shared" si="4"/>
        <v>324.50379999999882</v>
      </c>
      <c r="T23" s="20">
        <f t="shared" si="4"/>
        <v>335.34060100000011</v>
      </c>
      <c r="U23" s="20">
        <f t="shared" si="4"/>
        <v>300.57237199999872</v>
      </c>
      <c r="V23" s="20">
        <f t="shared" si="4"/>
        <v>200.45345800000064</v>
      </c>
      <c r="W23" s="20">
        <f t="shared" si="4"/>
        <v>225.36601899999914</v>
      </c>
      <c r="X23" s="20">
        <f t="shared" si="4"/>
        <v>200.41256300000009</v>
      </c>
      <c r="Y23" s="20">
        <f t="shared" si="4"/>
        <v>213.83806899999968</v>
      </c>
      <c r="Z23" s="20">
        <f t="shared" si="4"/>
        <v>245.96514700000057</v>
      </c>
      <c r="AA23" s="20">
        <f t="shared" si="4"/>
        <v>240.76021600000058</v>
      </c>
      <c r="AB23" s="20">
        <f t="shared" si="4"/>
        <v>191.64160999999967</v>
      </c>
      <c r="AC23" s="20">
        <f t="shared" si="4"/>
        <v>164.5876880000003</v>
      </c>
      <c r="AD23" s="20">
        <f t="shared" si="4"/>
        <v>160.42315800000074</v>
      </c>
      <c r="AE23" s="20">
        <f t="shared" ref="AE23" si="5">AE24-AE22</f>
        <v>128.26880300000016</v>
      </c>
      <c r="AF23" s="19">
        <f t="shared" si="0"/>
        <v>6189.8901380000025</v>
      </c>
    </row>
    <row r="24" spans="1:32" s="2" customFormat="1">
      <c r="A24" s="7"/>
      <c r="B24" s="18" t="s">
        <v>7</v>
      </c>
      <c r="C24" s="20">
        <v>594.01700000000028</v>
      </c>
      <c r="D24" s="20">
        <v>875.44898500000022</v>
      </c>
      <c r="E24" s="20">
        <v>1128.3839669999995</v>
      </c>
      <c r="F24" s="20">
        <v>1343.9781130000006</v>
      </c>
      <c r="G24" s="20">
        <v>1239.8885300000011</v>
      </c>
      <c r="H24" s="20">
        <v>1581.225533</v>
      </c>
      <c r="I24" s="20">
        <v>1480.0098400000002</v>
      </c>
      <c r="J24" s="20">
        <v>1387.1573570000005</v>
      </c>
      <c r="K24" s="20">
        <v>1476.2724820000001</v>
      </c>
      <c r="L24" s="20">
        <v>1491.2778509999998</v>
      </c>
      <c r="M24" s="20">
        <v>1498.8679920000004</v>
      </c>
      <c r="N24" s="20">
        <v>1677.3604919999996</v>
      </c>
      <c r="O24" s="21">
        <v>1671.2672019999998</v>
      </c>
      <c r="P24" s="21">
        <v>1793.6646360000009</v>
      </c>
      <c r="Q24" s="21">
        <v>1379.7073740000003</v>
      </c>
      <c r="R24" s="21">
        <v>1859.2174050000012</v>
      </c>
      <c r="S24" s="21">
        <v>2368.3012449999992</v>
      </c>
      <c r="T24" s="21">
        <v>1965.2969650000007</v>
      </c>
      <c r="U24" s="21">
        <v>1937.0108779999996</v>
      </c>
      <c r="V24" s="21">
        <v>1731.4699370000005</v>
      </c>
      <c r="W24" s="21">
        <v>1704.7474719999991</v>
      </c>
      <c r="X24" s="21">
        <v>1245.8684690000002</v>
      </c>
      <c r="Y24" s="19">
        <v>1340.241929</v>
      </c>
      <c r="Z24" s="19">
        <v>1824.049319</v>
      </c>
      <c r="AA24" s="19">
        <v>1694.9695960000001</v>
      </c>
      <c r="AB24" s="19">
        <v>1280.9528069999999</v>
      </c>
      <c r="AC24" s="19">
        <v>1451.5951950000003</v>
      </c>
      <c r="AD24" s="19">
        <v>1642.5129580000005</v>
      </c>
      <c r="AE24" s="19">
        <v>1476.5170830000002</v>
      </c>
      <c r="AF24" s="19">
        <f t="shared" si="0"/>
        <v>44141.278612000009</v>
      </c>
    </row>
    <row r="25" spans="1:32" s="2" customFormat="1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2" s="2" customFormat="1">
      <c r="A26" s="5"/>
      <c r="B26" s="89" t="s">
        <v>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 s="2" customFormat="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2" s="2" customFormat="1">
      <c r="A28" s="7">
        <v>1</v>
      </c>
      <c r="B28" s="18" t="s">
        <v>14</v>
      </c>
      <c r="C28" s="22">
        <f>C9/C$24*100</f>
        <v>83.260073701594365</v>
      </c>
      <c r="D28" s="22">
        <f t="shared" ref="D28:AF37" si="6">D9/D$24*100</f>
        <v>80.692870299004298</v>
      </c>
      <c r="E28" s="22">
        <f t="shared" si="6"/>
        <v>83.25970267884891</v>
      </c>
      <c r="F28" s="22">
        <f t="shared" si="6"/>
        <v>86.198889088605199</v>
      </c>
      <c r="G28" s="22">
        <f t="shared" si="6"/>
        <v>83.580875693720543</v>
      </c>
      <c r="H28" s="22">
        <f t="shared" si="6"/>
        <v>83.167851299805662</v>
      </c>
      <c r="I28" s="22">
        <f t="shared" si="6"/>
        <v>83.09809588833545</v>
      </c>
      <c r="J28" s="22">
        <f t="shared" si="6"/>
        <v>81.176698974894975</v>
      </c>
      <c r="K28" s="22">
        <f t="shared" si="6"/>
        <v>82.17804543484003</v>
      </c>
      <c r="L28" s="22">
        <f t="shared" si="6"/>
        <v>80.8918939009978</v>
      </c>
      <c r="M28" s="22">
        <f t="shared" si="6"/>
        <v>76.197067660111856</v>
      </c>
      <c r="N28" s="22">
        <f t="shared" si="6"/>
        <v>73.583875612112621</v>
      </c>
      <c r="O28" s="22">
        <f t="shared" si="6"/>
        <v>71.464275644894741</v>
      </c>
      <c r="P28" s="22">
        <f t="shared" si="6"/>
        <v>70.599885038933195</v>
      </c>
      <c r="Q28" s="22">
        <f t="shared" si="6"/>
        <v>69.770757780990152</v>
      </c>
      <c r="R28" s="22">
        <f t="shared" si="6"/>
        <v>71.434154415093758</v>
      </c>
      <c r="S28" s="22">
        <f t="shared" si="6"/>
        <v>71.59582804678216</v>
      </c>
      <c r="T28" s="22">
        <f t="shared" si="6"/>
        <v>64.98208356007919</v>
      </c>
      <c r="U28" s="22">
        <f t="shared" si="6"/>
        <v>66.001747255030182</v>
      </c>
      <c r="V28" s="22">
        <f t="shared" si="6"/>
        <v>66.392446466138068</v>
      </c>
      <c r="W28" s="22">
        <f t="shared" si="6"/>
        <v>63.152362545342456</v>
      </c>
      <c r="X28" s="22">
        <f t="shared" si="6"/>
        <v>53.944551188412824</v>
      </c>
      <c r="Y28" s="22">
        <f t="shared" si="6"/>
        <v>51.672783100938211</v>
      </c>
      <c r="Z28" s="22">
        <f t="shared" si="6"/>
        <v>61.356544055155538</v>
      </c>
      <c r="AA28" s="22">
        <f t="shared" si="6"/>
        <v>57.556297900696975</v>
      </c>
      <c r="AB28" s="22">
        <f t="shared" si="6"/>
        <v>56.671442385152616</v>
      </c>
      <c r="AC28" s="22">
        <f t="shared" si="6"/>
        <v>54.700504847014173</v>
      </c>
      <c r="AD28" s="22">
        <f t="shared" si="6"/>
        <v>53.321244543874066</v>
      </c>
      <c r="AE28" s="22">
        <f t="shared" ref="AE28:AE36" si="7">AE9/AE$24*100</f>
        <v>57.610641542438543</v>
      </c>
      <c r="AF28" s="22">
        <f t="shared" si="6"/>
        <v>69.632401664604487</v>
      </c>
    </row>
    <row r="29" spans="1:32" s="2" customFormat="1">
      <c r="A29" s="7">
        <v>2</v>
      </c>
      <c r="B29" s="18" t="s">
        <v>15</v>
      </c>
      <c r="C29" s="22">
        <f t="shared" ref="C29:R43" si="8">C10/C$24*100</f>
        <v>3.8046049187144458E-2</v>
      </c>
      <c r="D29" s="22">
        <f t="shared" si="8"/>
        <v>5.4563544899192483E-2</v>
      </c>
      <c r="E29" s="22">
        <f t="shared" si="8"/>
        <v>3.6005828856304559E-2</v>
      </c>
      <c r="F29" s="22">
        <f t="shared" si="8"/>
        <v>9.8125035463282106E-2</v>
      </c>
      <c r="G29" s="22">
        <f t="shared" si="8"/>
        <v>0.12771285173514743</v>
      </c>
      <c r="H29" s="22">
        <f t="shared" si="8"/>
        <v>0.23805990489277029</v>
      </c>
      <c r="I29" s="22">
        <f t="shared" si="8"/>
        <v>0.30055955573916993</v>
      </c>
      <c r="J29" s="22">
        <f t="shared" si="8"/>
        <v>0.42274064801719502</v>
      </c>
      <c r="K29" s="22">
        <f t="shared" si="8"/>
        <v>0.50629894488543348</v>
      </c>
      <c r="L29" s="22">
        <f t="shared" si="8"/>
        <v>0.86626620192456694</v>
      </c>
      <c r="M29" s="22">
        <f t="shared" si="8"/>
        <v>1.2663145854941968</v>
      </c>
      <c r="N29" s="22">
        <f t="shared" si="8"/>
        <v>2.1018378081603224</v>
      </c>
      <c r="O29" s="22">
        <f t="shared" si="8"/>
        <v>3.3342595327255165</v>
      </c>
      <c r="P29" s="22">
        <f t="shared" si="8"/>
        <v>4.2214485629185345</v>
      </c>
      <c r="Q29" s="22">
        <f t="shared" si="8"/>
        <v>5.1893845281427025</v>
      </c>
      <c r="R29" s="22">
        <f t="shared" si="8"/>
        <v>5.535060704748509</v>
      </c>
      <c r="S29" s="22">
        <f t="shared" si="6"/>
        <v>6.6585137483217425</v>
      </c>
      <c r="T29" s="22">
        <f t="shared" si="6"/>
        <v>9.1947229461070243</v>
      </c>
      <c r="U29" s="22">
        <f t="shared" si="6"/>
        <v>10.91570173412315</v>
      </c>
      <c r="V29" s="22">
        <f t="shared" si="6"/>
        <v>14.761844577149013</v>
      </c>
      <c r="W29" s="22">
        <f t="shared" si="6"/>
        <v>17.032988625543492</v>
      </c>
      <c r="X29" s="22">
        <f t="shared" si="6"/>
        <v>23.047154346114198</v>
      </c>
      <c r="Y29" s="22">
        <f t="shared" si="6"/>
        <v>24.65971559676521</v>
      </c>
      <c r="Z29" s="22">
        <f t="shared" si="6"/>
        <v>19.844403943992265</v>
      </c>
      <c r="AA29" s="22">
        <f t="shared" si="6"/>
        <v>19.776177389319962</v>
      </c>
      <c r="AB29" s="22">
        <f t="shared" si="6"/>
        <v>20.806804008978609</v>
      </c>
      <c r="AC29" s="22">
        <f t="shared" si="6"/>
        <v>25.67647842069357</v>
      </c>
      <c r="AD29" s="22">
        <f t="shared" si="6"/>
        <v>29.688278660143137</v>
      </c>
      <c r="AE29" s="22">
        <f t="shared" si="7"/>
        <v>25.919364252963401</v>
      </c>
      <c r="AF29" s="22">
        <f t="shared" si="6"/>
        <v>9.784175288537968</v>
      </c>
    </row>
    <row r="30" spans="1:32" s="2" customFormat="1">
      <c r="A30" s="5">
        <v>3</v>
      </c>
      <c r="B30" s="18" t="s">
        <v>1150</v>
      </c>
      <c r="C30" s="22">
        <f t="shared" si="8"/>
        <v>0.17507916440101876</v>
      </c>
      <c r="D30" s="22">
        <f t="shared" si="6"/>
        <v>0.11630489239758499</v>
      </c>
      <c r="E30" s="22">
        <f t="shared" si="6"/>
        <v>0.44464775703428638</v>
      </c>
      <c r="F30" s="22">
        <f t="shared" si="6"/>
        <v>0.4984020896774824</v>
      </c>
      <c r="G30" s="22">
        <f t="shared" si="6"/>
        <v>0.33459507847854647</v>
      </c>
      <c r="H30" s="22">
        <f t="shared" si="6"/>
        <v>0.33281039865424428</v>
      </c>
      <c r="I30" s="22">
        <f t="shared" si="6"/>
        <v>0.35286481608797948</v>
      </c>
      <c r="J30" s="22">
        <f t="shared" si="6"/>
        <v>0.48410765845074899</v>
      </c>
      <c r="K30" s="22">
        <f t="shared" si="6"/>
        <v>0.57453688959298777</v>
      </c>
      <c r="L30" s="22">
        <f t="shared" si="6"/>
        <v>0.77332262343109148</v>
      </c>
      <c r="M30" s="22">
        <f t="shared" si="6"/>
        <v>0.77420680553167753</v>
      </c>
      <c r="N30" s="22">
        <f t="shared" si="6"/>
        <v>1.1320497943384256</v>
      </c>
      <c r="O30" s="22">
        <f t="shared" si="6"/>
        <v>1.7498145099122224</v>
      </c>
      <c r="P30" s="22">
        <f t="shared" si="6"/>
        <v>2.3264071311043004</v>
      </c>
      <c r="Q30" s="22">
        <f t="shared" si="6"/>
        <v>2.3882677313283671</v>
      </c>
      <c r="R30" s="22">
        <f t="shared" si="6"/>
        <v>2.8771105980475662</v>
      </c>
      <c r="S30" s="22">
        <f t="shared" si="6"/>
        <v>2.9215203997412087</v>
      </c>
      <c r="T30" s="22">
        <f t="shared" si="6"/>
        <v>3.4256738904596027</v>
      </c>
      <c r="U30" s="22">
        <f t="shared" si="6"/>
        <v>2.9313467799740462</v>
      </c>
      <c r="V30" s="22">
        <f t="shared" si="6"/>
        <v>2.5444679147207152</v>
      </c>
      <c r="W30" s="22">
        <f t="shared" si="6"/>
        <v>3.2465878324528776</v>
      </c>
      <c r="X30" s="22">
        <f t="shared" si="6"/>
        <v>2.8860911801436719</v>
      </c>
      <c r="Y30" s="22">
        <f t="shared" si="6"/>
        <v>3.5212262039296336</v>
      </c>
      <c r="Z30" s="22">
        <f t="shared" si="6"/>
        <v>1.9752318988695061</v>
      </c>
      <c r="AA30" s="22">
        <f t="shared" si="6"/>
        <v>3.4393863546328771</v>
      </c>
      <c r="AB30" s="22">
        <f t="shared" si="6"/>
        <v>2.6472531864321849</v>
      </c>
      <c r="AC30" s="22">
        <f t="shared" si="6"/>
        <v>2.763449557987824</v>
      </c>
      <c r="AD30" s="22">
        <f t="shared" si="6"/>
        <v>2.835516260201095</v>
      </c>
      <c r="AE30" s="22">
        <f t="shared" si="7"/>
        <v>1.2989230006761796</v>
      </c>
      <c r="AF30" s="22">
        <f t="shared" si="6"/>
        <v>1.9326476527756993</v>
      </c>
    </row>
    <row r="31" spans="1:32" s="2" customFormat="1">
      <c r="A31" s="5">
        <v>4</v>
      </c>
      <c r="B31" s="18" t="s">
        <v>1156</v>
      </c>
      <c r="C31" s="22">
        <f t="shared" si="8"/>
        <v>0</v>
      </c>
      <c r="D31" s="22">
        <f t="shared" si="6"/>
        <v>0</v>
      </c>
      <c r="E31" s="22">
        <f t="shared" si="6"/>
        <v>0</v>
      </c>
      <c r="F31" s="22">
        <f t="shared" si="6"/>
        <v>0</v>
      </c>
      <c r="G31" s="22">
        <f t="shared" si="6"/>
        <v>0</v>
      </c>
      <c r="H31" s="22">
        <f t="shared" si="6"/>
        <v>0</v>
      </c>
      <c r="I31" s="22">
        <f t="shared" si="6"/>
        <v>1.8125555165227819E-2</v>
      </c>
      <c r="J31" s="22">
        <f t="shared" si="6"/>
        <v>1.3705510700758945E-2</v>
      </c>
      <c r="K31" s="22">
        <f t="shared" si="6"/>
        <v>4.2406128112059457E-3</v>
      </c>
      <c r="L31" s="22">
        <f t="shared" si="6"/>
        <v>2.6850663659457791E-2</v>
      </c>
      <c r="M31" s="22">
        <f t="shared" si="6"/>
        <v>1.9289156986681447E-2</v>
      </c>
      <c r="N31" s="22">
        <f t="shared" si="6"/>
        <v>3.5252767834953888E-2</v>
      </c>
      <c r="O31" s="22">
        <f t="shared" si="6"/>
        <v>6.2176532798374165E-2</v>
      </c>
      <c r="P31" s="22">
        <f t="shared" si="6"/>
        <v>0.12477064859743373</v>
      </c>
      <c r="Q31" s="22">
        <f t="shared" si="6"/>
        <v>0.12482451224472473</v>
      </c>
      <c r="R31" s="22">
        <f t="shared" si="6"/>
        <v>9.2365959751759055E-2</v>
      </c>
      <c r="S31" s="22">
        <f t="shared" si="6"/>
        <v>0.11735956335233871</v>
      </c>
      <c r="T31" s="22">
        <f t="shared" si="6"/>
        <v>0.15484530094921301</v>
      </c>
      <c r="U31" s="22">
        <f t="shared" si="6"/>
        <v>0.15038413222581812</v>
      </c>
      <c r="V31" s="22">
        <f t="shared" si="6"/>
        <v>0.12803751036192546</v>
      </c>
      <c r="W31" s="22">
        <f t="shared" si="6"/>
        <v>0.14110389013675578</v>
      </c>
      <c r="X31" s="22">
        <f t="shared" si="6"/>
        <v>0.24127715523716325</v>
      </c>
      <c r="Y31" s="22">
        <f t="shared" si="6"/>
        <v>0.51268430358143202</v>
      </c>
      <c r="Z31" s="22">
        <f t="shared" si="6"/>
        <v>0.71754304358258414</v>
      </c>
      <c r="AA31" s="22">
        <f t="shared" si="6"/>
        <v>1.2128231119020023</v>
      </c>
      <c r="AB31" s="22">
        <f t="shared" si="6"/>
        <v>1.6530167922103631</v>
      </c>
      <c r="AC31" s="22">
        <f t="shared" si="6"/>
        <v>3.3508324612496394</v>
      </c>
      <c r="AD31" s="22">
        <f t="shared" si="6"/>
        <v>2.128346496734304</v>
      </c>
      <c r="AE31" s="22">
        <f t="shared" si="7"/>
        <v>4.2373271342638432</v>
      </c>
      <c r="AF31" s="22">
        <f t="shared" si="6"/>
        <v>0.52725483565111175</v>
      </c>
    </row>
    <row r="32" spans="1:32" s="2" customFormat="1">
      <c r="A32" s="5">
        <v>5</v>
      </c>
      <c r="B32" s="18" t="s">
        <v>1154</v>
      </c>
      <c r="C32" s="22">
        <f t="shared" si="8"/>
        <v>0.34140437058198647</v>
      </c>
      <c r="D32" s="22">
        <f t="shared" si="6"/>
        <v>0.69429334023386846</v>
      </c>
      <c r="E32" s="22">
        <f t="shared" si="6"/>
        <v>1.5265064467191261</v>
      </c>
      <c r="F32" s="22">
        <f t="shared" si="6"/>
        <v>1.5369908780649904</v>
      </c>
      <c r="G32" s="22">
        <f t="shared" si="6"/>
        <v>1.358321138755916</v>
      </c>
      <c r="H32" s="22">
        <f t="shared" si="6"/>
        <v>1.4909024998649576</v>
      </c>
      <c r="I32" s="22">
        <f t="shared" si="6"/>
        <v>1.4054717365933189</v>
      </c>
      <c r="J32" s="22">
        <f t="shared" si="6"/>
        <v>1.3179160898902975</v>
      </c>
      <c r="K32" s="22">
        <f t="shared" si="6"/>
        <v>1.5937561857229006</v>
      </c>
      <c r="L32" s="22">
        <f t="shared" si="6"/>
        <v>1.5973787167848177</v>
      </c>
      <c r="M32" s="22">
        <f t="shared" si="6"/>
        <v>1.9250710638965984</v>
      </c>
      <c r="N32" s="22">
        <f t="shared" si="6"/>
        <v>2.0196326407811931</v>
      </c>
      <c r="O32" s="22">
        <f t="shared" si="6"/>
        <v>2.329932398206664</v>
      </c>
      <c r="P32" s="22">
        <f t="shared" si="6"/>
        <v>2.7189086533342337</v>
      </c>
      <c r="Q32" s="22">
        <f t="shared" si="6"/>
        <v>2.6676676296433266</v>
      </c>
      <c r="R32" s="22">
        <f t="shared" si="6"/>
        <v>2.3311819200616819</v>
      </c>
      <c r="S32" s="22">
        <f t="shared" si="6"/>
        <v>1.822179171298794</v>
      </c>
      <c r="T32" s="22">
        <f t="shared" si="6"/>
        <v>1.9412138561970449</v>
      </c>
      <c r="U32" s="22">
        <f t="shared" si="6"/>
        <v>1.9367246423899538</v>
      </c>
      <c r="V32" s="22">
        <f t="shared" si="6"/>
        <v>2.4831139184832396</v>
      </c>
      <c r="W32" s="22">
        <f t="shared" si="6"/>
        <v>1.904875152089389</v>
      </c>
      <c r="X32" s="22">
        <f t="shared" si="6"/>
        <v>2.0757515454867805</v>
      </c>
      <c r="Y32" s="22">
        <f t="shared" si="6"/>
        <v>2.2695244300180377</v>
      </c>
      <c r="Z32" s="22">
        <f t="shared" si="6"/>
        <v>2.0583015825790842</v>
      </c>
      <c r="AA32" s="22">
        <f t="shared" si="6"/>
        <v>2.2116680492952034</v>
      </c>
      <c r="AB32" s="22">
        <f t="shared" si="6"/>
        <v>2.8829023831476728</v>
      </c>
      <c r="AC32" s="22">
        <f t="shared" si="6"/>
        <v>1.8990728334561617</v>
      </c>
      <c r="AD32" s="22">
        <f t="shared" si="6"/>
        <v>1.7216054133558922</v>
      </c>
      <c r="AE32" s="22">
        <f t="shared" si="7"/>
        <v>1.900812616605533</v>
      </c>
      <c r="AF32" s="22">
        <f t="shared" si="6"/>
        <v>1.9253147727554998</v>
      </c>
    </row>
    <row r="33" spans="1:33" s="2" customFormat="1">
      <c r="A33" s="7"/>
      <c r="B33" s="18" t="s">
        <v>17</v>
      </c>
      <c r="C33" s="22">
        <f t="shared" si="8"/>
        <v>1.6497844337788301</v>
      </c>
      <c r="D33" s="22">
        <f t="shared" si="6"/>
        <v>4.7568707844238336</v>
      </c>
      <c r="E33" s="22">
        <f t="shared" si="6"/>
        <v>1.9100874020128655</v>
      </c>
      <c r="F33" s="22">
        <f t="shared" si="6"/>
        <v>1.0357382211327721</v>
      </c>
      <c r="G33" s="22">
        <f t="shared" si="6"/>
        <v>1.4290456417078061</v>
      </c>
      <c r="H33" s="22">
        <f t="shared" si="6"/>
        <v>1.5190093695508267</v>
      </c>
      <c r="I33" s="22">
        <f t="shared" si="6"/>
        <v>1.5648200014670179</v>
      </c>
      <c r="J33" s="22">
        <f t="shared" si="6"/>
        <v>2.3475447710147566</v>
      </c>
      <c r="K33" s="22">
        <f t="shared" si="6"/>
        <v>2.6159644287131001</v>
      </c>
      <c r="L33" s="22">
        <f t="shared" si="6"/>
        <v>2.9949540905506287</v>
      </c>
      <c r="M33" s="22">
        <f t="shared" si="6"/>
        <v>4.0857616098856546</v>
      </c>
      <c r="N33" s="22">
        <f t="shared" si="6"/>
        <v>3.4927107964815489</v>
      </c>
      <c r="O33" s="22">
        <f t="shared" si="6"/>
        <v>4.1193843161412076</v>
      </c>
      <c r="P33" s="22">
        <f t="shared" si="6"/>
        <v>3.3278632918311035</v>
      </c>
      <c r="Q33" s="22">
        <f t="shared" si="6"/>
        <v>3.2648695548683784</v>
      </c>
      <c r="R33" s="22">
        <f t="shared" si="6"/>
        <v>2.775496661187935</v>
      </c>
      <c r="S33" s="22">
        <f t="shared" si="6"/>
        <v>3.1826343949753748</v>
      </c>
      <c r="T33" s="22">
        <f t="shared" si="6"/>
        <v>3.2383597050942363</v>
      </c>
      <c r="U33" s="22">
        <f t="shared" si="6"/>
        <v>2.5467653568851052</v>
      </c>
      <c r="V33" s="22">
        <f t="shared" si="6"/>
        <v>2.1130212669698798</v>
      </c>
      <c r="W33" s="22">
        <f t="shared" si="6"/>
        <v>1.3021756221733241</v>
      </c>
      <c r="X33" s="22">
        <f t="shared" si="6"/>
        <v>1.7190011251500734</v>
      </c>
      <c r="Y33" s="22">
        <f t="shared" si="6"/>
        <v>1.4088821272804692</v>
      </c>
      <c r="Z33" s="22">
        <f t="shared" si="6"/>
        <v>0.56340877918992283</v>
      </c>
      <c r="AA33" s="22">
        <f t="shared" si="6"/>
        <v>1.5992498664265127</v>
      </c>
      <c r="AB33" s="22">
        <f t="shared" si="6"/>
        <v>0.37771703793924399</v>
      </c>
      <c r="AC33" s="22">
        <f t="shared" si="6"/>
        <v>0.27126061133041979</v>
      </c>
      <c r="AD33" s="22">
        <f t="shared" si="6"/>
        <v>0.53807453736995103</v>
      </c>
      <c r="AE33" s="22">
        <f t="shared" si="7"/>
        <v>0.34567652882347311</v>
      </c>
      <c r="AF33" s="22">
        <f t="shared" si="6"/>
        <v>2.1752994888076573</v>
      </c>
    </row>
    <row r="34" spans="1:33" s="2" customFormat="1">
      <c r="A34" s="7"/>
      <c r="B34" s="18" t="s">
        <v>18</v>
      </c>
      <c r="C34" s="22">
        <f t="shared" si="8"/>
        <v>0.22490938811515482</v>
      </c>
      <c r="D34" s="22">
        <f t="shared" si="6"/>
        <v>0.26718095972205619</v>
      </c>
      <c r="E34" s="22">
        <f t="shared" si="6"/>
        <v>0.28299462712943713</v>
      </c>
      <c r="F34" s="22">
        <f t="shared" si="6"/>
        <v>0.1037744578210999</v>
      </c>
      <c r="G34" s="22">
        <f t="shared" si="6"/>
        <v>7.2039701827066593E-2</v>
      </c>
      <c r="H34" s="22">
        <f t="shared" si="6"/>
        <v>0.10910537200388098</v>
      </c>
      <c r="I34" s="22">
        <f t="shared" si="6"/>
        <v>7.131412045206402E-2</v>
      </c>
      <c r="J34" s="22">
        <f t="shared" si="6"/>
        <v>0.29079469460651813</v>
      </c>
      <c r="K34" s="22">
        <f t="shared" si="6"/>
        <v>0.35614516047045031</v>
      </c>
      <c r="L34" s="22">
        <f t="shared" si="6"/>
        <v>0.47989521169385363</v>
      </c>
      <c r="M34" s="22">
        <f t="shared" si="6"/>
        <v>0.51862439130663607</v>
      </c>
      <c r="N34" s="22">
        <f t="shared" si="6"/>
        <v>0.42059438228380558</v>
      </c>
      <c r="O34" s="22">
        <f t="shared" si="6"/>
        <v>0.52497033325973219</v>
      </c>
      <c r="P34" s="22">
        <f t="shared" si="6"/>
        <v>0.64732485476733193</v>
      </c>
      <c r="Q34" s="22">
        <f t="shared" si="6"/>
        <v>0.89708689199192426</v>
      </c>
      <c r="R34" s="22">
        <f t="shared" si="6"/>
        <v>0.76341534679210854</v>
      </c>
      <c r="S34" s="22">
        <f t="shared" si="6"/>
        <v>0.71052016864518464</v>
      </c>
      <c r="T34" s="22">
        <f t="shared" si="6"/>
        <v>0.52387914820801629</v>
      </c>
      <c r="U34" s="22">
        <f t="shared" si="6"/>
        <v>0.39181375211667768</v>
      </c>
      <c r="V34" s="22">
        <f t="shared" si="6"/>
        <v>0.44775025164066695</v>
      </c>
      <c r="W34" s="22">
        <f t="shared" si="6"/>
        <v>0.19239289418931613</v>
      </c>
      <c r="X34" s="22">
        <f t="shared" si="6"/>
        <v>0.42957102881781006</v>
      </c>
      <c r="Y34" s="22">
        <f t="shared" si="6"/>
        <v>0.25652943141133439</v>
      </c>
      <c r="Z34" s="22">
        <f t="shared" si="6"/>
        <v>0.15917245053394305</v>
      </c>
      <c r="AA34" s="22">
        <f t="shared" si="6"/>
        <v>0.20822054910771393</v>
      </c>
      <c r="AB34" s="22">
        <f t="shared" si="6"/>
        <v>6.3576346884105003E-2</v>
      </c>
      <c r="AC34" s="22">
        <f t="shared" si="6"/>
        <v>7.8042212036944614E-2</v>
      </c>
      <c r="AD34" s="22">
        <f t="shared" si="6"/>
        <v>3.0601280650596845E-2</v>
      </c>
      <c r="AE34" s="22">
        <f t="shared" si="7"/>
        <v>1.1822890639728547E-2</v>
      </c>
      <c r="AF34" s="22">
        <f t="shared" si="6"/>
        <v>0.34833740850950218</v>
      </c>
    </row>
    <row r="35" spans="1:33" s="2" customFormat="1">
      <c r="A35" s="7"/>
      <c r="B35" s="18" t="s">
        <v>1143</v>
      </c>
      <c r="C35" s="22">
        <f t="shared" si="8"/>
        <v>0.19410218899459097</v>
      </c>
      <c r="D35" s="22">
        <f t="shared" si="6"/>
        <v>0.21346338073600021</v>
      </c>
      <c r="E35" s="22">
        <f t="shared" si="6"/>
        <v>0.23672030781344847</v>
      </c>
      <c r="F35" s="22">
        <f t="shared" si="6"/>
        <v>7.9719973832639304E-2</v>
      </c>
      <c r="G35" s="22">
        <f t="shared" si="6"/>
        <v>5.6908422243409196E-2</v>
      </c>
      <c r="H35" s="22">
        <f t="shared" si="6"/>
        <v>8.5037015399624216E-2</v>
      </c>
      <c r="I35" s="22">
        <f t="shared" si="6"/>
        <v>2.4359162368812356E-2</v>
      </c>
      <c r="J35" s="22">
        <f t="shared" si="6"/>
        <v>0.10544312025012745</v>
      </c>
      <c r="K35" s="22">
        <f t="shared" si="6"/>
        <v>0.14237615519002811</v>
      </c>
      <c r="L35" s="22">
        <f t="shared" si="6"/>
        <v>0.18819262943643092</v>
      </c>
      <c r="M35" s="22">
        <f t="shared" si="6"/>
        <v>0.19565792422365635</v>
      </c>
      <c r="N35" s="22">
        <f t="shared" si="6"/>
        <v>0.2215669808443301</v>
      </c>
      <c r="O35" s="22">
        <f t="shared" si="6"/>
        <v>0.18489096155912002</v>
      </c>
      <c r="P35" s="22">
        <f t="shared" si="6"/>
        <v>0.22174758425688212</v>
      </c>
      <c r="Q35" s="22">
        <f t="shared" si="6"/>
        <v>0.15990274760972611</v>
      </c>
      <c r="R35" s="22">
        <f t="shared" si="6"/>
        <v>0.14378748783281739</v>
      </c>
      <c r="S35" s="22">
        <f t="shared" si="6"/>
        <v>7.2165692755863944E-2</v>
      </c>
      <c r="T35" s="22">
        <f t="shared" si="6"/>
        <v>7.8434304201960611E-2</v>
      </c>
      <c r="U35" s="22">
        <f t="shared" si="6"/>
        <v>6.5884142133351531E-2</v>
      </c>
      <c r="V35" s="22">
        <f t="shared" si="6"/>
        <v>0.12093776249029957</v>
      </c>
      <c r="W35" s="22">
        <f t="shared" si="6"/>
        <v>2.7866883969780147E-2</v>
      </c>
      <c r="X35" s="22">
        <f t="shared" si="6"/>
        <v>0</v>
      </c>
      <c r="Y35" s="22">
        <f t="shared" si="6"/>
        <v>2.5231190927768678E-2</v>
      </c>
      <c r="Z35" s="22">
        <f t="shared" si="6"/>
        <v>3.9373935371097278E-4</v>
      </c>
      <c r="AA35" s="22">
        <f t="shared" si="6"/>
        <v>1.1108989827567384E-2</v>
      </c>
      <c r="AB35" s="22">
        <f t="shared" si="6"/>
        <v>1.4330192259768396E-2</v>
      </c>
      <c r="AC35" s="22">
        <f t="shared" si="6"/>
        <v>0</v>
      </c>
      <c r="AD35" s="22">
        <f t="shared" si="6"/>
        <v>0</v>
      </c>
      <c r="AE35" s="22">
        <f t="shared" si="7"/>
        <v>0</v>
      </c>
      <c r="AF35" s="22">
        <f t="shared" si="6"/>
        <v>9.5047364551407235E-2</v>
      </c>
    </row>
    <row r="36" spans="1:33" s="2" customFormat="1">
      <c r="A36" s="5"/>
      <c r="B36" s="18" t="s">
        <v>1157</v>
      </c>
      <c r="C36" s="22">
        <f t="shared" si="8"/>
        <v>3.198561657326304E-3</v>
      </c>
      <c r="D36" s="22">
        <f t="shared" si="6"/>
        <v>9.9720259542022288E-4</v>
      </c>
      <c r="E36" s="22">
        <f t="shared" si="6"/>
        <v>0</v>
      </c>
      <c r="F36" s="22">
        <f t="shared" si="6"/>
        <v>0</v>
      </c>
      <c r="G36" s="22">
        <f t="shared" si="6"/>
        <v>0</v>
      </c>
      <c r="H36" s="22">
        <f t="shared" si="6"/>
        <v>0</v>
      </c>
      <c r="I36" s="22">
        <f t="shared" si="6"/>
        <v>2.2550593312271487E-2</v>
      </c>
      <c r="J36" s="22">
        <f t="shared" si="6"/>
        <v>0.10846440689713328</v>
      </c>
      <c r="K36" s="22">
        <f t="shared" si="6"/>
        <v>0.15014104963855851</v>
      </c>
      <c r="L36" s="22">
        <f t="shared" si="6"/>
        <v>0.26088713095223198</v>
      </c>
      <c r="M36" s="22">
        <f t="shared" si="6"/>
        <v>0.25820906315010556</v>
      </c>
      <c r="N36" s="22">
        <f t="shared" si="6"/>
        <v>0.14456182863283992</v>
      </c>
      <c r="O36" s="22">
        <f t="shared" si="6"/>
        <v>0.15284904753369294</v>
      </c>
      <c r="P36" s="22">
        <f t="shared" si="6"/>
        <v>0.22306449710256751</v>
      </c>
      <c r="Q36" s="22">
        <f t="shared" si="6"/>
        <v>0.35365905060387093</v>
      </c>
      <c r="R36" s="22">
        <f t="shared" si="6"/>
        <v>0.37043978727167703</v>
      </c>
      <c r="S36" s="22">
        <f t="shared" si="6"/>
        <v>0.26209419148449598</v>
      </c>
      <c r="T36" s="22">
        <f t="shared" si="6"/>
        <v>0.14243404685662855</v>
      </c>
      <c r="U36" s="22">
        <f t="shared" si="6"/>
        <v>5.2582358290710653E-2</v>
      </c>
      <c r="V36" s="22">
        <f t="shared" si="6"/>
        <v>5.724280732920399E-2</v>
      </c>
      <c r="W36" s="22">
        <f t="shared" si="6"/>
        <v>4.9025560308911281E-2</v>
      </c>
      <c r="X36" s="22">
        <f t="shared" si="6"/>
        <v>5.5173641287489708E-2</v>
      </c>
      <c r="Y36" s="22">
        <f t="shared" si="6"/>
        <v>5.3466988645450741E-2</v>
      </c>
      <c r="Z36" s="22">
        <f t="shared" si="6"/>
        <v>1.8698178631868453E-2</v>
      </c>
      <c r="AA36" s="22">
        <f t="shared" si="6"/>
        <v>0</v>
      </c>
      <c r="AB36" s="22">
        <f t="shared" si="6"/>
        <v>0</v>
      </c>
      <c r="AC36" s="22">
        <f t="shared" si="6"/>
        <v>0</v>
      </c>
      <c r="AD36" s="22">
        <f t="shared" si="6"/>
        <v>0</v>
      </c>
      <c r="AE36" s="22">
        <f t="shared" si="7"/>
        <v>0</v>
      </c>
      <c r="AF36" s="22">
        <f t="shared" si="6"/>
        <v>0.1046352154997245</v>
      </c>
    </row>
    <row r="37" spans="1:33" s="2" customFormat="1">
      <c r="A37" s="7"/>
      <c r="B37" s="18" t="s">
        <v>1145</v>
      </c>
      <c r="C37" s="22">
        <f t="shared" si="8"/>
        <v>1.565611758586033E-2</v>
      </c>
      <c r="D37" s="22">
        <f t="shared" si="6"/>
        <v>1.2708107714580304E-2</v>
      </c>
      <c r="E37" s="22">
        <f t="shared" si="6"/>
        <v>3.5168436596547295E-2</v>
      </c>
      <c r="F37" s="22">
        <f t="shared" si="6"/>
        <v>2.2179751077538556E-2</v>
      </c>
      <c r="G37" s="22">
        <f t="shared" si="6"/>
        <v>7.7528743652463608E-3</v>
      </c>
      <c r="H37" s="22">
        <f t="shared" si="6"/>
        <v>9.6216508540277919E-3</v>
      </c>
      <c r="I37" s="22">
        <f t="shared" si="6"/>
        <v>1.5931718399926312E-2</v>
      </c>
      <c r="J37" s="22">
        <f t="shared" si="6"/>
        <v>6.9869001891470314E-2</v>
      </c>
      <c r="K37" s="22">
        <f t="shared" si="6"/>
        <v>6.1723700137357167E-2</v>
      </c>
      <c r="L37" s="22">
        <f t="shared" si="6"/>
        <v>1.6238355571204684E-2</v>
      </c>
      <c r="M37" s="22">
        <f t="shared" si="6"/>
        <v>5.8609230745385064E-2</v>
      </c>
      <c r="N37" s="22">
        <f t="shared" si="6"/>
        <v>4.4899173647640692E-2</v>
      </c>
      <c r="O37" s="22">
        <f t="shared" si="6"/>
        <v>8.1960801861053936E-2</v>
      </c>
      <c r="P37" s="22">
        <f t="shared" si="6"/>
        <v>4.6965580024960672E-2</v>
      </c>
      <c r="Q37" s="22">
        <f t="shared" si="6"/>
        <v>6.9434433565620679E-2</v>
      </c>
      <c r="R37" s="22">
        <f t="shared" si="6"/>
        <v>8.5522381391432756E-2</v>
      </c>
      <c r="S37" s="22">
        <f t="shared" si="6"/>
        <v>9.0077603282263219E-2</v>
      </c>
      <c r="T37" s="22">
        <f t="shared" si="6"/>
        <v>0.11060526926524814</v>
      </c>
      <c r="U37" s="22">
        <f t="shared" si="6"/>
        <v>0.13217143120246333</v>
      </c>
      <c r="V37" s="22">
        <f t="shared" ref="D37:AF43" si="9">V18/V$24*100</f>
        <v>0.12759771063816047</v>
      </c>
      <c r="W37" s="22">
        <f t="shared" si="9"/>
        <v>0.10671955992787657</v>
      </c>
      <c r="X37" s="22">
        <f t="shared" si="9"/>
        <v>0.15670586812162107</v>
      </c>
      <c r="Y37" s="22">
        <f t="shared" si="9"/>
        <v>0.13016657382907471</v>
      </c>
      <c r="Z37" s="22">
        <f t="shared" si="9"/>
        <v>0.11465046357115521</v>
      </c>
      <c r="AA37" s="22">
        <f t="shared" si="9"/>
        <v>0.1240035812418195</v>
      </c>
      <c r="AB37" s="22">
        <f t="shared" si="9"/>
        <v>1.1242256483848745E-2</v>
      </c>
      <c r="AC37" s="22">
        <f t="shared" si="9"/>
        <v>6.0458590867683314E-2</v>
      </c>
      <c r="AD37" s="22">
        <f t="shared" si="9"/>
        <v>2.8972495935706336E-2</v>
      </c>
      <c r="AE37" s="22">
        <f t="shared" ref="AE37" si="10">AE18/AE$24*100</f>
        <v>5.1979757554894467E-3</v>
      </c>
      <c r="AF37" s="22">
        <f t="shared" si="9"/>
        <v>6.854738456029752E-2</v>
      </c>
    </row>
    <row r="38" spans="1:33" s="2" customFormat="1">
      <c r="A38" s="7"/>
      <c r="B38" s="18" t="s">
        <v>1146</v>
      </c>
      <c r="C38" s="22">
        <f t="shared" si="8"/>
        <v>1.1447483826220456E-2</v>
      </c>
      <c r="D38" s="22">
        <f t="shared" si="9"/>
        <v>3.9513438924142448E-2</v>
      </c>
      <c r="E38" s="22">
        <f t="shared" si="9"/>
        <v>1.0425351958231082E-2</v>
      </c>
      <c r="F38" s="22">
        <f t="shared" si="9"/>
        <v>1.8747329109220388E-3</v>
      </c>
      <c r="G38" s="22">
        <f t="shared" si="9"/>
        <v>6.8772311330277357E-3</v>
      </c>
      <c r="H38" s="22">
        <f t="shared" si="9"/>
        <v>1.4320221579675187E-2</v>
      </c>
      <c r="I38" s="22">
        <f t="shared" si="9"/>
        <v>8.4726463710538564E-3</v>
      </c>
      <c r="J38" s="22">
        <f t="shared" si="9"/>
        <v>4.1819336290338386E-4</v>
      </c>
      <c r="K38" s="22">
        <f t="shared" si="9"/>
        <v>1.7914714473421986E-3</v>
      </c>
      <c r="L38" s="22">
        <f t="shared" si="9"/>
        <v>1.4577095733986061E-2</v>
      </c>
      <c r="M38" s="22">
        <f t="shared" si="9"/>
        <v>4.6132815143870238E-3</v>
      </c>
      <c r="N38" s="22">
        <f t="shared" si="9"/>
        <v>9.0607833393514803E-3</v>
      </c>
      <c r="O38" s="22">
        <f t="shared" si="9"/>
        <v>0.10442531259582515</v>
      </c>
      <c r="P38" s="22">
        <f t="shared" si="9"/>
        <v>0.1518404803962472</v>
      </c>
      <c r="Q38" s="22">
        <f t="shared" si="9"/>
        <v>0.31155164355887538</v>
      </c>
      <c r="R38" s="22">
        <f t="shared" si="9"/>
        <v>0.16365794510190687</v>
      </c>
      <c r="S38" s="22">
        <f t="shared" si="9"/>
        <v>0.28609675455370553</v>
      </c>
      <c r="T38" s="22">
        <f t="shared" si="9"/>
        <v>0.16500203571016039</v>
      </c>
      <c r="U38" s="22">
        <f t="shared" si="9"/>
        <v>0.14117050301872391</v>
      </c>
      <c r="V38" s="22">
        <f t="shared" si="9"/>
        <v>0.12336425567405038</v>
      </c>
      <c r="W38" s="22">
        <f t="shared" si="9"/>
        <v>8.7808899827481347E-3</v>
      </c>
      <c r="X38" s="22">
        <f t="shared" si="9"/>
        <v>0.21769151940869927</v>
      </c>
      <c r="Y38" s="22">
        <f t="shared" si="9"/>
        <v>4.7664678009040257E-2</v>
      </c>
      <c r="Z38" s="22">
        <f t="shared" si="9"/>
        <v>2.5430068977208398E-2</v>
      </c>
      <c r="AA38" s="22">
        <f t="shared" si="9"/>
        <v>7.3107978038326998E-2</v>
      </c>
      <c r="AB38" s="22">
        <f t="shared" si="9"/>
        <v>3.8003898140487859E-2</v>
      </c>
      <c r="AC38" s="22">
        <f t="shared" si="9"/>
        <v>1.7583621169261307E-2</v>
      </c>
      <c r="AD38" s="22">
        <f t="shared" si="9"/>
        <v>1.6287847148905104E-3</v>
      </c>
      <c r="AE38" s="22">
        <f t="shared" ref="AE38" si="11">AE19/AE$24*100</f>
        <v>6.6249148842391003E-3</v>
      </c>
      <c r="AF38" s="22">
        <f t="shared" si="9"/>
        <v>7.7555141301895544E-2</v>
      </c>
    </row>
    <row r="39" spans="1:33" s="2" customFormat="1">
      <c r="A39" s="7"/>
      <c r="B39" s="18" t="s">
        <v>1147</v>
      </c>
      <c r="C39" s="22">
        <f t="shared" si="8"/>
        <v>0</v>
      </c>
      <c r="D39" s="22">
        <f t="shared" si="9"/>
        <v>2.3165256168524763E-4</v>
      </c>
      <c r="E39" s="22">
        <f t="shared" si="9"/>
        <v>0</v>
      </c>
      <c r="F39" s="22">
        <f t="shared" si="9"/>
        <v>0</v>
      </c>
      <c r="G39" s="22">
        <f t="shared" si="9"/>
        <v>1.1089706588381769E-4</v>
      </c>
      <c r="H39" s="22">
        <f t="shared" si="9"/>
        <v>1.2648417055380296E-4</v>
      </c>
      <c r="I39" s="22">
        <f t="shared" si="9"/>
        <v>0</v>
      </c>
      <c r="J39" s="22">
        <f t="shared" si="9"/>
        <v>1.3365462761987136E-4</v>
      </c>
      <c r="K39" s="22">
        <f t="shared" si="9"/>
        <v>1.1278405716431961E-4</v>
      </c>
      <c r="L39" s="22">
        <f t="shared" si="9"/>
        <v>0</v>
      </c>
      <c r="M39" s="22">
        <f t="shared" si="9"/>
        <v>5.624244459814976E-5</v>
      </c>
      <c r="N39" s="22">
        <f t="shared" si="9"/>
        <v>1.0134971034002395E-6</v>
      </c>
      <c r="O39" s="22">
        <f t="shared" si="9"/>
        <v>8.4420971004013059E-4</v>
      </c>
      <c r="P39" s="22">
        <f t="shared" si="9"/>
        <v>3.6202419725913566E-3</v>
      </c>
      <c r="Q39" s="22">
        <f t="shared" si="9"/>
        <v>2.0646407011230476E-3</v>
      </c>
      <c r="R39" s="22">
        <f t="shared" si="9"/>
        <v>7.7451942743618984E-6</v>
      </c>
      <c r="S39" s="22">
        <f t="shared" si="9"/>
        <v>8.5926568855897436E-5</v>
      </c>
      <c r="T39" s="22">
        <f t="shared" si="9"/>
        <v>2.73394814915414E-2</v>
      </c>
      <c r="U39" s="22">
        <f t="shared" si="9"/>
        <v>0</v>
      </c>
      <c r="V39" s="22">
        <f t="shared" si="9"/>
        <v>1.8607715508952547E-2</v>
      </c>
      <c r="W39" s="22">
        <f t="shared" si="9"/>
        <v>0</v>
      </c>
      <c r="X39" s="22">
        <f t="shared" si="9"/>
        <v>0</v>
      </c>
      <c r="Y39" s="22">
        <f t="shared" si="9"/>
        <v>0</v>
      </c>
      <c r="Z39" s="22">
        <f t="shared" si="9"/>
        <v>0</v>
      </c>
      <c r="AA39" s="22">
        <f t="shared" si="9"/>
        <v>0</v>
      </c>
      <c r="AB39" s="22">
        <f t="shared" si="9"/>
        <v>0</v>
      </c>
      <c r="AC39" s="22">
        <f t="shared" si="9"/>
        <v>0</v>
      </c>
      <c r="AD39" s="22">
        <f t="shared" si="9"/>
        <v>0</v>
      </c>
      <c r="AE39" s="22">
        <f t="shared" ref="AE39" si="12">AE20/AE$24*100</f>
        <v>0</v>
      </c>
      <c r="AF39" s="22">
        <f t="shared" si="9"/>
        <v>2.217833354138183E-3</v>
      </c>
    </row>
    <row r="40" spans="1:33" s="2" customFormat="1">
      <c r="A40" s="5"/>
      <c r="B40" s="18" t="s">
        <v>1166</v>
      </c>
      <c r="C40" s="22">
        <f t="shared" si="8"/>
        <v>5.0503605115678491E-4</v>
      </c>
      <c r="D40" s="22">
        <f t="shared" si="9"/>
        <v>2.6717719022770919E-4</v>
      </c>
      <c r="E40" s="22">
        <f t="shared" si="9"/>
        <v>6.8053076121029309E-4</v>
      </c>
      <c r="F40" s="22">
        <f t="shared" si="9"/>
        <v>0</v>
      </c>
      <c r="G40" s="22">
        <f t="shared" si="9"/>
        <v>3.9027701949948652E-4</v>
      </c>
      <c r="H40" s="22">
        <f t="shared" si="9"/>
        <v>0</v>
      </c>
      <c r="I40" s="22">
        <f t="shared" si="9"/>
        <v>0</v>
      </c>
      <c r="J40" s="22">
        <f t="shared" si="9"/>
        <v>6.4663175772638731E-3</v>
      </c>
      <c r="K40" s="22">
        <f t="shared" si="9"/>
        <v>0</v>
      </c>
      <c r="L40" s="22">
        <f t="shared" si="9"/>
        <v>0</v>
      </c>
      <c r="M40" s="22">
        <f t="shared" si="9"/>
        <v>1.4786492285039064E-3</v>
      </c>
      <c r="N40" s="22">
        <f t="shared" si="9"/>
        <v>5.0460232253997806E-4</v>
      </c>
      <c r="O40" s="22">
        <f t="shared" si="9"/>
        <v>0</v>
      </c>
      <c r="P40" s="22">
        <f t="shared" si="9"/>
        <v>8.6471014083147659E-5</v>
      </c>
      <c r="Q40" s="22">
        <f t="shared" si="9"/>
        <v>4.7437595270836025E-4</v>
      </c>
      <c r="R40" s="22">
        <f t="shared" si="9"/>
        <v>0</v>
      </c>
      <c r="S40" s="22">
        <f t="shared" si="9"/>
        <v>0</v>
      </c>
      <c r="T40" s="22">
        <f t="shared" si="9"/>
        <v>6.4010682477189879E-5</v>
      </c>
      <c r="U40" s="22">
        <f t="shared" si="9"/>
        <v>5.3174714282631931E-6</v>
      </c>
      <c r="V40" s="22">
        <f t="shared" si="9"/>
        <v>0</v>
      </c>
      <c r="W40" s="22">
        <f t="shared" si="9"/>
        <v>0</v>
      </c>
      <c r="X40" s="22">
        <f t="shared" si="9"/>
        <v>0</v>
      </c>
      <c r="Y40" s="22">
        <f t="shared" si="9"/>
        <v>0</v>
      </c>
      <c r="Z40" s="22">
        <f t="shared" si="9"/>
        <v>0</v>
      </c>
      <c r="AA40" s="22">
        <f t="shared" si="9"/>
        <v>0</v>
      </c>
      <c r="AB40" s="22">
        <f t="shared" si="9"/>
        <v>0</v>
      </c>
      <c r="AC40" s="22">
        <f t="shared" si="9"/>
        <v>0</v>
      </c>
      <c r="AD40" s="22">
        <f t="shared" si="9"/>
        <v>0</v>
      </c>
      <c r="AE40" s="22">
        <f t="shared" ref="AE40" si="13">AE21/AE$24*100</f>
        <v>0</v>
      </c>
      <c r="AF40" s="22">
        <f t="shared" si="9"/>
        <v>3.3446924203927263E-4</v>
      </c>
    </row>
    <row r="41" spans="1:33" s="2" customFormat="1">
      <c r="A41" s="7"/>
      <c r="B41" s="18" t="s">
        <v>19</v>
      </c>
      <c r="C41" s="22">
        <f t="shared" si="8"/>
        <v>85.464387719543353</v>
      </c>
      <c r="D41" s="22">
        <f t="shared" si="9"/>
        <v>86.314902860958782</v>
      </c>
      <c r="E41" s="22">
        <f t="shared" si="9"/>
        <v>87.176950113471506</v>
      </c>
      <c r="F41" s="22">
        <f t="shared" si="9"/>
        <v>89.368145312943724</v>
      </c>
      <c r="G41" s="22">
        <f t="shared" si="9"/>
        <v>86.830550404397982</v>
      </c>
      <c r="H41" s="22">
        <f t="shared" si="9"/>
        <v>86.748633472768461</v>
      </c>
      <c r="I41" s="22">
        <f t="shared" si="9"/>
        <v>86.739937553388174</v>
      </c>
      <c r="J41" s="22">
        <f t="shared" si="9"/>
        <v>85.762713652968756</v>
      </c>
      <c r="K41" s="22">
        <f t="shared" si="9"/>
        <v>87.472842496565661</v>
      </c>
      <c r="L41" s="22">
        <f t="shared" si="9"/>
        <v>87.150666197348357</v>
      </c>
      <c r="M41" s="22">
        <f t="shared" si="9"/>
        <v>84.267710881906666</v>
      </c>
      <c r="N41" s="22">
        <f t="shared" si="9"/>
        <v>82.365359419709065</v>
      </c>
      <c r="O41" s="22">
        <f t="shared" si="9"/>
        <v>83.059842934678741</v>
      </c>
      <c r="P41" s="22">
        <f t="shared" si="9"/>
        <v>83.319283326718804</v>
      </c>
      <c r="Q41" s="22">
        <f t="shared" si="9"/>
        <v>83.405771737217648</v>
      </c>
      <c r="R41" s="22">
        <f t="shared" si="9"/>
        <v>85.045370258891211</v>
      </c>
      <c r="S41" s="22">
        <f t="shared" si="9"/>
        <v>86.298035324471613</v>
      </c>
      <c r="T41" s="22">
        <f t="shared" si="9"/>
        <v>82.936899258886299</v>
      </c>
      <c r="U41" s="22">
        <f t="shared" si="9"/>
        <v>84.482669900628267</v>
      </c>
      <c r="V41" s="22">
        <f t="shared" si="9"/>
        <v>88.422931653822843</v>
      </c>
      <c r="W41" s="22">
        <f t="shared" si="9"/>
        <v>86.780093667738299</v>
      </c>
      <c r="X41" s="22">
        <f t="shared" si="9"/>
        <v>83.913826540544704</v>
      </c>
      <c r="Y41" s="22">
        <f t="shared" si="9"/>
        <v>84.044815762512997</v>
      </c>
      <c r="Z41" s="22">
        <f t="shared" si="9"/>
        <v>86.515433303368894</v>
      </c>
      <c r="AA41" s="22">
        <f t="shared" si="9"/>
        <v>85.795602672273503</v>
      </c>
      <c r="AB41" s="22">
        <f t="shared" si="9"/>
        <v>85.039135793860694</v>
      </c>
      <c r="AC41" s="22">
        <f t="shared" si="9"/>
        <v>88.6615987317318</v>
      </c>
      <c r="AD41" s="22">
        <f t="shared" si="9"/>
        <v>90.233065911678452</v>
      </c>
      <c r="AE41" s="22">
        <f t="shared" ref="AE41" si="14">AE22/AE$24*100</f>
        <v>91.312745075770991</v>
      </c>
      <c r="AF41" s="22">
        <f t="shared" si="9"/>
        <v>85.977093703132439</v>
      </c>
    </row>
    <row r="42" spans="1:33" s="2" customFormat="1">
      <c r="A42" s="7"/>
      <c r="B42" s="18" t="s">
        <v>20</v>
      </c>
      <c r="C42" s="22">
        <f t="shared" si="8"/>
        <v>14.535612280456647</v>
      </c>
      <c r="D42" s="22">
        <f t="shared" si="9"/>
        <v>13.685097139041227</v>
      </c>
      <c r="E42" s="22">
        <f t="shared" si="9"/>
        <v>12.823049886528493</v>
      </c>
      <c r="F42" s="22">
        <f t="shared" si="9"/>
        <v>10.631854687056276</v>
      </c>
      <c r="G42" s="22">
        <f t="shared" si="9"/>
        <v>13.169449595602019</v>
      </c>
      <c r="H42" s="22">
        <f t="shared" si="9"/>
        <v>13.251366527231538</v>
      </c>
      <c r="I42" s="22">
        <f t="shared" si="9"/>
        <v>13.260062446611823</v>
      </c>
      <c r="J42" s="22">
        <f t="shared" si="9"/>
        <v>14.237286347031239</v>
      </c>
      <c r="K42" s="22">
        <f t="shared" si="9"/>
        <v>12.527157503434344</v>
      </c>
      <c r="L42" s="22">
        <f t="shared" si="9"/>
        <v>12.849333802651646</v>
      </c>
      <c r="M42" s="22">
        <f t="shared" si="9"/>
        <v>15.732289118093332</v>
      </c>
      <c r="N42" s="22">
        <f t="shared" si="9"/>
        <v>17.634640580290942</v>
      </c>
      <c r="O42" s="22">
        <f t="shared" si="9"/>
        <v>16.940157065321255</v>
      </c>
      <c r="P42" s="22">
        <f t="shared" si="9"/>
        <v>16.680716673281189</v>
      </c>
      <c r="Q42" s="22">
        <f t="shared" si="9"/>
        <v>16.594228262782345</v>
      </c>
      <c r="R42" s="22">
        <f t="shared" si="9"/>
        <v>14.95462974110878</v>
      </c>
      <c r="S42" s="22">
        <f t="shared" si="9"/>
        <v>13.701964675528384</v>
      </c>
      <c r="T42" s="22">
        <f t="shared" si="9"/>
        <v>17.063100741113697</v>
      </c>
      <c r="U42" s="22">
        <f t="shared" si="9"/>
        <v>15.517330099371737</v>
      </c>
      <c r="V42" s="22">
        <f t="shared" si="9"/>
        <v>11.577068346177159</v>
      </c>
      <c r="W42" s="22">
        <f t="shared" si="9"/>
        <v>13.219906332261699</v>
      </c>
      <c r="X42" s="22">
        <f t="shared" si="9"/>
        <v>16.086173459455296</v>
      </c>
      <c r="Y42" s="22">
        <f t="shared" si="9"/>
        <v>15.955184237486996</v>
      </c>
      <c r="Z42" s="22">
        <f t="shared" si="9"/>
        <v>13.484566696631111</v>
      </c>
      <c r="AA42" s="22">
        <f t="shared" si="9"/>
        <v>14.204397327726495</v>
      </c>
      <c r="AB42" s="22">
        <f t="shared" si="9"/>
        <v>14.960864206139304</v>
      </c>
      <c r="AC42" s="22">
        <f t="shared" si="9"/>
        <v>11.3384012682682</v>
      </c>
      <c r="AD42" s="22">
        <f t="shared" si="9"/>
        <v>9.7669340883215536</v>
      </c>
      <c r="AE42" s="22">
        <f t="shared" ref="AE42" si="15">AE23/AE$24*100</f>
        <v>8.6872549242290162</v>
      </c>
      <c r="AF42" s="22">
        <f t="shared" si="9"/>
        <v>14.022906296867561</v>
      </c>
    </row>
    <row r="43" spans="1:33" s="2" customFormat="1">
      <c r="A43" s="7"/>
      <c r="B43" s="18" t="s">
        <v>7</v>
      </c>
      <c r="C43" s="22">
        <f t="shared" si="8"/>
        <v>100</v>
      </c>
      <c r="D43" s="22">
        <f t="shared" si="9"/>
        <v>100</v>
      </c>
      <c r="E43" s="22">
        <f t="shared" si="9"/>
        <v>100</v>
      </c>
      <c r="F43" s="22">
        <f t="shared" si="9"/>
        <v>100</v>
      </c>
      <c r="G43" s="22">
        <f t="shared" si="9"/>
        <v>100</v>
      </c>
      <c r="H43" s="22">
        <f t="shared" si="9"/>
        <v>100</v>
      </c>
      <c r="I43" s="22">
        <f t="shared" si="9"/>
        <v>100</v>
      </c>
      <c r="J43" s="22">
        <f t="shared" si="9"/>
        <v>100</v>
      </c>
      <c r="K43" s="22">
        <f t="shared" si="9"/>
        <v>100</v>
      </c>
      <c r="L43" s="22">
        <f t="shared" si="9"/>
        <v>100</v>
      </c>
      <c r="M43" s="22">
        <f t="shared" si="9"/>
        <v>100</v>
      </c>
      <c r="N43" s="22">
        <f t="shared" si="9"/>
        <v>100</v>
      </c>
      <c r="O43" s="22">
        <f t="shared" si="9"/>
        <v>100</v>
      </c>
      <c r="P43" s="22">
        <f t="shared" si="9"/>
        <v>100</v>
      </c>
      <c r="Q43" s="22">
        <f t="shared" si="9"/>
        <v>100</v>
      </c>
      <c r="R43" s="22">
        <f t="shared" si="9"/>
        <v>100</v>
      </c>
      <c r="S43" s="22">
        <f t="shared" si="9"/>
        <v>100</v>
      </c>
      <c r="T43" s="22">
        <f t="shared" si="9"/>
        <v>100</v>
      </c>
      <c r="U43" s="22">
        <f t="shared" si="9"/>
        <v>100</v>
      </c>
      <c r="V43" s="22">
        <f t="shared" si="9"/>
        <v>100</v>
      </c>
      <c r="W43" s="22">
        <f t="shared" si="9"/>
        <v>100</v>
      </c>
      <c r="X43" s="22">
        <f t="shared" si="9"/>
        <v>100</v>
      </c>
      <c r="Y43" s="22">
        <f t="shared" si="9"/>
        <v>100</v>
      </c>
      <c r="Z43" s="22">
        <f t="shared" si="9"/>
        <v>100</v>
      </c>
      <c r="AA43" s="22">
        <f t="shared" si="9"/>
        <v>100</v>
      </c>
      <c r="AB43" s="22">
        <f t="shared" si="9"/>
        <v>100</v>
      </c>
      <c r="AC43" s="22">
        <f t="shared" si="9"/>
        <v>100</v>
      </c>
      <c r="AD43" s="22">
        <f t="shared" si="9"/>
        <v>100</v>
      </c>
      <c r="AE43" s="22">
        <f t="shared" ref="AE43" si="16">AE24/AE$24*100</f>
        <v>100</v>
      </c>
      <c r="AF43" s="22">
        <f t="shared" si="9"/>
        <v>100</v>
      </c>
    </row>
    <row r="44" spans="1:33" s="2" customFormat="1">
      <c r="A44" s="5"/>
      <c r="B44" s="12"/>
      <c r="C44" s="12"/>
      <c r="D44" s="12"/>
      <c r="E44" s="12"/>
      <c r="F44" s="12"/>
      <c r="G44" s="12"/>
      <c r="H44" s="12"/>
      <c r="I44" s="12"/>
      <c r="J44" s="1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3" s="2" customFormat="1">
      <c r="A45" s="5"/>
      <c r="B45" s="89" t="s">
        <v>9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</row>
    <row r="46" spans="1:33" s="2" customFormat="1">
      <c r="A46" s="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3" s="2" customFormat="1">
      <c r="A47" s="7">
        <v>1</v>
      </c>
      <c r="B47" s="18" t="s">
        <v>14</v>
      </c>
      <c r="C47" s="22" t="s">
        <v>10</v>
      </c>
      <c r="D47" s="22">
        <f>IFERROR((((D9/C9)*100-100)),"--")</f>
        <v>42.833586833789298</v>
      </c>
      <c r="E47" s="22">
        <f t="shared" ref="E47:AD57" si="17">IFERROR((((E9/D9)*100-100)),"--")</f>
        <v>32.992072813558849</v>
      </c>
      <c r="F47" s="22">
        <f t="shared" si="17"/>
        <v>23.311080310352764</v>
      </c>
      <c r="G47" s="22">
        <f t="shared" si="17"/>
        <v>-10.546838446286088</v>
      </c>
      <c r="H47" s="22">
        <f t="shared" si="17"/>
        <v>26.899450176038116</v>
      </c>
      <c r="I47" s="22">
        <f t="shared" si="17"/>
        <v>-6.4795957451128032</v>
      </c>
      <c r="J47" s="22">
        <f t="shared" si="17"/>
        <v>-8.4409155788168562</v>
      </c>
      <c r="K47" s="22">
        <f t="shared" si="17"/>
        <v>7.737083702586304</v>
      </c>
      <c r="L47" s="22">
        <f t="shared" si="17"/>
        <v>-0.56455100581544571</v>
      </c>
      <c r="M47" s="22">
        <f t="shared" si="17"/>
        <v>-5.3243985635795923</v>
      </c>
      <c r="N47" s="22">
        <f t="shared" si="17"/>
        <v>8.0705654475432311</v>
      </c>
      <c r="O47" s="22">
        <f t="shared" si="17"/>
        <v>-3.2333249281818013</v>
      </c>
      <c r="P47" s="22">
        <f t="shared" si="17"/>
        <v>6.0255058152532541</v>
      </c>
      <c r="Q47" s="22">
        <f t="shared" si="17"/>
        <v>-23.982219413689592</v>
      </c>
      <c r="R47" s="22">
        <f t="shared" si="17"/>
        <v>37.967139248985717</v>
      </c>
      <c r="S47" s="22">
        <f t="shared" si="17"/>
        <v>27.669916694459957</v>
      </c>
      <c r="T47" s="22">
        <f t="shared" si="17"/>
        <v>-24.682281480119357</v>
      </c>
      <c r="U47" s="22">
        <f t="shared" si="17"/>
        <v>0.10728351308704021</v>
      </c>
      <c r="V47" s="22">
        <f t="shared" si="17"/>
        <v>-10.082104231595338</v>
      </c>
      <c r="W47" s="22">
        <f t="shared" si="17"/>
        <v>-6.3482213764305868</v>
      </c>
      <c r="X47" s="22">
        <f t="shared" si="17"/>
        <v>-37.573336854679376</v>
      </c>
      <c r="Y47" s="22">
        <f t="shared" si="17"/>
        <v>3.0446088566062883</v>
      </c>
      <c r="Z47" s="22">
        <f t="shared" si="17"/>
        <v>61.604114001711281</v>
      </c>
      <c r="AA47" s="22">
        <f t="shared" si="17"/>
        <v>-12.831956625882711</v>
      </c>
      <c r="AB47" s="22">
        <f t="shared" si="17"/>
        <v>-25.588059187437366</v>
      </c>
      <c r="AC47" s="22">
        <f t="shared" si="17"/>
        <v>9.3803882276794752</v>
      </c>
      <c r="AD47" s="22">
        <f t="shared" si="17"/>
        <v>10.299165182570562</v>
      </c>
      <c r="AE47" s="22">
        <f t="shared" ref="AE47:AE56" si="18">IFERROR((((AE9/AD9)*100-100)),"--")</f>
        <v>-2.8747598685548468</v>
      </c>
      <c r="AF47" s="47">
        <f>IFERROR(((POWER(AE9/C9,1/29)-1)*100),"--")</f>
        <v>1.8874938856825674</v>
      </c>
      <c r="AG47" s="47"/>
    </row>
    <row r="48" spans="1:33" s="2" customFormat="1">
      <c r="A48" s="7">
        <v>2</v>
      </c>
      <c r="B48" s="18" t="s">
        <v>15</v>
      </c>
      <c r="C48" s="22" t="s">
        <v>10</v>
      </c>
      <c r="D48" s="22">
        <f t="shared" ref="D48:S62" si="19">IFERROR((((D10/C10)*100-100)),"--")</f>
        <v>111.36106194690262</v>
      </c>
      <c r="E48" s="22">
        <f t="shared" si="19"/>
        <v>-14.945695408603328</v>
      </c>
      <c r="F48" s="22">
        <f t="shared" si="19"/>
        <v>224.59535694243448</v>
      </c>
      <c r="G48" s="22">
        <f t="shared" si="19"/>
        <v>20.072961428715487</v>
      </c>
      <c r="H48" s="22">
        <f t="shared" si="19"/>
        <v>137.71841689627445</v>
      </c>
      <c r="I48" s="22">
        <f t="shared" si="19"/>
        <v>18.17213139142207</v>
      </c>
      <c r="J48" s="22">
        <f t="shared" si="19"/>
        <v>31.827068745867791</v>
      </c>
      <c r="K48" s="22">
        <f t="shared" si="19"/>
        <v>27.459968984041566</v>
      </c>
      <c r="L48" s="22">
        <f t="shared" si="19"/>
        <v>72.836869336632788</v>
      </c>
      <c r="M48" s="22">
        <f t="shared" si="19"/>
        <v>46.924782535594829</v>
      </c>
      <c r="N48" s="22">
        <f t="shared" si="19"/>
        <v>85.746489638987271</v>
      </c>
      <c r="O48" s="22">
        <f t="shared" si="19"/>
        <v>58.059164672007569</v>
      </c>
      <c r="P48" s="22">
        <f t="shared" si="19"/>
        <v>35.880599922626345</v>
      </c>
      <c r="Q48" s="22">
        <f t="shared" si="19"/>
        <v>-5.441605322230501</v>
      </c>
      <c r="R48" s="22">
        <f t="shared" si="19"/>
        <v>43.730761507661668</v>
      </c>
      <c r="S48" s="22">
        <f t="shared" si="19"/>
        <v>53.236307887802582</v>
      </c>
      <c r="T48" s="22">
        <f t="shared" si="17"/>
        <v>14.59154820576687</v>
      </c>
      <c r="U48" s="22">
        <f t="shared" si="17"/>
        <v>17.008359063726758</v>
      </c>
      <c r="V48" s="22">
        <f t="shared" si="17"/>
        <v>20.884846659543712</v>
      </c>
      <c r="W48" s="22">
        <f t="shared" si="17"/>
        <v>13.604445853590377</v>
      </c>
      <c r="X48" s="22">
        <f t="shared" si="17"/>
        <v>-1.1131384785554133</v>
      </c>
      <c r="Y48" s="22">
        <f t="shared" si="17"/>
        <v>15.101705602933137</v>
      </c>
      <c r="Z48" s="22">
        <f t="shared" si="17"/>
        <v>9.5225057410616785</v>
      </c>
      <c r="AA48" s="22">
        <f t="shared" si="17"/>
        <v>-7.3960256811779317</v>
      </c>
      <c r="AB48" s="22">
        <f t="shared" si="17"/>
        <v>-20.487713082886785</v>
      </c>
      <c r="AC48" s="22">
        <f t="shared" si="17"/>
        <v>39.843561216355567</v>
      </c>
      <c r="AD48" s="22">
        <f t="shared" si="17"/>
        <v>30.831656779970075</v>
      </c>
      <c r="AE48" s="22">
        <f t="shared" si="18"/>
        <v>-21.518192101456833</v>
      </c>
      <c r="AF48" s="47">
        <f t="shared" ref="AF48:AF62" si="20">IFERROR(((POWER(AE10/C10,1/29)-1)*100),"--")</f>
        <v>29.22197011453369</v>
      </c>
    </row>
    <row r="49" spans="1:32" s="2" customFormat="1">
      <c r="A49" s="5">
        <v>3</v>
      </c>
      <c r="B49" s="18" t="s">
        <v>1150</v>
      </c>
      <c r="C49" s="22" t="s">
        <v>10</v>
      </c>
      <c r="D49" s="22">
        <f t="shared" si="19"/>
        <v>-2.0971153846153783</v>
      </c>
      <c r="E49" s="22">
        <f t="shared" si="17"/>
        <v>392.76991524175241</v>
      </c>
      <c r="F49" s="22">
        <f t="shared" si="17"/>
        <v>33.505463259970298</v>
      </c>
      <c r="G49" s="22">
        <f t="shared" si="17"/>
        <v>-38.065855877845721</v>
      </c>
      <c r="H49" s="22">
        <f t="shared" si="17"/>
        <v>26.84942845861957</v>
      </c>
      <c r="I49" s="22">
        <f t="shared" si="17"/>
        <v>-0.76102858669567297</v>
      </c>
      <c r="J49" s="22">
        <f t="shared" si="17"/>
        <v>28.586306691477574</v>
      </c>
      <c r="K49" s="22">
        <f t="shared" si="17"/>
        <v>26.303899954358229</v>
      </c>
      <c r="L49" s="22">
        <f t="shared" si="17"/>
        <v>35.967414666583352</v>
      </c>
      <c r="M49" s="22">
        <f t="shared" si="17"/>
        <v>0.62388634306387303</v>
      </c>
      <c r="N49" s="22">
        <f t="shared" si="17"/>
        <v>63.633255080987794</v>
      </c>
      <c r="O49" s="22">
        <f t="shared" si="17"/>
        <v>54.008951496891143</v>
      </c>
      <c r="P49" s="22">
        <f t="shared" si="17"/>
        <v>42.688529464907674</v>
      </c>
      <c r="Q49" s="22">
        <f t="shared" si="17"/>
        <v>-21.033474404273306</v>
      </c>
      <c r="R49" s="22">
        <f t="shared" si="17"/>
        <v>62.336708819424729</v>
      </c>
      <c r="S49" s="22">
        <f t="shared" si="17"/>
        <v>29.347825863435673</v>
      </c>
      <c r="T49" s="22">
        <f t="shared" si="17"/>
        <v>-2.6965285532947405</v>
      </c>
      <c r="U49" s="22">
        <f t="shared" si="17"/>
        <v>-15.661658323884737</v>
      </c>
      <c r="V49" s="22">
        <f t="shared" si="17"/>
        <v>-22.40876296523318</v>
      </c>
      <c r="W49" s="22">
        <f t="shared" si="17"/>
        <v>25.624769373882032</v>
      </c>
      <c r="X49" s="22">
        <f t="shared" si="17"/>
        <v>-35.032668231654299</v>
      </c>
      <c r="Y49" s="22">
        <f t="shared" si="17"/>
        <v>31.248661592072722</v>
      </c>
      <c r="Z49" s="22">
        <f t="shared" si="17"/>
        <v>-23.655537532618752</v>
      </c>
      <c r="AA49" s="22">
        <f t="shared" si="17"/>
        <v>61.803610759760375</v>
      </c>
      <c r="AB49" s="22">
        <f t="shared" si="17"/>
        <v>-41.831785491673898</v>
      </c>
      <c r="AC49" s="22">
        <f t="shared" si="17"/>
        <v>18.295562638867295</v>
      </c>
      <c r="AD49" s="22">
        <f t="shared" si="17"/>
        <v>16.103117953459773</v>
      </c>
      <c r="AE49" s="22">
        <f t="shared" si="18"/>
        <v>-58.820512562856791</v>
      </c>
      <c r="AF49" s="47">
        <f t="shared" si="20"/>
        <v>10.572691434550062</v>
      </c>
    </row>
    <row r="50" spans="1:32" s="2" customFormat="1">
      <c r="A50" s="5">
        <v>4</v>
      </c>
      <c r="B50" s="18" t="s">
        <v>1156</v>
      </c>
      <c r="C50" s="22" t="s">
        <v>10</v>
      </c>
      <c r="D50" s="22" t="str">
        <f t="shared" si="19"/>
        <v>--</v>
      </c>
      <c r="E50" s="22" t="str">
        <f t="shared" si="17"/>
        <v>--</v>
      </c>
      <c r="F50" s="22" t="str">
        <f t="shared" si="17"/>
        <v>--</v>
      </c>
      <c r="G50" s="22" t="str">
        <f t="shared" si="17"/>
        <v>--</v>
      </c>
      <c r="H50" s="22" t="str">
        <f t="shared" si="17"/>
        <v>--</v>
      </c>
      <c r="I50" s="22" t="str">
        <f t="shared" si="17"/>
        <v>--</v>
      </c>
      <c r="J50" s="22">
        <f t="shared" si="17"/>
        <v>-29.129575784686494</v>
      </c>
      <c r="K50" s="22">
        <f t="shared" si="17"/>
        <v>-67.071329760095097</v>
      </c>
      <c r="L50" s="22">
        <f t="shared" si="17"/>
        <v>539.61471494976286</v>
      </c>
      <c r="M50" s="22">
        <f t="shared" si="17"/>
        <v>-27.795703489853096</v>
      </c>
      <c r="N50" s="22">
        <f t="shared" si="17"/>
        <v>104.52339694036019</v>
      </c>
      <c r="O50" s="22">
        <f t="shared" si="17"/>
        <v>75.732772324780626</v>
      </c>
      <c r="P50" s="22">
        <f t="shared" si="17"/>
        <v>115.36805576940839</v>
      </c>
      <c r="Q50" s="22">
        <f t="shared" si="17"/>
        <v>-23.04564812617879</v>
      </c>
      <c r="R50" s="22">
        <f t="shared" si="17"/>
        <v>-0.28620153256304093</v>
      </c>
      <c r="S50" s="22">
        <f t="shared" si="17"/>
        <v>61.850223958296965</v>
      </c>
      <c r="T50" s="22">
        <f t="shared" si="17"/>
        <v>9.4890747304841057</v>
      </c>
      <c r="U50" s="22">
        <f t="shared" si="17"/>
        <v>-4.2788605303022962</v>
      </c>
      <c r="V50" s="22">
        <f t="shared" si="17"/>
        <v>-23.894139185714053</v>
      </c>
      <c r="W50" s="22">
        <f t="shared" si="17"/>
        <v>8.5042791137838805</v>
      </c>
      <c r="X50" s="22">
        <f t="shared" si="17"/>
        <v>24.965276983867966</v>
      </c>
      <c r="Y50" s="22">
        <f t="shared" si="17"/>
        <v>128.58347116895703</v>
      </c>
      <c r="Z50" s="22">
        <f t="shared" si="17"/>
        <v>90.480846895961548</v>
      </c>
      <c r="AA50" s="22">
        <f t="shared" si="17"/>
        <v>57.063344707070939</v>
      </c>
      <c r="AB50" s="22">
        <f t="shared" si="17"/>
        <v>3.003271443090668</v>
      </c>
      <c r="AC50" s="22">
        <f t="shared" si="17"/>
        <v>129.71419922155874</v>
      </c>
      <c r="AD50" s="22">
        <f t="shared" si="17"/>
        <v>-28.129130108243288</v>
      </c>
      <c r="AE50" s="22">
        <f t="shared" si="18"/>
        <v>78.969626927939714</v>
      </c>
      <c r="AF50" s="47" t="str">
        <f t="shared" si="20"/>
        <v>--</v>
      </c>
    </row>
    <row r="51" spans="1:32" s="2" customFormat="1">
      <c r="A51" s="5">
        <v>5</v>
      </c>
      <c r="B51" s="18" t="s">
        <v>1154</v>
      </c>
      <c r="C51" s="22" t="s">
        <v>10</v>
      </c>
      <c r="D51" s="22">
        <f t="shared" si="19"/>
        <v>199.71321499013806</v>
      </c>
      <c r="E51" s="22">
        <f t="shared" si="17"/>
        <v>183.38816330667203</v>
      </c>
      <c r="F51" s="22">
        <f t="shared" si="17"/>
        <v>19.92450560103434</v>
      </c>
      <c r="G51" s="22">
        <f t="shared" si="17"/>
        <v>-18.46921653627146</v>
      </c>
      <c r="H51" s="22">
        <f t="shared" si="17"/>
        <v>39.97741197605842</v>
      </c>
      <c r="I51" s="22">
        <f t="shared" si="17"/>
        <v>-11.764437646712864</v>
      </c>
      <c r="J51" s="22">
        <f t="shared" si="17"/>
        <v>-12.112568938595629</v>
      </c>
      <c r="K51" s="22">
        <f t="shared" si="17"/>
        <v>28.698924654720543</v>
      </c>
      <c r="L51" s="22">
        <f t="shared" si="17"/>
        <v>1.2460417684595058</v>
      </c>
      <c r="M51" s="22">
        <f t="shared" si="17"/>
        <v>21.127761204180004</v>
      </c>
      <c r="N51" s="22">
        <f t="shared" si="17"/>
        <v>17.40555315999292</v>
      </c>
      <c r="O51" s="22">
        <f t="shared" si="17"/>
        <v>14.945088810775147</v>
      </c>
      <c r="P51" s="22">
        <f t="shared" si="17"/>
        <v>25.241036096194193</v>
      </c>
      <c r="Q51" s="22">
        <f t="shared" si="17"/>
        <v>-24.528524310244364</v>
      </c>
      <c r="R51" s="22">
        <f t="shared" si="17"/>
        <v>17.757245440941233</v>
      </c>
      <c r="S51" s="22">
        <f t="shared" si="17"/>
        <v>-0.43156550706085284</v>
      </c>
      <c r="T51" s="22">
        <f t="shared" si="17"/>
        <v>-11.595668438555919</v>
      </c>
      <c r="U51" s="22">
        <f t="shared" si="17"/>
        <v>-1.6672076365108239</v>
      </c>
      <c r="V51" s="22">
        <f t="shared" si="17"/>
        <v>14.607136475812183</v>
      </c>
      <c r="W51" s="22">
        <f t="shared" si="17"/>
        <v>-24.470784791804491</v>
      </c>
      <c r="X51" s="22">
        <f t="shared" si="17"/>
        <v>-20.361881176822394</v>
      </c>
      <c r="Y51" s="22">
        <f t="shared" si="17"/>
        <v>17.617108360368135</v>
      </c>
      <c r="Z51" s="22">
        <f t="shared" si="17"/>
        <v>23.431930664831555</v>
      </c>
      <c r="AA51" s="22">
        <f t="shared" si="17"/>
        <v>-0.15271237527714732</v>
      </c>
      <c r="AB51" s="22">
        <f t="shared" si="17"/>
        <v>-1.4897977840430769</v>
      </c>
      <c r="AC51" s="22">
        <f t="shared" si="17"/>
        <v>-25.350985911495911</v>
      </c>
      <c r="AD51" s="22">
        <f t="shared" si="17"/>
        <v>2.578248875007489</v>
      </c>
      <c r="AE51" s="22">
        <f t="shared" si="18"/>
        <v>-0.74889332868232827</v>
      </c>
      <c r="AF51" s="47">
        <f t="shared" si="20"/>
        <v>9.4834854444134855</v>
      </c>
    </row>
    <row r="52" spans="1:32" s="2" customFormat="1">
      <c r="A52" s="7"/>
      <c r="B52" s="18" t="s">
        <v>17</v>
      </c>
      <c r="C52" s="22" t="s">
        <v>10</v>
      </c>
      <c r="D52" s="22">
        <f t="shared" si="19"/>
        <v>324.93854081632662</v>
      </c>
      <c r="E52" s="22">
        <f t="shared" si="17"/>
        <v>-48.244328345489194</v>
      </c>
      <c r="F52" s="22">
        <f t="shared" si="17"/>
        <v>-35.414942245020654</v>
      </c>
      <c r="G52" s="22">
        <f t="shared" si="17"/>
        <v>27.287730435747704</v>
      </c>
      <c r="H52" s="22">
        <f t="shared" si="17"/>
        <v>35.558117462393824</v>
      </c>
      <c r="I52" s="22">
        <f t="shared" si="17"/>
        <v>-3.5783142020612786</v>
      </c>
      <c r="J52" s="22">
        <f t="shared" si="17"/>
        <v>40.608191285732062</v>
      </c>
      <c r="K52" s="22">
        <f t="shared" si="17"/>
        <v>18.592915397120848</v>
      </c>
      <c r="L52" s="22">
        <f t="shared" si="17"/>
        <v>15.651262574101608</v>
      </c>
      <c r="M52" s="22">
        <f t="shared" si="17"/>
        <v>37.115853635464106</v>
      </c>
      <c r="N52" s="22">
        <f t="shared" si="17"/>
        <v>-4.3350987920951525</v>
      </c>
      <c r="O52" s="22">
        <f t="shared" si="17"/>
        <v>17.513879877582326</v>
      </c>
      <c r="P52" s="22">
        <f t="shared" si="17"/>
        <v>-13.298118658275143</v>
      </c>
      <c r="Q52" s="22">
        <f t="shared" si="17"/>
        <v>-24.534909596564177</v>
      </c>
      <c r="R52" s="22">
        <f t="shared" si="17"/>
        <v>14.556059424699995</v>
      </c>
      <c r="S52" s="22">
        <f t="shared" si="17"/>
        <v>46.067235441247959</v>
      </c>
      <c r="T52" s="22">
        <f t="shared" si="17"/>
        <v>-15.563625938100714</v>
      </c>
      <c r="U52" s="22">
        <f t="shared" si="17"/>
        <v>-22.488217746431943</v>
      </c>
      <c r="V52" s="22">
        <f t="shared" si="17"/>
        <v>-25.835199937272876</v>
      </c>
      <c r="W52" s="22">
        <f t="shared" si="17"/>
        <v>-39.324859275300859</v>
      </c>
      <c r="X52" s="22">
        <f t="shared" si="17"/>
        <v>-3.5241219730466611</v>
      </c>
      <c r="Y52" s="22">
        <f t="shared" si="17"/>
        <v>-11.832301395004308</v>
      </c>
      <c r="Z52" s="22">
        <f t="shared" si="17"/>
        <v>-45.57451268584142</v>
      </c>
      <c r="AA52" s="22">
        <f t="shared" si="17"/>
        <v>163.76553563960334</v>
      </c>
      <c r="AB52" s="22">
        <f t="shared" si="17"/>
        <v>-82.150688467494817</v>
      </c>
      <c r="AC52" s="22">
        <f t="shared" si="17"/>
        <v>-18.617213995519577</v>
      </c>
      <c r="AD52" s="22">
        <f t="shared" si="17"/>
        <v>124.44967830707284</v>
      </c>
      <c r="AE52" s="22">
        <f t="shared" si="18"/>
        <v>-42.249317262023844</v>
      </c>
      <c r="AF52" s="47">
        <f t="shared" si="20"/>
        <v>-2.2244148134165975</v>
      </c>
    </row>
    <row r="53" spans="1:32" s="2" customFormat="1">
      <c r="A53" s="7"/>
      <c r="B53" s="18" t="s">
        <v>18</v>
      </c>
      <c r="C53" s="22" t="s">
        <v>10</v>
      </c>
      <c r="D53" s="22">
        <f t="shared" si="19"/>
        <v>75.077320359281487</v>
      </c>
      <c r="E53" s="22">
        <f t="shared" si="17"/>
        <v>36.520775893285787</v>
      </c>
      <c r="F53" s="22">
        <f t="shared" si="17"/>
        <v>-56.323525819646711</v>
      </c>
      <c r="G53" s="22">
        <f t="shared" si="17"/>
        <v>-35.956968708817499</v>
      </c>
      <c r="H53" s="22">
        <f t="shared" si="17"/>
        <v>93.145860109358154</v>
      </c>
      <c r="I53" s="22">
        <f t="shared" si="17"/>
        <v>-38.821309040912311</v>
      </c>
      <c r="J53" s="22">
        <f t="shared" si="17"/>
        <v>282.18362489767463</v>
      </c>
      <c r="K53" s="22">
        <f t="shared" si="17"/>
        <v>30.341094457308031</v>
      </c>
      <c r="L53" s="22">
        <f t="shared" si="17"/>
        <v>36.116700296880396</v>
      </c>
      <c r="M53" s="22">
        <f t="shared" si="17"/>
        <v>8.6203853772987031</v>
      </c>
      <c r="N53" s="22">
        <f t="shared" si="17"/>
        <v>-9.2443746345755642</v>
      </c>
      <c r="O53" s="22">
        <f t="shared" si="17"/>
        <v>24.36288109060331</v>
      </c>
      <c r="P53" s="22">
        <f t="shared" si="17"/>
        <v>32.337484813915097</v>
      </c>
      <c r="Q53" s="22">
        <f t="shared" si="17"/>
        <v>6.600187393897599</v>
      </c>
      <c r="R53" s="22">
        <f t="shared" si="17"/>
        <v>14.67521584490936</v>
      </c>
      <c r="S53" s="22">
        <f t="shared" si="17"/>
        <v>18.555659538617221</v>
      </c>
      <c r="T53" s="22">
        <f t="shared" si="17"/>
        <v>-38.814862171840481</v>
      </c>
      <c r="U53" s="22">
        <f t="shared" si="17"/>
        <v>-26.285582414777465</v>
      </c>
      <c r="V53" s="22">
        <f t="shared" si="17"/>
        <v>2.1501619018443137</v>
      </c>
      <c r="W53" s="22">
        <f t="shared" si="17"/>
        <v>-57.69435810491391</v>
      </c>
      <c r="X53" s="22">
        <f t="shared" si="17"/>
        <v>63.176681109563276</v>
      </c>
      <c r="Y53" s="22">
        <f t="shared" si="17"/>
        <v>-35.758862756895226</v>
      </c>
      <c r="Z53" s="22">
        <f t="shared" si="17"/>
        <v>-15.55302833093134</v>
      </c>
      <c r="AA53" s="22">
        <f t="shared" si="17"/>
        <v>21.557293144826858</v>
      </c>
      <c r="AB53" s="22">
        <f t="shared" si="17"/>
        <v>-76.924920840682574</v>
      </c>
      <c r="AC53" s="22">
        <f t="shared" si="17"/>
        <v>39.106169947064217</v>
      </c>
      <c r="AD53" s="22">
        <f t="shared" si="17"/>
        <v>-55.631646359602314</v>
      </c>
      <c r="AE53" s="22">
        <f t="shared" si="18"/>
        <v>-65.269283568430069</v>
      </c>
      <c r="AF53" s="47">
        <f t="shared" si="20"/>
        <v>-6.7770997705235754</v>
      </c>
    </row>
    <row r="54" spans="1:32" s="2" customFormat="1">
      <c r="A54" s="7"/>
      <c r="B54" s="18" t="s">
        <v>1143</v>
      </c>
      <c r="C54" s="22" t="s">
        <v>10</v>
      </c>
      <c r="D54" s="22">
        <f t="shared" si="19"/>
        <v>62.078317432784019</v>
      </c>
      <c r="E54" s="22">
        <f t="shared" si="17"/>
        <v>42.934871891192188</v>
      </c>
      <c r="F54" s="22">
        <f t="shared" si="17"/>
        <v>-59.888683148678787</v>
      </c>
      <c r="G54" s="22">
        <f t="shared" si="17"/>
        <v>-34.143318346977239</v>
      </c>
      <c r="H54" s="22">
        <f t="shared" si="17"/>
        <v>90.564780945605264</v>
      </c>
      <c r="I54" s="22">
        <f t="shared" si="17"/>
        <v>-73.188252206745815</v>
      </c>
      <c r="J54" s="22">
        <f t="shared" si="17"/>
        <v>305.71122662391338</v>
      </c>
      <c r="K54" s="22">
        <f t="shared" si="17"/>
        <v>43.701005427091133</v>
      </c>
      <c r="L54" s="22">
        <f t="shared" si="17"/>
        <v>33.523403081080602</v>
      </c>
      <c r="M54" s="22">
        <f t="shared" si="17"/>
        <v>4.495995866701108</v>
      </c>
      <c r="N54" s="22">
        <f t="shared" si="17"/>
        <v>26.727428465819699</v>
      </c>
      <c r="O54" s="22">
        <f t="shared" si="17"/>
        <v>-16.856151672672809</v>
      </c>
      <c r="P54" s="22">
        <f t="shared" si="17"/>
        <v>28.717789064284972</v>
      </c>
      <c r="Q54" s="22">
        <f t="shared" si="17"/>
        <v>-44.531966547057777</v>
      </c>
      <c r="R54" s="22">
        <f t="shared" si="17"/>
        <v>21.173697641635542</v>
      </c>
      <c r="S54" s="22">
        <f t="shared" si="17"/>
        <v>-36.068270114860837</v>
      </c>
      <c r="T54" s="22">
        <f t="shared" si="17"/>
        <v>-9.8083144296328868</v>
      </c>
      <c r="U54" s="22">
        <f t="shared" si="17"/>
        <v>-17.20983971761963</v>
      </c>
      <c r="V54" s="22">
        <f t="shared" si="17"/>
        <v>64.083129143704298</v>
      </c>
      <c r="W54" s="22">
        <f t="shared" si="17"/>
        <v>-77.313286860894522</v>
      </c>
      <c r="X54" s="22">
        <f t="shared" si="17"/>
        <v>-100</v>
      </c>
      <c r="Y54" s="22" t="str">
        <f t="shared" si="17"/>
        <v>--</v>
      </c>
      <c r="Z54" s="22">
        <f t="shared" si="17"/>
        <v>-97.876147019597283</v>
      </c>
      <c r="AA54" s="22">
        <f t="shared" si="17"/>
        <v>2521.7488164856586</v>
      </c>
      <c r="AB54" s="22">
        <f t="shared" si="17"/>
        <v>-2.5125601453046897</v>
      </c>
      <c r="AC54" s="22">
        <f t="shared" si="17"/>
        <v>-100</v>
      </c>
      <c r="AD54" s="22" t="str">
        <f t="shared" si="17"/>
        <v>--</v>
      </c>
      <c r="AE54" s="22" t="str">
        <f t="shared" si="18"/>
        <v>--</v>
      </c>
      <c r="AF54" s="47">
        <f t="shared" si="20"/>
        <v>-100</v>
      </c>
    </row>
    <row r="55" spans="1:32" s="2" customFormat="1">
      <c r="A55" s="5"/>
      <c r="B55" s="18" t="s">
        <v>1157</v>
      </c>
      <c r="C55" s="22" t="s">
        <v>10</v>
      </c>
      <c r="D55" s="22">
        <f t="shared" si="19"/>
        <v>-54.05263157894737</v>
      </c>
      <c r="E55" s="22">
        <f t="shared" si="17"/>
        <v>-100</v>
      </c>
      <c r="F55" s="22" t="str">
        <f t="shared" si="17"/>
        <v>--</v>
      </c>
      <c r="G55" s="22" t="str">
        <f t="shared" si="17"/>
        <v>--</v>
      </c>
      <c r="H55" s="22" t="str">
        <f t="shared" si="17"/>
        <v>--</v>
      </c>
      <c r="I55" s="22" t="str">
        <f t="shared" si="17"/>
        <v>--</v>
      </c>
      <c r="J55" s="22">
        <f t="shared" si="17"/>
        <v>350.80673915583782</v>
      </c>
      <c r="K55" s="22">
        <f t="shared" si="17"/>
        <v>47.31704431559271</v>
      </c>
      <c r="L55" s="22">
        <f t="shared" si="17"/>
        <v>75.527534287303666</v>
      </c>
      <c r="M55" s="22">
        <f t="shared" si="17"/>
        <v>-0.52277928684669916</v>
      </c>
      <c r="N55" s="22">
        <f t="shared" si="17"/>
        <v>-37.346523305048073</v>
      </c>
      <c r="O55" s="22">
        <f t="shared" si="17"/>
        <v>5.3485553378535258</v>
      </c>
      <c r="P55" s="22">
        <f t="shared" si="17"/>
        <v>56.625716965562162</v>
      </c>
      <c r="Q55" s="22">
        <f t="shared" si="17"/>
        <v>21.955127043568041</v>
      </c>
      <c r="R55" s="22">
        <f t="shared" si="17"/>
        <v>41.148426260282889</v>
      </c>
      <c r="S55" s="22">
        <f t="shared" si="17"/>
        <v>-9.8747386668265591</v>
      </c>
      <c r="T55" s="22">
        <f t="shared" si="17"/>
        <v>-54.90299942969272</v>
      </c>
      <c r="U55" s="22">
        <f t="shared" si="17"/>
        <v>-63.614351262408661</v>
      </c>
      <c r="V55" s="22">
        <f t="shared" si="17"/>
        <v>-2.6885911601667374</v>
      </c>
      <c r="W55" s="22">
        <f t="shared" si="17"/>
        <v>-15.676865676159423</v>
      </c>
      <c r="X55" s="22">
        <f t="shared" si="17"/>
        <v>-17.752781294196183</v>
      </c>
      <c r="Y55" s="22">
        <f t="shared" si="17"/>
        <v>4.2473643093959339</v>
      </c>
      <c r="Z55" s="22">
        <f t="shared" si="17"/>
        <v>-52.404383557055873</v>
      </c>
      <c r="AA55" s="22">
        <f t="shared" si="17"/>
        <v>-100</v>
      </c>
      <c r="AB55" s="22" t="str">
        <f t="shared" si="17"/>
        <v>--</v>
      </c>
      <c r="AC55" s="22" t="str">
        <f t="shared" si="17"/>
        <v>--</v>
      </c>
      <c r="AD55" s="22" t="str">
        <f t="shared" si="17"/>
        <v>--</v>
      </c>
      <c r="AE55" s="22" t="str">
        <f t="shared" si="18"/>
        <v>--</v>
      </c>
      <c r="AF55" s="47">
        <f t="shared" si="20"/>
        <v>-100</v>
      </c>
    </row>
    <row r="56" spans="1:32" s="2" customFormat="1">
      <c r="A56" s="7"/>
      <c r="B56" s="18" t="s">
        <v>1145</v>
      </c>
      <c r="C56" s="22" t="s">
        <v>10</v>
      </c>
      <c r="D56" s="22">
        <f t="shared" si="19"/>
        <v>19.626881720430106</v>
      </c>
      <c r="E56" s="22">
        <f t="shared" si="17"/>
        <v>256.69599920901015</v>
      </c>
      <c r="F56" s="22">
        <f t="shared" si="17"/>
        <v>-24.882885834162821</v>
      </c>
      <c r="G56" s="22">
        <f t="shared" si="17"/>
        <v>-67.752464851337351</v>
      </c>
      <c r="H56" s="22">
        <f t="shared" si="17"/>
        <v>58.269788925067871</v>
      </c>
      <c r="I56" s="22">
        <f t="shared" si="17"/>
        <v>54.982910477192036</v>
      </c>
      <c r="J56" s="22">
        <f t="shared" si="17"/>
        <v>311.03901336352965</v>
      </c>
      <c r="K56" s="22">
        <f t="shared" si="17"/>
        <v>-5.9826061475887542</v>
      </c>
      <c r="L56" s="22">
        <f t="shared" si="17"/>
        <v>-73.424457589359207</v>
      </c>
      <c r="M56" s="22">
        <f t="shared" si="17"/>
        <v>262.76785087483847</v>
      </c>
      <c r="N56" s="22">
        <f t="shared" si="17"/>
        <v>-14.269501124107109</v>
      </c>
      <c r="O56" s="22">
        <f t="shared" si="17"/>
        <v>81.880999201987436</v>
      </c>
      <c r="P56" s="22">
        <f t="shared" si="17"/>
        <v>-38.500887731204337</v>
      </c>
      <c r="Q56" s="22">
        <f t="shared" si="17"/>
        <v>13.721072405790551</v>
      </c>
      <c r="R56" s="22">
        <f t="shared" si="17"/>
        <v>65.977064526634905</v>
      </c>
      <c r="S56" s="22">
        <f t="shared" si="17"/>
        <v>34.166411433121169</v>
      </c>
      <c r="T56" s="22">
        <f t="shared" si="17"/>
        <v>1.8943809827830904</v>
      </c>
      <c r="U56" s="22">
        <f t="shared" si="17"/>
        <v>17.77840036582414</v>
      </c>
      <c r="V56" s="22">
        <f t="shared" si="17"/>
        <v>-13.704492856933612</v>
      </c>
      <c r="W56" s="22">
        <f t="shared" si="17"/>
        <v>-17.653291788046616</v>
      </c>
      <c r="X56" s="22">
        <f t="shared" si="17"/>
        <v>7.313256369623673</v>
      </c>
      <c r="Y56" s="22">
        <f t="shared" si="17"/>
        <v>-10.643691266264383</v>
      </c>
      <c r="Z56" s="22">
        <f t="shared" si="17"/>
        <v>19.875302872321583</v>
      </c>
      <c r="AA56" s="22">
        <f t="shared" si="17"/>
        <v>0.50409294590254206</v>
      </c>
      <c r="AB56" s="22">
        <f t="shared" si="17"/>
        <v>-93.148424010965726</v>
      </c>
      <c r="AC56" s="22">
        <f t="shared" si="17"/>
        <v>509.42030998277869</v>
      </c>
      <c r="AD56" s="22">
        <f t="shared" si="17"/>
        <v>-45.776047328324296</v>
      </c>
      <c r="AE56" s="22">
        <f t="shared" si="18"/>
        <v>-83.872092998821131</v>
      </c>
      <c r="AF56" s="47">
        <f t="shared" si="20"/>
        <v>-0.66008468946879839</v>
      </c>
    </row>
    <row r="57" spans="1:32" s="2" customFormat="1">
      <c r="A57" s="7"/>
      <c r="B57" s="18" t="s">
        <v>1146</v>
      </c>
      <c r="C57" s="22" t="s">
        <v>10</v>
      </c>
      <c r="D57" s="22">
        <f t="shared" si="19"/>
        <v>408.70588235294127</v>
      </c>
      <c r="E57" s="22">
        <f t="shared" si="17"/>
        <v>-65.992715078630908</v>
      </c>
      <c r="F57" s="22">
        <f t="shared" si="17"/>
        <v>-78.5817507948112</v>
      </c>
      <c r="G57" s="22">
        <f t="shared" si="17"/>
        <v>238.42673440228606</v>
      </c>
      <c r="H57" s="22">
        <f t="shared" si="17"/>
        <v>165.55060396387944</v>
      </c>
      <c r="I57" s="22">
        <f t="shared" si="17"/>
        <v>-44.62163534789233</v>
      </c>
      <c r="J57" s="22">
        <f t="shared" si="17"/>
        <v>-95.373855625378795</v>
      </c>
      <c r="K57" s="22">
        <f t="shared" si="17"/>
        <v>355.90415445612831</v>
      </c>
      <c r="L57" s="22">
        <f t="shared" si="17"/>
        <v>721.96468408515125</v>
      </c>
      <c r="M57" s="22">
        <f t="shared" si="17"/>
        <v>-68.191457552269014</v>
      </c>
      <c r="N57" s="22">
        <f t="shared" si="17"/>
        <v>119.79550812038121</v>
      </c>
      <c r="O57" s="22">
        <f t="shared" ref="E57:AE62" si="21">IFERROR((((O19/N19)*100-100)),"--")</f>
        <v>1048.310984195497</v>
      </c>
      <c r="P57" s="22">
        <f t="shared" si="21"/>
        <v>56.054803217462933</v>
      </c>
      <c r="Q57" s="22">
        <f t="shared" si="21"/>
        <v>57.829513322702468</v>
      </c>
      <c r="R57" s="22">
        <f t="shared" si="21"/>
        <v>-29.213532810624017</v>
      </c>
      <c r="S57" s="22">
        <f t="shared" si="21"/>
        <v>122.68071357653608</v>
      </c>
      <c r="T57" s="22">
        <f t="shared" si="21"/>
        <v>-52.14056015135413</v>
      </c>
      <c r="U57" s="22">
        <f t="shared" si="21"/>
        <v>-15.674575518536557</v>
      </c>
      <c r="V57" s="22">
        <f t="shared" si="21"/>
        <v>-21.886108112377897</v>
      </c>
      <c r="W57" s="22">
        <f t="shared" si="21"/>
        <v>-92.991996779048833</v>
      </c>
      <c r="X57" s="22">
        <f t="shared" si="21"/>
        <v>1711.8202709563641</v>
      </c>
      <c r="Y57" s="22">
        <f t="shared" si="21"/>
        <v>-76.445919289124873</v>
      </c>
      <c r="Z57" s="22">
        <f t="shared" si="21"/>
        <v>-27.388693564091398</v>
      </c>
      <c r="AA57" s="22">
        <f t="shared" si="21"/>
        <v>167.14224426924676</v>
      </c>
      <c r="AB57" s="22">
        <f t="shared" si="21"/>
        <v>-60.714291478568519</v>
      </c>
      <c r="AC57" s="22">
        <f t="shared" si="21"/>
        <v>-47.568465855402088</v>
      </c>
      <c r="AD57" s="22">
        <f t="shared" si="21"/>
        <v>-89.518615593767507</v>
      </c>
      <c r="AE57" s="22">
        <f t="shared" si="21"/>
        <v>265.63376069973464</v>
      </c>
      <c r="AF57" s="47">
        <f t="shared" si="20"/>
        <v>1.2616891983278755</v>
      </c>
    </row>
    <row r="58" spans="1:32" s="2" customFormat="1">
      <c r="A58" s="7"/>
      <c r="B58" s="18" t="s">
        <v>1147</v>
      </c>
      <c r="C58" s="22" t="s">
        <v>10</v>
      </c>
      <c r="D58" s="22" t="str">
        <f t="shared" si="19"/>
        <v>--</v>
      </c>
      <c r="E58" s="22">
        <f t="shared" si="21"/>
        <v>-100</v>
      </c>
      <c r="F58" s="22" t="str">
        <f t="shared" si="21"/>
        <v>--</v>
      </c>
      <c r="G58" s="22" t="str">
        <f t="shared" si="21"/>
        <v>--</v>
      </c>
      <c r="H58" s="22">
        <f t="shared" si="21"/>
        <v>45.454545454545467</v>
      </c>
      <c r="I58" s="22">
        <f t="shared" si="21"/>
        <v>-100</v>
      </c>
      <c r="J58" s="22" t="str">
        <f t="shared" si="21"/>
        <v>--</v>
      </c>
      <c r="K58" s="22">
        <f t="shared" si="21"/>
        <v>-10.194174757281559</v>
      </c>
      <c r="L58" s="22">
        <f t="shared" si="21"/>
        <v>-100</v>
      </c>
      <c r="M58" s="22" t="str">
        <f t="shared" si="21"/>
        <v>--</v>
      </c>
      <c r="N58" s="22">
        <f t="shared" si="21"/>
        <v>-97.983392645314353</v>
      </c>
      <c r="O58" s="22">
        <f t="shared" si="21"/>
        <v>82894.117647058825</v>
      </c>
      <c r="P58" s="22">
        <f t="shared" si="21"/>
        <v>360.23814586434196</v>
      </c>
      <c r="Q58" s="22">
        <f t="shared" si="21"/>
        <v>-56.131516131516143</v>
      </c>
      <c r="R58" s="22">
        <f t="shared" si="21"/>
        <v>-99.494488520676825</v>
      </c>
      <c r="S58" s="22">
        <f t="shared" si="21"/>
        <v>1313.194444444445</v>
      </c>
      <c r="T58" s="22">
        <f t="shared" si="21"/>
        <v>26303.046683046683</v>
      </c>
      <c r="U58" s="22">
        <f t="shared" si="21"/>
        <v>-100</v>
      </c>
      <c r="V58" s="22" t="str">
        <f t="shared" si="21"/>
        <v>--</v>
      </c>
      <c r="W58" s="22">
        <f t="shared" si="21"/>
        <v>-100</v>
      </c>
      <c r="X58" s="22" t="str">
        <f t="shared" si="21"/>
        <v>--</v>
      </c>
      <c r="Y58" s="22" t="str">
        <f t="shared" si="21"/>
        <v>--</v>
      </c>
      <c r="Z58" s="22" t="str">
        <f t="shared" si="21"/>
        <v>--</v>
      </c>
      <c r="AA58" s="22" t="str">
        <f t="shared" si="21"/>
        <v>--</v>
      </c>
      <c r="AB58" s="22" t="str">
        <f t="shared" si="21"/>
        <v>--</v>
      </c>
      <c r="AC58" s="22" t="str">
        <f t="shared" si="21"/>
        <v>--</v>
      </c>
      <c r="AD58" s="22" t="str">
        <f t="shared" si="21"/>
        <v>--</v>
      </c>
      <c r="AE58" s="22" t="str">
        <f t="shared" si="21"/>
        <v>--</v>
      </c>
      <c r="AF58" s="47" t="str">
        <f t="shared" si="20"/>
        <v>--</v>
      </c>
    </row>
    <row r="59" spans="1:32" s="2" customFormat="1">
      <c r="A59" s="5"/>
      <c r="B59" s="18" t="s">
        <v>1166</v>
      </c>
      <c r="C59" s="22" t="s">
        <v>10</v>
      </c>
      <c r="D59" s="22">
        <f t="shared" si="19"/>
        <v>-22.033333333333331</v>
      </c>
      <c r="E59" s="22">
        <f t="shared" si="21"/>
        <v>228.30269345874308</v>
      </c>
      <c r="F59" s="22">
        <f t="shared" si="21"/>
        <v>-100</v>
      </c>
      <c r="G59" s="22" t="str">
        <f t="shared" si="21"/>
        <v>--</v>
      </c>
      <c r="H59" s="22">
        <f t="shared" si="21"/>
        <v>-100</v>
      </c>
      <c r="I59" s="22" t="str">
        <f t="shared" si="21"/>
        <v>--</v>
      </c>
      <c r="J59" s="22" t="str">
        <f t="shared" si="21"/>
        <v>--</v>
      </c>
      <c r="K59" s="22">
        <f t="shared" si="21"/>
        <v>-100</v>
      </c>
      <c r="L59" s="22" t="str">
        <f t="shared" si="21"/>
        <v>--</v>
      </c>
      <c r="M59" s="22" t="str">
        <f t="shared" si="21"/>
        <v>--</v>
      </c>
      <c r="N59" s="22">
        <f t="shared" si="21"/>
        <v>-61.8102242476199</v>
      </c>
      <c r="O59" s="22">
        <f t="shared" si="21"/>
        <v>-100</v>
      </c>
      <c r="P59" s="22" t="str">
        <f t="shared" si="21"/>
        <v>--</v>
      </c>
      <c r="Q59" s="22">
        <f t="shared" si="21"/>
        <v>321.98581560283691</v>
      </c>
      <c r="R59" s="22">
        <f t="shared" si="21"/>
        <v>-100</v>
      </c>
      <c r="S59" s="22" t="str">
        <f t="shared" si="21"/>
        <v>--</v>
      </c>
      <c r="T59" s="22" t="str">
        <f t="shared" si="21"/>
        <v>--</v>
      </c>
      <c r="U59" s="22">
        <f t="shared" si="21"/>
        <v>-91.812400635930047</v>
      </c>
      <c r="V59" s="22">
        <f t="shared" si="21"/>
        <v>-100</v>
      </c>
      <c r="W59" s="22" t="str">
        <f t="shared" si="21"/>
        <v>--</v>
      </c>
      <c r="X59" s="22" t="str">
        <f t="shared" si="21"/>
        <v>--</v>
      </c>
      <c r="Y59" s="22" t="str">
        <f t="shared" si="21"/>
        <v>--</v>
      </c>
      <c r="Z59" s="22" t="str">
        <f t="shared" si="21"/>
        <v>--</v>
      </c>
      <c r="AA59" s="22" t="str">
        <f t="shared" si="21"/>
        <v>--</v>
      </c>
      <c r="AB59" s="22" t="str">
        <f t="shared" si="21"/>
        <v>--</v>
      </c>
      <c r="AC59" s="22" t="str">
        <f t="shared" si="21"/>
        <v>--</v>
      </c>
      <c r="AD59" s="22" t="str">
        <f t="shared" si="21"/>
        <v>--</v>
      </c>
      <c r="AE59" s="22" t="str">
        <f t="shared" si="21"/>
        <v>--</v>
      </c>
      <c r="AF59" s="47">
        <f t="shared" si="20"/>
        <v>-100</v>
      </c>
    </row>
    <row r="60" spans="1:32" s="2" customFormat="1">
      <c r="A60" s="7"/>
      <c r="B60" s="18" t="s">
        <v>19</v>
      </c>
      <c r="C60" s="22" t="s">
        <v>10</v>
      </c>
      <c r="D60" s="22">
        <f t="shared" si="19"/>
        <v>48.84442405003881</v>
      </c>
      <c r="E60" s="22">
        <f t="shared" si="21"/>
        <v>30.179304884157006</v>
      </c>
      <c r="F60" s="22">
        <f t="shared" si="21"/>
        <v>22.100196617894625</v>
      </c>
      <c r="G60" s="22">
        <f t="shared" si="21"/>
        <v>-10.364456689205952</v>
      </c>
      <c r="H60" s="22">
        <f t="shared" si="21"/>
        <v>27.409339515134718</v>
      </c>
      <c r="I60" s="22">
        <f t="shared" si="21"/>
        <v>-6.4104740976816004</v>
      </c>
      <c r="J60" s="22">
        <f t="shared" si="21"/>
        <v>-7.3297070723936599</v>
      </c>
      <c r="K60" s="22">
        <f t="shared" si="21"/>
        <v>8.546423929492903</v>
      </c>
      <c r="L60" s="22">
        <f t="shared" si="21"/>
        <v>0.64437677839200092</v>
      </c>
      <c r="M60" s="22">
        <f t="shared" si="21"/>
        <v>-2.8158807633680141</v>
      </c>
      <c r="N60" s="22">
        <f t="shared" si="21"/>
        <v>9.3821424309053185</v>
      </c>
      <c r="O60" s="22">
        <f t="shared" si="21"/>
        <v>0.4768447216008127</v>
      </c>
      <c r="P60" s="22">
        <f t="shared" si="21"/>
        <v>7.6588596683366319</v>
      </c>
      <c r="Q60" s="22">
        <f t="shared" si="21"/>
        <v>-22.999008169138293</v>
      </c>
      <c r="R60" s="22">
        <f t="shared" si="21"/>
        <v>37.403489442814191</v>
      </c>
      <c r="S60" s="22">
        <f t="shared" si="21"/>
        <v>29.257871259234548</v>
      </c>
      <c r="T60" s="22">
        <f t="shared" si="21"/>
        <v>-20.248634815178562</v>
      </c>
      <c r="U60" s="22">
        <f t="shared" si="21"/>
        <v>0.39768806964211478</v>
      </c>
      <c r="V60" s="22">
        <f t="shared" si="21"/>
        <v>-6.4421624530021262</v>
      </c>
      <c r="W60" s="22">
        <f t="shared" si="21"/>
        <v>-3.3725976635944477</v>
      </c>
      <c r="X60" s="22">
        <f t="shared" si="21"/>
        <v>-29.331552462013988</v>
      </c>
      <c r="Y60" s="22">
        <f t="shared" si="21"/>
        <v>7.7428376974514066</v>
      </c>
      <c r="Z60" s="22">
        <f t="shared" si="21"/>
        <v>40.099322102820111</v>
      </c>
      <c r="AA60" s="22">
        <f t="shared" si="21"/>
        <v>-7.8496948513846405</v>
      </c>
      <c r="AB60" s="22">
        <f t="shared" si="21"/>
        <v>-25.092547745772308</v>
      </c>
      <c r="AC60" s="22">
        <f t="shared" si="21"/>
        <v>18.148744871480432</v>
      </c>
      <c r="AD60" s="22">
        <f t="shared" si="21"/>
        <v>15.157820909276154</v>
      </c>
      <c r="AE60" s="22">
        <f t="shared" si="21"/>
        <v>-9.0305945024383618</v>
      </c>
      <c r="AF60" s="47">
        <f t="shared" si="20"/>
        <v>3.42537329465884</v>
      </c>
    </row>
    <row r="61" spans="1:32" s="2" customFormat="1">
      <c r="A61" s="7"/>
      <c r="B61" s="18" t="s">
        <v>20</v>
      </c>
      <c r="C61" s="22" t="s">
        <v>10</v>
      </c>
      <c r="D61" s="22">
        <f t="shared" si="19"/>
        <v>38.754323287842084</v>
      </c>
      <c r="E61" s="22">
        <f t="shared" si="21"/>
        <v>20.77290441206668</v>
      </c>
      <c r="F61" s="22">
        <f t="shared" si="21"/>
        <v>-1.2463878840932523</v>
      </c>
      <c r="G61" s="22">
        <f t="shared" si="21"/>
        <v>14.274423366818169</v>
      </c>
      <c r="H61" s="22">
        <f t="shared" si="21"/>
        <v>28.322915498920622</v>
      </c>
      <c r="I61" s="22">
        <f t="shared" si="21"/>
        <v>-6.3396692520406788</v>
      </c>
      <c r="J61" s="22">
        <f t="shared" si="21"/>
        <v>0.63354626709795525</v>
      </c>
      <c r="K61" s="22">
        <f t="shared" si="21"/>
        <v>-6.3589849117367407</v>
      </c>
      <c r="L61" s="22">
        <f t="shared" si="21"/>
        <v>3.6144000643602396</v>
      </c>
      <c r="M61" s="22">
        <f t="shared" si="21"/>
        <v>23.059777459019571</v>
      </c>
      <c r="N61" s="22">
        <f t="shared" si="21"/>
        <v>25.440483031140573</v>
      </c>
      <c r="O61" s="22">
        <f t="shared" si="21"/>
        <v>-4.2871383729111727</v>
      </c>
      <c r="P61" s="22">
        <f t="shared" si="21"/>
        <v>5.6799571145734546</v>
      </c>
      <c r="Q61" s="22">
        <f t="shared" si="21"/>
        <v>-23.4776861207651</v>
      </c>
      <c r="R61" s="22">
        <f t="shared" si="21"/>
        <v>21.4400104867495</v>
      </c>
      <c r="S61" s="22">
        <f t="shared" si="21"/>
        <v>16.711579238110488</v>
      </c>
      <c r="T61" s="22">
        <f t="shared" si="21"/>
        <v>3.3394989519387224</v>
      </c>
      <c r="U61" s="22">
        <f t="shared" si="21"/>
        <v>-10.368034439110872</v>
      </c>
      <c r="V61" s="22">
        <f t="shared" si="21"/>
        <v>-33.309420068720925</v>
      </c>
      <c r="W61" s="22">
        <f t="shared" si="21"/>
        <v>12.42810238773653</v>
      </c>
      <c r="X61" s="22">
        <f t="shared" si="21"/>
        <v>-11.07241282901623</v>
      </c>
      <c r="Y61" s="22">
        <f t="shared" si="21"/>
        <v>6.6989343377638306</v>
      </c>
      <c r="Z61" s="22">
        <f t="shared" si="21"/>
        <v>15.024021751711999</v>
      </c>
      <c r="AA61" s="22">
        <f t="shared" si="21"/>
        <v>-2.1161254199969903</v>
      </c>
      <c r="AB61" s="22">
        <f t="shared" si="21"/>
        <v>-20.401462839691419</v>
      </c>
      <c r="AC61" s="22">
        <f t="shared" si="21"/>
        <v>-14.116935252213452</v>
      </c>
      <c r="AD61" s="22">
        <f t="shared" si="21"/>
        <v>-2.5302803937555467</v>
      </c>
      <c r="AE61" s="22">
        <f t="shared" si="21"/>
        <v>-20.043462178945788</v>
      </c>
      <c r="AF61" s="47">
        <f t="shared" si="20"/>
        <v>1.3741442875793153</v>
      </c>
    </row>
    <row r="62" spans="1:32" s="2" customFormat="1">
      <c r="A62" s="7"/>
      <c r="B62" s="18" t="s">
        <v>7</v>
      </c>
      <c r="C62" s="22" t="s">
        <v>10</v>
      </c>
      <c r="D62" s="22">
        <f t="shared" si="19"/>
        <v>47.37776612453851</v>
      </c>
      <c r="E62" s="22">
        <f t="shared" si="21"/>
        <v>28.892029842264208</v>
      </c>
      <c r="F62" s="22">
        <f t="shared" si="21"/>
        <v>19.106452440404183</v>
      </c>
      <c r="G62" s="22">
        <f t="shared" si="21"/>
        <v>-7.7448867651313691</v>
      </c>
      <c r="H62" s="22">
        <f t="shared" si="21"/>
        <v>27.529652443836909</v>
      </c>
      <c r="I62" s="22">
        <f t="shared" si="21"/>
        <v>-6.4010914880666689</v>
      </c>
      <c r="J62" s="22">
        <f t="shared" si="21"/>
        <v>-6.2737747067951659</v>
      </c>
      <c r="K62" s="22">
        <f t="shared" si="21"/>
        <v>6.4242981915713244</v>
      </c>
      <c r="L62" s="22">
        <f t="shared" si="21"/>
        <v>1.0164362733139143</v>
      </c>
      <c r="M62" s="22">
        <f t="shared" si="21"/>
        <v>0.5089689352598441</v>
      </c>
      <c r="N62" s="22">
        <f t="shared" si="21"/>
        <v>11.908487001702483</v>
      </c>
      <c r="O62" s="22">
        <f t="shared" si="21"/>
        <v>-0.36326657442219812</v>
      </c>
      <c r="P62" s="22">
        <f t="shared" si="21"/>
        <v>7.3236304675595107</v>
      </c>
      <c r="Q62" s="22">
        <f t="shared" si="21"/>
        <v>-23.078855082026621</v>
      </c>
      <c r="R62" s="22">
        <f t="shared" si="21"/>
        <v>34.754473306163618</v>
      </c>
      <c r="S62" s="22">
        <f t="shared" si="21"/>
        <v>27.381619741237188</v>
      </c>
      <c r="T62" s="22">
        <f t="shared" si="21"/>
        <v>-17.01659705879176</v>
      </c>
      <c r="U62" s="22">
        <f t="shared" si="21"/>
        <v>-1.4392780075351652</v>
      </c>
      <c r="V62" s="22">
        <f t="shared" si="21"/>
        <v>-10.611243505881802</v>
      </c>
      <c r="W62" s="22">
        <f t="shared" si="21"/>
        <v>-1.5433398194774099</v>
      </c>
      <c r="X62" s="22">
        <f t="shared" si="21"/>
        <v>-26.917711305454816</v>
      </c>
      <c r="Y62" s="22">
        <f t="shared" si="21"/>
        <v>7.5749135922629875</v>
      </c>
      <c r="Z62" s="22">
        <f t="shared" si="21"/>
        <v>36.098511733697592</v>
      </c>
      <c r="AA62" s="22">
        <f t="shared" si="21"/>
        <v>-7.0765478573115246</v>
      </c>
      <c r="AB62" s="22">
        <f t="shared" si="21"/>
        <v>-24.426207406731564</v>
      </c>
      <c r="AC62" s="22">
        <f t="shared" si="21"/>
        <v>13.321520282987322</v>
      </c>
      <c r="AD62" s="22">
        <f t="shared" si="21"/>
        <v>13.152273006800641</v>
      </c>
      <c r="AE62" s="22">
        <f t="shared" si="21"/>
        <v>-10.106214029636917</v>
      </c>
      <c r="AF62" s="47">
        <f t="shared" si="20"/>
        <v>3.1895808413554549</v>
      </c>
    </row>
    <row r="63" spans="1:32" s="2" customFormat="1" ht="13.8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s="2" customFormat="1" ht="13.8" thickTop="1">
      <c r="A64" s="17" t="s">
        <v>1194</v>
      </c>
    </row>
    <row r="65" spans="1:1" ht="12.75" customHeight="1"/>
    <row r="66" spans="1:1" ht="12.75" customHeight="1"/>
    <row r="67" spans="1:1" ht="12.75" customHeight="1">
      <c r="A67" s="1" t="s">
        <v>11</v>
      </c>
    </row>
    <row r="68" spans="1:1" ht="12.75" customHeight="1"/>
    <row r="69" spans="1:1" ht="12.75" customHeight="1"/>
    <row r="70" spans="1:1" ht="12.75" customHeight="1"/>
    <row r="71" spans="1:1" ht="12.75" customHeight="1"/>
    <row r="72" spans="1:1" ht="12.75" customHeight="1"/>
    <row r="73" spans="1:1" ht="12.75" customHeight="1"/>
    <row r="74" spans="1:1" ht="12.75" customHeight="1"/>
    <row r="75" spans="1:1" ht="12.75" customHeight="1"/>
  </sheetData>
  <mergeCells count="5">
    <mergeCell ref="A2:AF2"/>
    <mergeCell ref="A4:AF4"/>
    <mergeCell ref="B7:AF7"/>
    <mergeCell ref="B26:AF26"/>
    <mergeCell ref="B45:AF45"/>
  </mergeCells>
  <hyperlinks>
    <hyperlink ref="A67" location="NOTAS!A1" display="NOTAS" xr:uid="{00000000-0004-0000-0C00-000000000000}"/>
    <hyperlink ref="A1" location="ÍNDICE!A1" display="INDICE" xr:uid="{00000000-0004-0000-0C00-000001000000}"/>
  </hyperlinks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75"/>
  <sheetViews>
    <sheetView showGridLines="0" zoomScaleNormal="100" workbookViewId="0"/>
  </sheetViews>
  <sheetFormatPr baseColWidth="10" defaultColWidth="10.88671875" defaultRowHeight="13.2"/>
  <cols>
    <col min="1" max="1" width="5.88671875" style="1" customWidth="1"/>
    <col min="2" max="2" width="16.6640625" style="1" customWidth="1"/>
    <col min="3" max="32" width="11.6640625" style="1" customWidth="1"/>
    <col min="33" max="33" width="12.33203125" style="1" customWidth="1"/>
    <col min="34" max="16384" width="10.88671875" style="1"/>
  </cols>
  <sheetData>
    <row r="1" spans="1:32" s="2" customFormat="1">
      <c r="A1" s="45" t="s">
        <v>0</v>
      </c>
    </row>
    <row r="2" spans="1:32" s="2" customFormat="1">
      <c r="A2" s="87" t="s">
        <v>251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" customFormat="1">
      <c r="A4" s="87" t="s">
        <v>1195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2" s="2" customFormat="1" ht="13.8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2" s="2" customFormat="1" ht="13.8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s="2" customFormat="1">
      <c r="A9" s="29">
        <v>1</v>
      </c>
      <c r="B9" s="18" t="s">
        <v>14</v>
      </c>
      <c r="C9" s="33">
        <v>425.75399999999991</v>
      </c>
      <c r="D9" s="33">
        <v>527.62347200000011</v>
      </c>
      <c r="E9" s="33">
        <v>730.57599300000004</v>
      </c>
      <c r="F9" s="33">
        <v>667.35706300000038</v>
      </c>
      <c r="G9" s="33">
        <v>777.96661399999971</v>
      </c>
      <c r="H9" s="33">
        <v>913.73704599999951</v>
      </c>
      <c r="I9" s="33">
        <v>684.11885800000027</v>
      </c>
      <c r="J9" s="33">
        <v>722.69640999999979</v>
      </c>
      <c r="K9" s="33">
        <v>738.61496599999964</v>
      </c>
      <c r="L9" s="33">
        <v>664.67852100000016</v>
      </c>
      <c r="M9" s="33">
        <v>713.40127799999971</v>
      </c>
      <c r="N9" s="33">
        <v>702.6792879999997</v>
      </c>
      <c r="O9" s="33">
        <v>762.64195300000074</v>
      </c>
      <c r="P9" s="33">
        <v>616.340643</v>
      </c>
      <c r="Q9" s="33">
        <v>463.22203200000001</v>
      </c>
      <c r="R9" s="33">
        <v>524.24613199999942</v>
      </c>
      <c r="S9" s="33">
        <v>569.90684099999987</v>
      </c>
      <c r="T9" s="33">
        <v>696.12380900000005</v>
      </c>
      <c r="U9" s="33">
        <v>746.0997040000002</v>
      </c>
      <c r="V9" s="33">
        <v>809.66978700000004</v>
      </c>
      <c r="W9" s="33">
        <v>802.21308799999986</v>
      </c>
      <c r="X9" s="33">
        <v>812.74757499999976</v>
      </c>
      <c r="Y9" s="33">
        <v>784.810024</v>
      </c>
      <c r="Z9" s="33">
        <v>875.79581299999973</v>
      </c>
      <c r="AA9" s="33">
        <v>860.85641899999973</v>
      </c>
      <c r="AB9" s="33">
        <v>856.11018200000001</v>
      </c>
      <c r="AC9" s="33">
        <v>953.96738100000061</v>
      </c>
      <c r="AD9" s="33">
        <v>1036.7412480000005</v>
      </c>
      <c r="AE9" s="33">
        <v>1126.4085320000004</v>
      </c>
      <c r="AF9" s="33">
        <f>SUM(C9:AE9)</f>
        <v>21567.104672000005</v>
      </c>
    </row>
    <row r="10" spans="1:32" s="2" customFormat="1">
      <c r="A10" s="29">
        <v>2</v>
      </c>
      <c r="B10" s="18" t="s">
        <v>31</v>
      </c>
      <c r="C10" s="33">
        <v>14.080000000000002</v>
      </c>
      <c r="D10" s="33">
        <v>22.212230999999996</v>
      </c>
      <c r="E10" s="33">
        <v>24.630112000000008</v>
      </c>
      <c r="F10" s="33">
        <v>20.755153000000004</v>
      </c>
      <c r="G10" s="33">
        <v>19.729273999999997</v>
      </c>
      <c r="H10" s="33">
        <v>25.295435000000001</v>
      </c>
      <c r="I10" s="33">
        <v>23.283174999999996</v>
      </c>
      <c r="J10" s="33">
        <v>22.725252000000005</v>
      </c>
      <c r="K10" s="33">
        <v>30.739643999999998</v>
      </c>
      <c r="L10" s="33">
        <v>33.042524</v>
      </c>
      <c r="M10" s="33">
        <v>37.697946000000009</v>
      </c>
      <c r="N10" s="33">
        <v>33.546396999999992</v>
      </c>
      <c r="O10" s="33">
        <v>29.445372000000003</v>
      </c>
      <c r="P10" s="33">
        <v>26.449876000000003</v>
      </c>
      <c r="Q10" s="33">
        <v>16.761540000000004</v>
      </c>
      <c r="R10" s="33">
        <v>19.867394999999998</v>
      </c>
      <c r="S10" s="33">
        <v>13.988775000000002</v>
      </c>
      <c r="T10" s="33">
        <v>15.686746999999995</v>
      </c>
      <c r="U10" s="33">
        <v>16.175026000000003</v>
      </c>
      <c r="V10" s="33">
        <v>13.391369000000001</v>
      </c>
      <c r="W10" s="33">
        <v>16.917760000000001</v>
      </c>
      <c r="X10" s="33">
        <v>30.896218000000001</v>
      </c>
      <c r="Y10" s="33">
        <v>42.811217999999997</v>
      </c>
      <c r="Z10" s="33">
        <v>46.303214999999994</v>
      </c>
      <c r="AA10" s="33">
        <v>39.718059000000004</v>
      </c>
      <c r="AB10" s="33">
        <v>34.368716000000006</v>
      </c>
      <c r="AC10" s="33">
        <v>36.209682000000001</v>
      </c>
      <c r="AD10" s="33">
        <v>35.608028000000004</v>
      </c>
      <c r="AE10" s="33">
        <v>12.624042000000001</v>
      </c>
      <c r="AF10" s="33">
        <f t="shared" ref="AF10:AF24" si="0">SUM(C10:AE10)</f>
        <v>754.96018100000026</v>
      </c>
    </row>
    <row r="11" spans="1:32" s="2" customFormat="1">
      <c r="A11" s="5">
        <v>3</v>
      </c>
      <c r="B11" s="18" t="s">
        <v>250</v>
      </c>
      <c r="C11" s="33">
        <v>0</v>
      </c>
      <c r="D11" s="33">
        <v>0.14021600000000001</v>
      </c>
      <c r="E11" s="33">
        <v>1.4E-2</v>
      </c>
      <c r="F11" s="33">
        <v>0.61378699999999986</v>
      </c>
      <c r="G11" s="33">
        <v>3.5695000000000005E-2</v>
      </c>
      <c r="H11" s="33">
        <v>2.8295539999999999</v>
      </c>
      <c r="I11" s="33">
        <v>0.40773999999999999</v>
      </c>
      <c r="J11" s="33">
        <v>0.94799099999999992</v>
      </c>
      <c r="K11" s="33">
        <v>0.54521900000000001</v>
      </c>
      <c r="L11" s="33">
        <v>0.18313399999999996</v>
      </c>
      <c r="M11" s="33">
        <v>0.48406299999999997</v>
      </c>
      <c r="N11" s="33">
        <v>0.68039499999999986</v>
      </c>
      <c r="O11" s="33">
        <v>1.1766850000000002</v>
      </c>
      <c r="P11" s="33">
        <v>0.81519900000000012</v>
      </c>
      <c r="Q11" s="33">
        <v>2.0043110000000004</v>
      </c>
      <c r="R11" s="33">
        <v>1.6288880000000001</v>
      </c>
      <c r="S11" s="33">
        <v>2.3629020000000005</v>
      </c>
      <c r="T11" s="33">
        <v>9.6127839999999996</v>
      </c>
      <c r="U11" s="33">
        <v>14.753784000000003</v>
      </c>
      <c r="V11" s="33">
        <v>4.5617789999999996</v>
      </c>
      <c r="W11" s="33">
        <v>2.1579190000000001</v>
      </c>
      <c r="X11" s="33">
        <v>1.646868</v>
      </c>
      <c r="Y11" s="33">
        <v>4.1132080000000002</v>
      </c>
      <c r="Z11" s="33">
        <v>5.50183</v>
      </c>
      <c r="AA11" s="33">
        <v>4.4864119999999996</v>
      </c>
      <c r="AB11" s="33">
        <v>4.7405809999999997</v>
      </c>
      <c r="AC11" s="33">
        <v>4.7568549999999998</v>
      </c>
      <c r="AD11" s="33">
        <v>3.1585160000000001</v>
      </c>
      <c r="AE11" s="33">
        <v>2.327115</v>
      </c>
      <c r="AF11" s="33">
        <f t="shared" si="0"/>
        <v>76.68743000000002</v>
      </c>
    </row>
    <row r="12" spans="1:32" s="2" customFormat="1">
      <c r="A12" s="5">
        <v>4</v>
      </c>
      <c r="B12" s="18" t="s">
        <v>1158</v>
      </c>
      <c r="C12" s="33">
        <v>0.05</v>
      </c>
      <c r="D12" s="33">
        <v>0.43899699999999997</v>
      </c>
      <c r="E12" s="33">
        <v>0.498056</v>
      </c>
      <c r="F12" s="33">
        <v>0.70668799999999987</v>
      </c>
      <c r="G12" s="33">
        <v>0.10437199999999999</v>
      </c>
      <c r="H12" s="33">
        <v>0.98622999999999983</v>
      </c>
      <c r="I12" s="33">
        <v>1.2197830000000001</v>
      </c>
      <c r="J12" s="33">
        <v>0.70379899999999995</v>
      </c>
      <c r="K12" s="33">
        <v>0.36826799999999998</v>
      </c>
      <c r="L12" s="33">
        <v>0.43073100000000009</v>
      </c>
      <c r="M12" s="33">
        <v>2.8583590000000001</v>
      </c>
      <c r="N12" s="33">
        <v>4.6151539999999995</v>
      </c>
      <c r="O12" s="33">
        <v>4.9905400000000002</v>
      </c>
      <c r="P12" s="33">
        <v>2.9586970000000004</v>
      </c>
      <c r="Q12" s="33">
        <v>4.2090129999999997</v>
      </c>
      <c r="R12" s="33">
        <v>2.457414</v>
      </c>
      <c r="S12" s="33">
        <v>4.2588509999999999</v>
      </c>
      <c r="T12" s="33">
        <v>4.6788189999999998</v>
      </c>
      <c r="U12" s="33">
        <v>3.9755619999999992</v>
      </c>
      <c r="V12" s="33">
        <v>1.5393E-2</v>
      </c>
      <c r="W12" s="33">
        <v>5.8230999999999998E-2</v>
      </c>
      <c r="X12" s="33">
        <v>2.4681030000000002</v>
      </c>
      <c r="Y12" s="33">
        <v>3.1947430000000003</v>
      </c>
      <c r="Z12" s="33">
        <v>4.6346689999999997</v>
      </c>
      <c r="AA12" s="33">
        <v>3.7335799999999999</v>
      </c>
      <c r="AB12" s="33">
        <v>4.01424</v>
      </c>
      <c r="AC12" s="33">
        <v>0</v>
      </c>
      <c r="AD12" s="33">
        <v>0.45561299999999999</v>
      </c>
      <c r="AE12" s="33">
        <v>0</v>
      </c>
      <c r="AF12" s="33">
        <f t="shared" si="0"/>
        <v>59.083905000000001</v>
      </c>
    </row>
    <row r="13" spans="1:32" s="2" customFormat="1">
      <c r="A13" s="5">
        <v>5</v>
      </c>
      <c r="B13" s="18" t="s">
        <v>1159</v>
      </c>
      <c r="C13" s="33">
        <v>0.93100000000000005</v>
      </c>
      <c r="D13" s="33">
        <v>2.7405919999999995</v>
      </c>
      <c r="E13" s="33">
        <v>3.6159699999999995</v>
      </c>
      <c r="F13" s="33">
        <v>5.6851839999999996</v>
      </c>
      <c r="G13" s="33">
        <v>5.5393880000000006</v>
      </c>
      <c r="H13" s="33">
        <v>4.6684169999999989</v>
      </c>
      <c r="I13" s="33">
        <v>1.979608</v>
      </c>
      <c r="J13" s="33">
        <v>0.203514</v>
      </c>
      <c r="K13" s="33">
        <v>9.8360000000000003E-2</v>
      </c>
      <c r="L13" s="33">
        <v>0.54533699999999996</v>
      </c>
      <c r="M13" s="33">
        <v>0.35510799999999992</v>
      </c>
      <c r="N13" s="33">
        <v>0.18776200000000001</v>
      </c>
      <c r="O13" s="33">
        <v>0.42294999999999999</v>
      </c>
      <c r="P13" s="33">
        <v>0.15026299999999998</v>
      </c>
      <c r="Q13" s="33">
        <v>0.16148699999999996</v>
      </c>
      <c r="R13" s="33">
        <v>0.122359</v>
      </c>
      <c r="S13" s="33">
        <v>0.34869800000000006</v>
      </c>
      <c r="T13" s="33">
        <v>0.38614400000000004</v>
      </c>
      <c r="U13" s="33">
        <v>0.56478800000000007</v>
      </c>
      <c r="V13" s="33">
        <v>7.6755000000000004E-2</v>
      </c>
      <c r="W13" s="33">
        <v>0.21467000000000003</v>
      </c>
      <c r="X13" s="33">
        <v>0.302842</v>
      </c>
      <c r="Y13" s="33">
        <v>0.39828200000000002</v>
      </c>
      <c r="Z13" s="33">
        <v>1.7488049999999999</v>
      </c>
      <c r="AA13" s="33">
        <v>0.57547399999999993</v>
      </c>
      <c r="AB13" s="33">
        <v>3.8478719999999993</v>
      </c>
      <c r="AC13" s="33">
        <v>0.57228599999999996</v>
      </c>
      <c r="AD13" s="33">
        <v>0.31888499999999997</v>
      </c>
      <c r="AE13" s="33">
        <v>0.18882700000000002</v>
      </c>
      <c r="AF13" s="33">
        <f t="shared" si="0"/>
        <v>36.951627000000002</v>
      </c>
    </row>
    <row r="14" spans="1:32" s="2" customFormat="1">
      <c r="A14" s="29"/>
      <c r="B14" s="18" t="s">
        <v>17</v>
      </c>
      <c r="C14" s="33">
        <v>101.43400000000001</v>
      </c>
      <c r="D14" s="33">
        <v>130.47630899999996</v>
      </c>
      <c r="E14" s="33">
        <v>150.55711700000001</v>
      </c>
      <c r="F14" s="33">
        <v>129.8726620000001</v>
      </c>
      <c r="G14" s="33">
        <v>94.415055999999993</v>
      </c>
      <c r="H14" s="33">
        <v>126.99154</v>
      </c>
      <c r="I14" s="33">
        <v>108.95780900000005</v>
      </c>
      <c r="J14" s="33">
        <v>98.093486999999982</v>
      </c>
      <c r="K14" s="33">
        <v>65.896427999999986</v>
      </c>
      <c r="L14" s="33">
        <v>67.199733999999992</v>
      </c>
      <c r="M14" s="33">
        <v>91.240155999999999</v>
      </c>
      <c r="N14" s="33">
        <v>99.323771999999991</v>
      </c>
      <c r="O14" s="33">
        <v>119.27476799999997</v>
      </c>
      <c r="P14" s="33">
        <v>132.67179099999996</v>
      </c>
      <c r="Q14" s="33">
        <v>110.54419899999999</v>
      </c>
      <c r="R14" s="33">
        <v>170.96657900000008</v>
      </c>
      <c r="S14" s="33">
        <v>241.84460799999997</v>
      </c>
      <c r="T14" s="33">
        <v>286.42820000000012</v>
      </c>
      <c r="U14" s="33">
        <v>299.08382800000021</v>
      </c>
      <c r="V14" s="33">
        <v>170.79978800000001</v>
      </c>
      <c r="W14" s="33">
        <v>158.88786899999999</v>
      </c>
      <c r="X14" s="33">
        <v>127.18963600000002</v>
      </c>
      <c r="Y14" s="33">
        <v>148.25277</v>
      </c>
      <c r="Z14" s="33">
        <v>161.54045900000006</v>
      </c>
      <c r="AA14" s="33">
        <v>215.77924900000002</v>
      </c>
      <c r="AB14" s="33">
        <v>167.23195600000003</v>
      </c>
      <c r="AC14" s="33">
        <v>138.37919900000003</v>
      </c>
      <c r="AD14" s="33">
        <v>175.76393800000002</v>
      </c>
      <c r="AE14" s="33">
        <v>108.43573699999997</v>
      </c>
      <c r="AF14" s="33">
        <f t="shared" si="0"/>
        <v>4197.5326440000008</v>
      </c>
    </row>
    <row r="15" spans="1:32" s="2" customFormat="1">
      <c r="A15" s="29"/>
      <c r="B15" s="18" t="s">
        <v>18</v>
      </c>
      <c r="C15" s="33">
        <f>SUM(C16:C21)</f>
        <v>30.726999999999993</v>
      </c>
      <c r="D15" s="33">
        <f t="shared" ref="D15:AD15" si="1">SUM(D16:D21)</f>
        <v>41.678400999999994</v>
      </c>
      <c r="E15" s="33">
        <f t="shared" si="1"/>
        <v>50.509180999999998</v>
      </c>
      <c r="F15" s="33">
        <f t="shared" si="1"/>
        <v>42.359407999999995</v>
      </c>
      <c r="G15" s="33">
        <f t="shared" si="1"/>
        <v>31.207834000000005</v>
      </c>
      <c r="H15" s="33">
        <f t="shared" si="1"/>
        <v>45.775558999999994</v>
      </c>
      <c r="I15" s="33">
        <f t="shared" si="1"/>
        <v>38.939378999999988</v>
      </c>
      <c r="J15" s="33">
        <f t="shared" si="1"/>
        <v>39.697556999999996</v>
      </c>
      <c r="K15" s="33">
        <f t="shared" si="1"/>
        <v>23.163353999999995</v>
      </c>
      <c r="L15" s="33">
        <f t="shared" si="1"/>
        <v>24.959515999999997</v>
      </c>
      <c r="M15" s="33">
        <f t="shared" si="1"/>
        <v>31.855027999999997</v>
      </c>
      <c r="N15" s="33">
        <f t="shared" si="1"/>
        <v>34.037422999999997</v>
      </c>
      <c r="O15" s="33">
        <f t="shared" si="1"/>
        <v>37.782935999999999</v>
      </c>
      <c r="P15" s="33">
        <f t="shared" si="1"/>
        <v>43.407033999999989</v>
      </c>
      <c r="Q15" s="33">
        <f t="shared" si="1"/>
        <v>33.554400000000001</v>
      </c>
      <c r="R15" s="33">
        <f t="shared" si="1"/>
        <v>60.940520000000014</v>
      </c>
      <c r="S15" s="33">
        <f t="shared" si="1"/>
        <v>89.048872000000003</v>
      </c>
      <c r="T15" s="33">
        <f t="shared" si="1"/>
        <v>123.88181099999998</v>
      </c>
      <c r="U15" s="33">
        <f t="shared" si="1"/>
        <v>133.750156</v>
      </c>
      <c r="V15" s="33">
        <f t="shared" si="1"/>
        <v>106.139545</v>
      </c>
      <c r="W15" s="33">
        <f t="shared" si="1"/>
        <v>106.217321</v>
      </c>
      <c r="X15" s="33">
        <f t="shared" si="1"/>
        <v>97.368731999999994</v>
      </c>
      <c r="Y15" s="33">
        <f t="shared" si="1"/>
        <v>95.305448999999996</v>
      </c>
      <c r="Z15" s="33">
        <f t="shared" si="1"/>
        <v>116.33759899999998</v>
      </c>
      <c r="AA15" s="33">
        <f t="shared" si="1"/>
        <v>138.59186</v>
      </c>
      <c r="AB15" s="33">
        <f t="shared" si="1"/>
        <v>109.929721</v>
      </c>
      <c r="AC15" s="33">
        <f t="shared" si="1"/>
        <v>119.00650200000003</v>
      </c>
      <c r="AD15" s="33">
        <f t="shared" si="1"/>
        <v>156.466724</v>
      </c>
      <c r="AE15" s="33">
        <v>94.952945999999969</v>
      </c>
      <c r="AF15" s="33">
        <f t="shared" si="0"/>
        <v>2097.5917679999993</v>
      </c>
    </row>
    <row r="16" spans="1:32" s="2" customFormat="1">
      <c r="A16" s="29"/>
      <c r="B16" s="18" t="s">
        <v>1143</v>
      </c>
      <c r="C16" s="33">
        <v>6.552999999999999</v>
      </c>
      <c r="D16" s="33">
        <v>6.6141020000000008</v>
      </c>
      <c r="E16" s="33">
        <v>8.9539439999999981</v>
      </c>
      <c r="F16" s="33">
        <v>10.016651</v>
      </c>
      <c r="G16" s="33">
        <v>10.100677000000003</v>
      </c>
      <c r="H16" s="33">
        <v>9.2975789999999989</v>
      </c>
      <c r="I16" s="33">
        <v>9.2667769999999994</v>
      </c>
      <c r="J16" s="33">
        <v>6.9753249999999998</v>
      </c>
      <c r="K16" s="33">
        <v>4.1238920000000006</v>
      </c>
      <c r="L16" s="33">
        <v>6.8797969999999964</v>
      </c>
      <c r="M16" s="33">
        <v>6.6220839999999983</v>
      </c>
      <c r="N16" s="33">
        <v>4.886555999999997</v>
      </c>
      <c r="O16" s="33">
        <v>5.8168380000000024</v>
      </c>
      <c r="P16" s="33">
        <v>8.9518890000000049</v>
      </c>
      <c r="Q16" s="33">
        <v>8.0493990000000011</v>
      </c>
      <c r="R16" s="33">
        <v>9.9034390000000023</v>
      </c>
      <c r="S16" s="33">
        <v>10.959404000000001</v>
      </c>
      <c r="T16" s="33">
        <v>8.9979620000000011</v>
      </c>
      <c r="U16" s="33">
        <v>8.9459689999999981</v>
      </c>
      <c r="V16" s="33">
        <v>4.5363390000000008</v>
      </c>
      <c r="W16" s="33">
        <v>3.6322860000000001</v>
      </c>
      <c r="X16" s="33">
        <v>4.4521229999999994</v>
      </c>
      <c r="Y16" s="33">
        <v>3.5908060000000002</v>
      </c>
      <c r="Z16" s="33">
        <v>2.7196790000000002</v>
      </c>
      <c r="AA16" s="33">
        <v>4.0715180000000002</v>
      </c>
      <c r="AB16" s="33">
        <v>2.3909779999999996</v>
      </c>
      <c r="AC16" s="33">
        <v>2.1279199999999996</v>
      </c>
      <c r="AD16" s="33">
        <v>2.338174</v>
      </c>
      <c r="AE16" s="33">
        <v>2.0281280000000002</v>
      </c>
      <c r="AF16" s="33">
        <f t="shared" si="0"/>
        <v>183.803235</v>
      </c>
    </row>
    <row r="17" spans="1:32" s="2" customFormat="1">
      <c r="A17" s="5"/>
      <c r="B17" s="18" t="s">
        <v>1144</v>
      </c>
      <c r="C17" s="33">
        <v>6.3749999999999991</v>
      </c>
      <c r="D17" s="33">
        <v>6.221506999999999</v>
      </c>
      <c r="E17" s="33">
        <v>6.020289</v>
      </c>
      <c r="F17" s="33">
        <v>8.2033499999999986</v>
      </c>
      <c r="G17" s="33">
        <v>6.0041270000000022</v>
      </c>
      <c r="H17" s="33">
        <v>6.5502549999999982</v>
      </c>
      <c r="I17" s="33">
        <v>5.1815719999999983</v>
      </c>
      <c r="J17" s="33">
        <v>5.053080999999997</v>
      </c>
      <c r="K17" s="33">
        <v>3.721986999999999</v>
      </c>
      <c r="L17" s="33">
        <v>2.5908600000000002</v>
      </c>
      <c r="M17" s="33">
        <v>3.0883719999999997</v>
      </c>
      <c r="N17" s="33">
        <v>3.4775359999999997</v>
      </c>
      <c r="O17" s="33">
        <v>3.8761829999999988</v>
      </c>
      <c r="P17" s="33">
        <v>3.5863419999999984</v>
      </c>
      <c r="Q17" s="33">
        <v>3.4715770000000008</v>
      </c>
      <c r="R17" s="33">
        <v>4.1324500000000004</v>
      </c>
      <c r="S17" s="33">
        <v>5.3676529999999998</v>
      </c>
      <c r="T17" s="33">
        <v>6.9480050000000002</v>
      </c>
      <c r="U17" s="33">
        <v>8.4002830000000035</v>
      </c>
      <c r="V17" s="33">
        <v>3.8856810000000004</v>
      </c>
      <c r="W17" s="33">
        <v>5.2939630000000006</v>
      </c>
      <c r="X17" s="33">
        <v>5.3179730000000003</v>
      </c>
      <c r="Y17" s="33">
        <v>7.4563089999999992</v>
      </c>
      <c r="Z17" s="33">
        <v>11.277808</v>
      </c>
      <c r="AA17" s="33">
        <v>10.821583000000002</v>
      </c>
      <c r="AB17" s="33">
        <v>8.2479469999999981</v>
      </c>
      <c r="AC17" s="33">
        <v>10.389843000000003</v>
      </c>
      <c r="AD17" s="33">
        <v>6.1858389999999996</v>
      </c>
      <c r="AE17" s="33">
        <v>4.7936879999999995</v>
      </c>
      <c r="AF17" s="33">
        <f t="shared" si="0"/>
        <v>171.94106300000004</v>
      </c>
    </row>
    <row r="18" spans="1:32" s="2" customFormat="1">
      <c r="A18" s="29"/>
      <c r="B18" s="18" t="s">
        <v>1145</v>
      </c>
      <c r="C18" s="33">
        <v>10.971999999999998</v>
      </c>
      <c r="D18" s="33">
        <v>13.084349999999999</v>
      </c>
      <c r="E18" s="33">
        <v>16.724328000000003</v>
      </c>
      <c r="F18" s="33">
        <v>13.106524</v>
      </c>
      <c r="G18" s="33">
        <v>10.338364</v>
      </c>
      <c r="H18" s="33">
        <v>12.873326000000004</v>
      </c>
      <c r="I18" s="33">
        <v>11.791325999999991</v>
      </c>
      <c r="J18" s="33">
        <v>13.802056999999998</v>
      </c>
      <c r="K18" s="33">
        <v>9.2582859999999965</v>
      </c>
      <c r="L18" s="33">
        <v>9.1286040000000011</v>
      </c>
      <c r="M18" s="33">
        <v>12.249073000000003</v>
      </c>
      <c r="N18" s="33">
        <v>13.490179999999997</v>
      </c>
      <c r="O18" s="33">
        <v>13.290919000000002</v>
      </c>
      <c r="P18" s="33">
        <v>20.502521999999985</v>
      </c>
      <c r="Q18" s="33">
        <v>11.283743999999995</v>
      </c>
      <c r="R18" s="33">
        <v>15.843408000000004</v>
      </c>
      <c r="S18" s="33">
        <v>25.930578000000001</v>
      </c>
      <c r="T18" s="33">
        <v>32.108437999999992</v>
      </c>
      <c r="U18" s="33">
        <v>32.799892999999997</v>
      </c>
      <c r="V18" s="33">
        <v>26.51407</v>
      </c>
      <c r="W18" s="33">
        <v>42.350698999999999</v>
      </c>
      <c r="X18" s="33">
        <v>23.689376999999997</v>
      </c>
      <c r="Y18" s="33">
        <v>28.268011000000001</v>
      </c>
      <c r="Z18" s="33">
        <v>30.435819000000002</v>
      </c>
      <c r="AA18" s="33">
        <v>38.131934000000001</v>
      </c>
      <c r="AB18" s="33">
        <v>33.292708000000005</v>
      </c>
      <c r="AC18" s="33">
        <v>32.172815000000007</v>
      </c>
      <c r="AD18" s="33">
        <v>33.408318999999999</v>
      </c>
      <c r="AE18" s="33">
        <v>19.290460000000003</v>
      </c>
      <c r="AF18" s="33">
        <f t="shared" si="0"/>
        <v>606.13213200000007</v>
      </c>
    </row>
    <row r="19" spans="1:32" s="2" customFormat="1">
      <c r="A19" s="29"/>
      <c r="B19" s="18" t="s">
        <v>1146</v>
      </c>
      <c r="C19" s="33">
        <v>1.5289999999999995</v>
      </c>
      <c r="D19" s="33">
        <v>2.0330460000000001</v>
      </c>
      <c r="E19" s="33">
        <v>2.8145279999999993</v>
      </c>
      <c r="F19" s="33">
        <v>1.618147</v>
      </c>
      <c r="G19" s="33">
        <v>1.4493699999999998</v>
      </c>
      <c r="H19" s="33">
        <v>3.7953999999999994</v>
      </c>
      <c r="I19" s="33">
        <v>2.5411109999999995</v>
      </c>
      <c r="J19" s="33">
        <v>3.5216070000000004</v>
      </c>
      <c r="K19" s="33">
        <v>2.6045540000000007</v>
      </c>
      <c r="L19" s="33">
        <v>2.4598699999999996</v>
      </c>
      <c r="M19" s="33">
        <v>3.8969139999999989</v>
      </c>
      <c r="N19" s="33">
        <v>4.8102130000000001</v>
      </c>
      <c r="O19" s="33">
        <v>5.6830139999999973</v>
      </c>
      <c r="P19" s="33">
        <v>4.341785999999999</v>
      </c>
      <c r="Q19" s="33">
        <v>5.4113509999999998</v>
      </c>
      <c r="R19" s="33">
        <v>15.040535000000004</v>
      </c>
      <c r="S19" s="33">
        <v>8.6926449999999953</v>
      </c>
      <c r="T19" s="33">
        <v>13.737955000000001</v>
      </c>
      <c r="U19" s="33">
        <v>10.044846000000001</v>
      </c>
      <c r="V19" s="33">
        <v>5.3261029999999989</v>
      </c>
      <c r="W19" s="33">
        <v>4.7094010000000006</v>
      </c>
      <c r="X19" s="33">
        <v>4.6063049999999999</v>
      </c>
      <c r="Y19" s="33">
        <v>2.8147570000000006</v>
      </c>
      <c r="Z19" s="33">
        <v>5.3321390000000006</v>
      </c>
      <c r="AA19" s="33">
        <v>5.5801819999999998</v>
      </c>
      <c r="AB19" s="33">
        <v>1.800773</v>
      </c>
      <c r="AC19" s="33">
        <v>2.2821639999999999</v>
      </c>
      <c r="AD19" s="33">
        <v>4.4637650000000004</v>
      </c>
      <c r="AE19" s="33">
        <v>11.480120000000001</v>
      </c>
      <c r="AF19" s="33">
        <f t="shared" si="0"/>
        <v>144.42160100000001</v>
      </c>
    </row>
    <row r="20" spans="1:32" s="2" customFormat="1">
      <c r="A20" s="29"/>
      <c r="B20" s="18" t="s">
        <v>1147</v>
      </c>
      <c r="C20" s="33">
        <v>0.60099999999999998</v>
      </c>
      <c r="D20" s="33">
        <v>0.79143200000000002</v>
      </c>
      <c r="E20" s="33">
        <v>0.8052100000000002</v>
      </c>
      <c r="F20" s="33">
        <v>0.68018599999999996</v>
      </c>
      <c r="G20" s="33">
        <v>1.1755079999999998</v>
      </c>
      <c r="H20" s="33">
        <v>11.330349</v>
      </c>
      <c r="I20" s="33">
        <v>7.6108930000000008</v>
      </c>
      <c r="J20" s="33">
        <v>8.8689479999999978</v>
      </c>
      <c r="K20" s="33">
        <v>1.2812209999999999</v>
      </c>
      <c r="L20" s="33">
        <v>1.81271</v>
      </c>
      <c r="M20" s="33">
        <v>5.0119049999999996</v>
      </c>
      <c r="N20" s="33">
        <v>5.6526460000000007</v>
      </c>
      <c r="O20" s="33">
        <v>6.3994460000000002</v>
      </c>
      <c r="P20" s="33">
        <v>4.3674430000000006</v>
      </c>
      <c r="Q20" s="33">
        <v>3.6379830000000002</v>
      </c>
      <c r="R20" s="33">
        <v>10.281029</v>
      </c>
      <c r="S20" s="33">
        <v>36.230128999999998</v>
      </c>
      <c r="T20" s="33">
        <v>57.523140999999995</v>
      </c>
      <c r="U20" s="33">
        <v>65.832785999999999</v>
      </c>
      <c r="V20" s="33">
        <v>65.334449000000006</v>
      </c>
      <c r="W20" s="33">
        <v>47.465358999999999</v>
      </c>
      <c r="X20" s="33">
        <v>57.921366999999996</v>
      </c>
      <c r="Y20" s="33">
        <v>52.635868999999985</v>
      </c>
      <c r="Z20" s="33">
        <v>65.988871999999986</v>
      </c>
      <c r="AA20" s="33">
        <v>79.128224000000003</v>
      </c>
      <c r="AB20" s="33">
        <v>63.655817999999989</v>
      </c>
      <c r="AC20" s="33">
        <v>71.89698700000001</v>
      </c>
      <c r="AD20" s="33">
        <v>109.78599799999999</v>
      </c>
      <c r="AE20" s="33">
        <v>56.99396800000001</v>
      </c>
      <c r="AF20" s="33">
        <f t="shared" si="0"/>
        <v>900.70087599999988</v>
      </c>
    </row>
    <row r="21" spans="1:32" s="2" customFormat="1">
      <c r="A21" s="5"/>
      <c r="B21" s="18" t="s">
        <v>1166</v>
      </c>
      <c r="C21" s="33">
        <v>4.6969999999999983</v>
      </c>
      <c r="D21" s="33">
        <v>12.933963999999994</v>
      </c>
      <c r="E21" s="33">
        <v>15.190881999999998</v>
      </c>
      <c r="F21" s="33">
        <v>8.7345499999999987</v>
      </c>
      <c r="G21" s="33">
        <v>2.1397880000000002</v>
      </c>
      <c r="H21" s="33">
        <v>1.9286500000000002</v>
      </c>
      <c r="I21" s="33">
        <v>2.5476999999999999</v>
      </c>
      <c r="J21" s="33">
        <v>1.4765389999999998</v>
      </c>
      <c r="K21" s="33">
        <v>2.1734139999999997</v>
      </c>
      <c r="L21" s="33">
        <v>2.0876749999999999</v>
      </c>
      <c r="M21" s="33">
        <v>0.98667999999999978</v>
      </c>
      <c r="N21" s="33">
        <v>1.7202920000000004</v>
      </c>
      <c r="O21" s="33">
        <v>2.7165360000000001</v>
      </c>
      <c r="P21" s="33">
        <v>1.6570520000000002</v>
      </c>
      <c r="Q21" s="33">
        <v>1.7003459999999999</v>
      </c>
      <c r="R21" s="33">
        <v>5.7396589999999987</v>
      </c>
      <c r="S21" s="33">
        <v>1.8684630000000002</v>
      </c>
      <c r="T21" s="33">
        <v>4.5663099999999988</v>
      </c>
      <c r="U21" s="33">
        <v>7.7263789999999988</v>
      </c>
      <c r="V21" s="33">
        <v>0.54290300000000002</v>
      </c>
      <c r="W21" s="33">
        <v>2.7656130000000001</v>
      </c>
      <c r="X21" s="33">
        <v>1.3815870000000001</v>
      </c>
      <c r="Y21" s="33">
        <v>0.53969699999999987</v>
      </c>
      <c r="Z21" s="33">
        <v>0.58328199999999997</v>
      </c>
      <c r="AA21" s="33">
        <v>0.85841900000000004</v>
      </c>
      <c r="AB21" s="33">
        <v>0.54149700000000001</v>
      </c>
      <c r="AC21" s="33">
        <v>0.13677300000000001</v>
      </c>
      <c r="AD21" s="33">
        <v>0.28462900000000002</v>
      </c>
      <c r="AE21" s="33">
        <v>0.36658199999999996</v>
      </c>
      <c r="AF21" s="33">
        <f t="shared" si="0"/>
        <v>90.592860999999985</v>
      </c>
    </row>
    <row r="22" spans="1:32" s="2" customFormat="1">
      <c r="A22" s="29"/>
      <c r="B22" s="18" t="s">
        <v>19</v>
      </c>
      <c r="C22" s="20">
        <f>SUM(C9:C14)</f>
        <v>542.24899999999991</v>
      </c>
      <c r="D22" s="20">
        <f t="shared" ref="D22:AD22" si="2">SUM(D9:D14)</f>
        <v>683.63181699999996</v>
      </c>
      <c r="E22" s="20">
        <f t="shared" si="2"/>
        <v>909.89124800000013</v>
      </c>
      <c r="F22" s="20">
        <f t="shared" si="2"/>
        <v>824.99053700000047</v>
      </c>
      <c r="G22" s="20">
        <f t="shared" si="2"/>
        <v>897.79039899999975</v>
      </c>
      <c r="H22" s="20">
        <f t="shared" si="2"/>
        <v>1074.5082219999995</v>
      </c>
      <c r="I22" s="20">
        <f t="shared" si="2"/>
        <v>819.96697300000028</v>
      </c>
      <c r="J22" s="20">
        <f t="shared" si="2"/>
        <v>845.37045299999977</v>
      </c>
      <c r="K22" s="20">
        <f t="shared" si="2"/>
        <v>836.26288499999953</v>
      </c>
      <c r="L22" s="20">
        <f t="shared" si="2"/>
        <v>766.0799810000002</v>
      </c>
      <c r="M22" s="20">
        <f t="shared" si="2"/>
        <v>846.03690999999958</v>
      </c>
      <c r="N22" s="20">
        <f t="shared" si="2"/>
        <v>841.03276799999958</v>
      </c>
      <c r="O22" s="20">
        <f t="shared" si="2"/>
        <v>917.9522680000008</v>
      </c>
      <c r="P22" s="20">
        <f t="shared" si="2"/>
        <v>779.38646900000003</v>
      </c>
      <c r="Q22" s="20">
        <f t="shared" si="2"/>
        <v>596.90258200000005</v>
      </c>
      <c r="R22" s="20">
        <f t="shared" si="2"/>
        <v>719.28876699999932</v>
      </c>
      <c r="S22" s="20">
        <f t="shared" si="2"/>
        <v>832.71067499999992</v>
      </c>
      <c r="T22" s="20">
        <f t="shared" si="2"/>
        <v>1012.9165030000001</v>
      </c>
      <c r="U22" s="20">
        <f t="shared" si="2"/>
        <v>1080.6526920000003</v>
      </c>
      <c r="V22" s="20">
        <f t="shared" si="2"/>
        <v>998.5148710000002</v>
      </c>
      <c r="W22" s="20">
        <f t="shared" si="2"/>
        <v>980.44953699999985</v>
      </c>
      <c r="X22" s="20">
        <f t="shared" si="2"/>
        <v>975.25124199999993</v>
      </c>
      <c r="Y22" s="20">
        <f t="shared" si="2"/>
        <v>983.58024499999988</v>
      </c>
      <c r="Z22" s="20">
        <f t="shared" si="2"/>
        <v>1095.5247909999998</v>
      </c>
      <c r="AA22" s="20">
        <f t="shared" si="2"/>
        <v>1125.1491929999997</v>
      </c>
      <c r="AB22" s="20">
        <f t="shared" si="2"/>
        <v>1070.3135470000002</v>
      </c>
      <c r="AC22" s="20">
        <f t="shared" si="2"/>
        <v>1133.8854030000007</v>
      </c>
      <c r="AD22" s="20">
        <f t="shared" si="2"/>
        <v>1252.0462280000006</v>
      </c>
      <c r="AE22" s="20">
        <f t="shared" ref="AE22" si="3">SUM(AE9:AE14)</f>
        <v>1249.9842530000003</v>
      </c>
      <c r="AF22" s="33">
        <f t="shared" si="0"/>
        <v>26692.320459000002</v>
      </c>
    </row>
    <row r="23" spans="1:32" s="2" customFormat="1">
      <c r="A23" s="29"/>
      <c r="B23" s="18" t="s">
        <v>20</v>
      </c>
      <c r="C23" s="20">
        <f>C24-C22</f>
        <v>70.841000000000008</v>
      </c>
      <c r="D23" s="20">
        <f t="shared" ref="D23:AD23" si="4">D24-D22</f>
        <v>73.475521999999501</v>
      </c>
      <c r="E23" s="20">
        <f t="shared" si="4"/>
        <v>72.775755999999319</v>
      </c>
      <c r="F23" s="20">
        <f t="shared" si="4"/>
        <v>72.863616999999863</v>
      </c>
      <c r="G23" s="20">
        <f t="shared" si="4"/>
        <v>99.485483999999701</v>
      </c>
      <c r="H23" s="20">
        <f t="shared" si="4"/>
        <v>180.87975699999947</v>
      </c>
      <c r="I23" s="20">
        <f t="shared" si="4"/>
        <v>122.62953199999913</v>
      </c>
      <c r="J23" s="20">
        <f t="shared" si="4"/>
        <v>68.604728999999452</v>
      </c>
      <c r="K23" s="20">
        <f t="shared" si="4"/>
        <v>39.657362000000148</v>
      </c>
      <c r="L23" s="20">
        <f t="shared" si="4"/>
        <v>48.647644000000014</v>
      </c>
      <c r="M23" s="20">
        <f t="shared" si="4"/>
        <v>44.36741500000096</v>
      </c>
      <c r="N23" s="20">
        <f t="shared" si="4"/>
        <v>42.179252000000247</v>
      </c>
      <c r="O23" s="20">
        <f t="shared" si="4"/>
        <v>37.792347999998924</v>
      </c>
      <c r="P23" s="20">
        <f t="shared" si="4"/>
        <v>41.847933000000012</v>
      </c>
      <c r="Q23" s="20">
        <f t="shared" si="4"/>
        <v>29.463583000000312</v>
      </c>
      <c r="R23" s="20">
        <f t="shared" si="4"/>
        <v>38.363049000000615</v>
      </c>
      <c r="S23" s="20">
        <f t="shared" si="4"/>
        <v>46.599122999999963</v>
      </c>
      <c r="T23" s="20">
        <f t="shared" si="4"/>
        <v>51.883268000000271</v>
      </c>
      <c r="U23" s="20">
        <f t="shared" si="4"/>
        <v>48.297964999999976</v>
      </c>
      <c r="V23" s="20">
        <f t="shared" si="4"/>
        <v>10.81866299999956</v>
      </c>
      <c r="W23" s="20">
        <f t="shared" si="4"/>
        <v>7.158556999999746</v>
      </c>
      <c r="X23" s="20">
        <f t="shared" si="4"/>
        <v>6.7704859999998916</v>
      </c>
      <c r="Y23" s="20">
        <f t="shared" si="4"/>
        <v>7.2384670000004689</v>
      </c>
      <c r="Z23" s="20">
        <f t="shared" si="4"/>
        <v>11.616832999999815</v>
      </c>
      <c r="AA23" s="20">
        <f t="shared" si="4"/>
        <v>5.1834870000000137</v>
      </c>
      <c r="AB23" s="20">
        <f t="shared" si="4"/>
        <v>6.880654999999706</v>
      </c>
      <c r="AC23" s="20">
        <f t="shared" si="4"/>
        <v>0.87234099999955106</v>
      </c>
      <c r="AD23" s="20">
        <f t="shared" si="4"/>
        <v>0.64138999999954649</v>
      </c>
      <c r="AE23" s="20">
        <f t="shared" ref="AE23" si="5">AE24-AE22</f>
        <v>0.93033499999978631</v>
      </c>
      <c r="AF23" s="33">
        <f t="shared" si="0"/>
        <v>1288.7655529999961</v>
      </c>
    </row>
    <row r="24" spans="1:32" s="2" customFormat="1">
      <c r="A24" s="29"/>
      <c r="B24" s="18" t="s">
        <v>7</v>
      </c>
      <c r="C24" s="20">
        <v>613.08999999999992</v>
      </c>
      <c r="D24" s="20">
        <v>757.10733899999946</v>
      </c>
      <c r="E24" s="20">
        <v>982.66700399999945</v>
      </c>
      <c r="F24" s="20">
        <v>897.85415400000034</v>
      </c>
      <c r="G24" s="20">
        <v>997.27588299999945</v>
      </c>
      <c r="H24" s="20">
        <v>1255.3879789999989</v>
      </c>
      <c r="I24" s="20">
        <v>942.59650499999941</v>
      </c>
      <c r="J24" s="20">
        <v>913.97518199999922</v>
      </c>
      <c r="K24" s="20">
        <v>875.92024699999968</v>
      </c>
      <c r="L24" s="20">
        <v>814.72762500000022</v>
      </c>
      <c r="M24" s="20">
        <v>890.40432500000054</v>
      </c>
      <c r="N24" s="20">
        <v>883.21201999999982</v>
      </c>
      <c r="O24" s="21">
        <v>955.74461599999972</v>
      </c>
      <c r="P24" s="21">
        <v>821.23440200000005</v>
      </c>
      <c r="Q24" s="21">
        <v>626.36616500000036</v>
      </c>
      <c r="R24" s="21">
        <v>757.65181599999994</v>
      </c>
      <c r="S24" s="21">
        <v>879.30979799999989</v>
      </c>
      <c r="T24" s="21">
        <v>1064.7997710000004</v>
      </c>
      <c r="U24" s="21">
        <v>1128.9506570000003</v>
      </c>
      <c r="V24" s="21">
        <v>1009.3335339999998</v>
      </c>
      <c r="W24" s="21">
        <v>987.6080939999996</v>
      </c>
      <c r="X24" s="21">
        <v>982.02172799999983</v>
      </c>
      <c r="Y24" s="33">
        <v>990.81871200000035</v>
      </c>
      <c r="Z24" s="33">
        <v>1107.1416239999996</v>
      </c>
      <c r="AA24" s="33">
        <v>1130.3326799999998</v>
      </c>
      <c r="AB24" s="33">
        <v>1077.1942019999999</v>
      </c>
      <c r="AC24" s="33">
        <v>1134.7577440000002</v>
      </c>
      <c r="AD24" s="33">
        <v>1252.6876180000002</v>
      </c>
      <c r="AE24" s="33">
        <v>1250.9145880000001</v>
      </c>
      <c r="AF24" s="33">
        <f t="shared" si="0"/>
        <v>27981.086011999992</v>
      </c>
    </row>
    <row r="25" spans="1:32" s="2" customFormat="1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2" s="2" customFormat="1">
      <c r="A26" s="5"/>
      <c r="B26" s="89" t="s">
        <v>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 s="2" customFormat="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2" s="2" customFormat="1">
      <c r="A28" s="29">
        <v>1</v>
      </c>
      <c r="B28" s="18" t="s">
        <v>14</v>
      </c>
      <c r="C28" s="22">
        <f>C9/C$24*100</f>
        <v>69.443964181441544</v>
      </c>
      <c r="D28" s="22">
        <f t="shared" ref="D28:AF37" si="6">D9/D$24*100</f>
        <v>69.689388125189012</v>
      </c>
      <c r="E28" s="22">
        <f t="shared" si="6"/>
        <v>74.346242422524696</v>
      </c>
      <c r="F28" s="22">
        <f t="shared" si="6"/>
        <v>74.328003053377884</v>
      </c>
      <c r="G28" s="22">
        <f t="shared" si="6"/>
        <v>78.009167499340819</v>
      </c>
      <c r="H28" s="22">
        <f t="shared" si="6"/>
        <v>72.785231441187818</v>
      </c>
      <c r="I28" s="22">
        <f t="shared" si="6"/>
        <v>72.578123764632522</v>
      </c>
      <c r="J28" s="22">
        <f t="shared" si="6"/>
        <v>79.071776152451406</v>
      </c>
      <c r="K28" s="22">
        <f t="shared" si="6"/>
        <v>84.324454027605086</v>
      </c>
      <c r="L28" s="22">
        <f t="shared" si="6"/>
        <v>81.582911957846036</v>
      </c>
      <c r="M28" s="22">
        <f t="shared" si="6"/>
        <v>80.121048154162921</v>
      </c>
      <c r="N28" s="22">
        <f t="shared" si="6"/>
        <v>79.559525016428097</v>
      </c>
      <c r="O28" s="22">
        <f t="shared" si="6"/>
        <v>79.795579303582599</v>
      </c>
      <c r="P28" s="22">
        <f t="shared" si="6"/>
        <v>75.050514384077147</v>
      </c>
      <c r="Q28" s="22">
        <f t="shared" si="6"/>
        <v>73.953872013505034</v>
      </c>
      <c r="R28" s="22">
        <f t="shared" si="6"/>
        <v>69.19354259160113</v>
      </c>
      <c r="S28" s="22">
        <f t="shared" si="6"/>
        <v>64.81297516486903</v>
      </c>
      <c r="T28" s="22">
        <f t="shared" si="6"/>
        <v>65.376029180231654</v>
      </c>
      <c r="U28" s="22">
        <f t="shared" si="6"/>
        <v>66.087893157583764</v>
      </c>
      <c r="V28" s="22">
        <f t="shared" si="6"/>
        <v>80.218258853569438</v>
      </c>
      <c r="W28" s="22">
        <f t="shared" si="6"/>
        <v>81.227877016568911</v>
      </c>
      <c r="X28" s="22">
        <f t="shared" si="6"/>
        <v>82.76268760929085</v>
      </c>
      <c r="Y28" s="22">
        <f t="shared" si="6"/>
        <v>79.208236026935239</v>
      </c>
      <c r="Z28" s="22">
        <f t="shared" si="6"/>
        <v>79.104226055184427</v>
      </c>
      <c r="AA28" s="22">
        <f t="shared" si="6"/>
        <v>76.159562068045304</v>
      </c>
      <c r="AB28" s="22">
        <f t="shared" si="6"/>
        <v>79.475936689083667</v>
      </c>
      <c r="AC28" s="22">
        <f t="shared" si="6"/>
        <v>84.067933093567888</v>
      </c>
      <c r="AD28" s="22">
        <f t="shared" si="6"/>
        <v>82.761355113833375</v>
      </c>
      <c r="AE28" s="22">
        <f t="shared" ref="AE28:AE36" si="7">AE9/AE$24*100</f>
        <v>90.046797983300863</v>
      </c>
      <c r="AF28" s="22">
        <f t="shared" si="6"/>
        <v>77.077439605992126</v>
      </c>
    </row>
    <row r="29" spans="1:32" s="2" customFormat="1">
      <c r="A29" s="29">
        <v>2</v>
      </c>
      <c r="B29" s="18" t="s">
        <v>31</v>
      </c>
      <c r="C29" s="22">
        <f t="shared" ref="C29:R43" si="8">C10/C$24*100</f>
        <v>2.2965633104438181</v>
      </c>
      <c r="D29" s="22">
        <f t="shared" si="8"/>
        <v>2.9338285149022987</v>
      </c>
      <c r="E29" s="22">
        <f t="shared" si="8"/>
        <v>2.5064555846224406</v>
      </c>
      <c r="F29" s="22">
        <f t="shared" si="8"/>
        <v>2.3116396919849853</v>
      </c>
      <c r="G29" s="22">
        <f t="shared" si="8"/>
        <v>1.9783165657882462</v>
      </c>
      <c r="H29" s="22">
        <f t="shared" si="8"/>
        <v>2.0149495951163656</v>
      </c>
      <c r="I29" s="22">
        <f t="shared" si="8"/>
        <v>2.4701104742585493</v>
      </c>
      <c r="J29" s="22">
        <f t="shared" si="8"/>
        <v>2.4864189364826785</v>
      </c>
      <c r="K29" s="22">
        <f t="shared" si="8"/>
        <v>3.509411285477456</v>
      </c>
      <c r="L29" s="22">
        <f t="shared" si="8"/>
        <v>4.0556528324420071</v>
      </c>
      <c r="M29" s="22">
        <f t="shared" si="8"/>
        <v>4.2338008634448157</v>
      </c>
      <c r="N29" s="22">
        <f t="shared" si="8"/>
        <v>3.7982269534782822</v>
      </c>
      <c r="O29" s="22">
        <f t="shared" si="8"/>
        <v>3.0808828537518029</v>
      </c>
      <c r="P29" s="22">
        <f t="shared" si="8"/>
        <v>3.2207462249005983</v>
      </c>
      <c r="Q29" s="22">
        <f t="shared" si="8"/>
        <v>2.6759970344183572</v>
      </c>
      <c r="R29" s="22">
        <f t="shared" si="8"/>
        <v>2.6222328753713433</v>
      </c>
      <c r="S29" s="22">
        <f t="shared" si="6"/>
        <v>1.5908812834586432</v>
      </c>
      <c r="T29" s="22">
        <f t="shared" si="6"/>
        <v>1.4732109667217412</v>
      </c>
      <c r="U29" s="22">
        <f t="shared" si="6"/>
        <v>1.4327487122406624</v>
      </c>
      <c r="V29" s="22">
        <f t="shared" si="6"/>
        <v>1.3267536001632543</v>
      </c>
      <c r="W29" s="22">
        <f t="shared" si="6"/>
        <v>1.7130033768232775</v>
      </c>
      <c r="X29" s="22">
        <f t="shared" si="6"/>
        <v>3.1461847654759838</v>
      </c>
      <c r="Y29" s="22">
        <f t="shared" si="6"/>
        <v>4.3207922379245476</v>
      </c>
      <c r="Z29" s="22">
        <f t="shared" si="6"/>
        <v>4.1822305291630881</v>
      </c>
      <c r="AA29" s="22">
        <f t="shared" si="6"/>
        <v>3.5138379790983318</v>
      </c>
      <c r="AB29" s="22">
        <f t="shared" si="6"/>
        <v>3.1905775148240174</v>
      </c>
      <c r="AC29" s="22">
        <f t="shared" si="6"/>
        <v>3.1909614357300207</v>
      </c>
      <c r="AD29" s="22">
        <f t="shared" si="6"/>
        <v>2.8425305310234177</v>
      </c>
      <c r="AE29" s="22">
        <f t="shared" si="7"/>
        <v>1.0091849692298895</v>
      </c>
      <c r="AF29" s="22">
        <f t="shared" si="6"/>
        <v>2.6981089321416167</v>
      </c>
    </row>
    <row r="30" spans="1:32" s="2" customFormat="1">
      <c r="A30" s="5">
        <v>3</v>
      </c>
      <c r="B30" s="18" t="s">
        <v>250</v>
      </c>
      <c r="C30" s="22">
        <f t="shared" si="8"/>
        <v>0</v>
      </c>
      <c r="D30" s="22">
        <f t="shared" si="6"/>
        <v>1.8519963125070184E-2</v>
      </c>
      <c r="E30" s="22">
        <f t="shared" si="6"/>
        <v>1.4246942192026636E-3</v>
      </c>
      <c r="F30" s="22">
        <f t="shared" si="6"/>
        <v>6.8361548171887124E-2</v>
      </c>
      <c r="G30" s="22">
        <f t="shared" si="6"/>
        <v>3.5792502965801718E-3</v>
      </c>
      <c r="H30" s="22">
        <f t="shared" si="6"/>
        <v>0.2253927907015591</v>
      </c>
      <c r="I30" s="22">
        <f t="shared" si="6"/>
        <v>4.3257109254823754E-2</v>
      </c>
      <c r="J30" s="22">
        <f t="shared" si="6"/>
        <v>0.10372174416438373</v>
      </c>
      <c r="K30" s="22">
        <f t="shared" si="6"/>
        <v>6.2245278821600324E-2</v>
      </c>
      <c r="L30" s="22">
        <f t="shared" si="6"/>
        <v>2.247794163110646E-2</v>
      </c>
      <c r="M30" s="22">
        <f t="shared" si="6"/>
        <v>5.4364403497253869E-2</v>
      </c>
      <c r="N30" s="22">
        <f t="shared" si="6"/>
        <v>7.7036428919977792E-2</v>
      </c>
      <c r="O30" s="22">
        <f t="shared" si="6"/>
        <v>0.12311709428452595</v>
      </c>
      <c r="P30" s="22">
        <f t="shared" si="6"/>
        <v>9.9265081688577395E-2</v>
      </c>
      <c r="Q30" s="22">
        <f t="shared" si="6"/>
        <v>0.31999030471257961</v>
      </c>
      <c r="R30" s="22">
        <f t="shared" si="6"/>
        <v>0.21499163145937741</v>
      </c>
      <c r="S30" s="22">
        <f t="shared" si="6"/>
        <v>0.26872235534898486</v>
      </c>
      <c r="T30" s="22">
        <f t="shared" si="6"/>
        <v>0.90277855628877623</v>
      </c>
      <c r="U30" s="22">
        <f t="shared" si="6"/>
        <v>1.3068581791878968</v>
      </c>
      <c r="V30" s="22">
        <f t="shared" si="6"/>
        <v>0.45195952044926313</v>
      </c>
      <c r="W30" s="22">
        <f t="shared" si="6"/>
        <v>0.21849952558205757</v>
      </c>
      <c r="X30" s="22">
        <f t="shared" si="6"/>
        <v>0.16770178836613281</v>
      </c>
      <c r="Y30" s="22">
        <f t="shared" si="6"/>
        <v>0.41513224873371174</v>
      </c>
      <c r="Z30" s="22">
        <f t="shared" si="6"/>
        <v>0.49694003736598763</v>
      </c>
      <c r="AA30" s="22">
        <f t="shared" si="6"/>
        <v>0.39691075728253744</v>
      </c>
      <c r="AB30" s="22">
        <f t="shared" si="6"/>
        <v>0.44008601152868077</v>
      </c>
      <c r="AC30" s="22">
        <f t="shared" si="6"/>
        <v>0.41919564110945595</v>
      </c>
      <c r="AD30" s="22">
        <f t="shared" si="6"/>
        <v>0.252139157010491</v>
      </c>
      <c r="AE30" s="22">
        <f t="shared" si="7"/>
        <v>0.18603308509821295</v>
      </c>
      <c r="AF30" s="22">
        <f t="shared" si="6"/>
        <v>0.27406881193643373</v>
      </c>
    </row>
    <row r="31" spans="1:32" s="2" customFormat="1">
      <c r="A31" s="5">
        <v>4</v>
      </c>
      <c r="B31" s="18" t="s">
        <v>1158</v>
      </c>
      <c r="C31" s="22">
        <f t="shared" si="8"/>
        <v>8.155409483110148E-3</v>
      </c>
      <c r="D31" s="22">
        <f t="shared" si="6"/>
        <v>5.7983455896733857E-2</v>
      </c>
      <c r="E31" s="22">
        <f t="shared" si="6"/>
        <v>5.0684107431371563E-2</v>
      </c>
      <c r="F31" s="22">
        <f t="shared" si="6"/>
        <v>7.8708551589549106E-2</v>
      </c>
      <c r="G31" s="22">
        <f t="shared" si="6"/>
        <v>1.0465709818032375E-2</v>
      </c>
      <c r="H31" s="22">
        <f t="shared" si="6"/>
        <v>7.8559777255920379E-2</v>
      </c>
      <c r="I31" s="22">
        <f t="shared" si="6"/>
        <v>0.12940669666497445</v>
      </c>
      <c r="J31" s="22">
        <f t="shared" si="6"/>
        <v>7.7004169682147947E-2</v>
      </c>
      <c r="K31" s="22">
        <f t="shared" si="6"/>
        <v>4.2043553766602237E-2</v>
      </c>
      <c r="L31" s="22">
        <f t="shared" si="6"/>
        <v>5.2868098095974099E-2</v>
      </c>
      <c r="M31" s="22">
        <f t="shared" si="6"/>
        <v>0.32101809478519755</v>
      </c>
      <c r="N31" s="22">
        <f t="shared" si="6"/>
        <v>0.5225420279040135</v>
      </c>
      <c r="O31" s="22">
        <f t="shared" si="6"/>
        <v>0.52216250203809689</v>
      </c>
      <c r="P31" s="22">
        <f t="shared" si="6"/>
        <v>0.36027436171627897</v>
      </c>
      <c r="Q31" s="22">
        <f t="shared" si="6"/>
        <v>0.6719732378903317</v>
      </c>
      <c r="R31" s="22">
        <f t="shared" si="6"/>
        <v>0.32434608458722419</v>
      </c>
      <c r="S31" s="22">
        <f t="shared" si="6"/>
        <v>0.4843402188496938</v>
      </c>
      <c r="T31" s="22">
        <f t="shared" si="6"/>
        <v>0.43940834018079422</v>
      </c>
      <c r="U31" s="22">
        <f t="shared" si="6"/>
        <v>0.35214665719442495</v>
      </c>
      <c r="V31" s="22">
        <f t="shared" si="6"/>
        <v>1.5250657469981577E-3</v>
      </c>
      <c r="W31" s="22">
        <f t="shared" si="6"/>
        <v>5.8961647189578444E-3</v>
      </c>
      <c r="X31" s="22">
        <f t="shared" si="6"/>
        <v>0.25132875675027838</v>
      </c>
      <c r="Y31" s="22">
        <f t="shared" si="6"/>
        <v>0.32243466552537203</v>
      </c>
      <c r="Z31" s="22">
        <f t="shared" si="6"/>
        <v>0.41861573077303083</v>
      </c>
      <c r="AA31" s="22">
        <f t="shared" si="6"/>
        <v>0.33030806470180096</v>
      </c>
      <c r="AB31" s="22">
        <f t="shared" si="6"/>
        <v>0.37265703737978351</v>
      </c>
      <c r="AC31" s="22">
        <f t="shared" si="6"/>
        <v>0</v>
      </c>
      <c r="AD31" s="22">
        <f t="shared" si="6"/>
        <v>3.6370839262179086E-2</v>
      </c>
      <c r="AE31" s="22">
        <f t="shared" si="7"/>
        <v>0</v>
      </c>
      <c r="AF31" s="22">
        <f t="shared" si="6"/>
        <v>0.21115658260962861</v>
      </c>
    </row>
    <row r="32" spans="1:32" s="2" customFormat="1">
      <c r="A32" s="5">
        <v>5</v>
      </c>
      <c r="B32" s="18" t="s">
        <v>1159</v>
      </c>
      <c r="C32" s="22">
        <f t="shared" si="8"/>
        <v>0.15185372457551097</v>
      </c>
      <c r="D32" s="22">
        <f t="shared" si="6"/>
        <v>0.36198196197910604</v>
      </c>
      <c r="E32" s="22">
        <f t="shared" si="6"/>
        <v>0.36797511112930392</v>
      </c>
      <c r="F32" s="22">
        <f t="shared" si="6"/>
        <v>0.63319682541670319</v>
      </c>
      <c r="G32" s="22">
        <f t="shared" si="6"/>
        <v>0.55545191600707788</v>
      </c>
      <c r="H32" s="22">
        <f t="shared" si="6"/>
        <v>0.37187045583459444</v>
      </c>
      <c r="I32" s="22">
        <f t="shared" si="6"/>
        <v>0.21001647995713724</v>
      </c>
      <c r="J32" s="22">
        <f t="shared" si="6"/>
        <v>2.2266906586529193E-2</v>
      </c>
      <c r="K32" s="22">
        <f t="shared" si="6"/>
        <v>1.1229332845870389E-2</v>
      </c>
      <c r="L32" s="22">
        <f t="shared" si="6"/>
        <v>6.6934885140294553E-2</v>
      </c>
      <c r="M32" s="22">
        <f t="shared" si="6"/>
        <v>3.988165713368471E-2</v>
      </c>
      <c r="N32" s="22">
        <f t="shared" si="6"/>
        <v>2.1258995093839422E-2</v>
      </c>
      <c r="O32" s="22">
        <f t="shared" si="6"/>
        <v>4.4253453581578964E-2</v>
      </c>
      <c r="P32" s="22">
        <f t="shared" si="6"/>
        <v>1.8297212054689347E-2</v>
      </c>
      <c r="Q32" s="22">
        <f t="shared" si="6"/>
        <v>2.5781565005191468E-2</v>
      </c>
      <c r="R32" s="22">
        <f t="shared" si="6"/>
        <v>1.6149766609943689E-2</v>
      </c>
      <c r="S32" s="22">
        <f t="shared" si="6"/>
        <v>3.9655875641681423E-2</v>
      </c>
      <c r="T32" s="22">
        <f t="shared" si="6"/>
        <v>3.6264470609094442E-2</v>
      </c>
      <c r="U32" s="22">
        <f t="shared" si="6"/>
        <v>5.0027695763146175E-2</v>
      </c>
      <c r="V32" s="22">
        <f t="shared" si="6"/>
        <v>7.6045229267097773E-3</v>
      </c>
      <c r="W32" s="22">
        <f t="shared" si="6"/>
        <v>2.1736354866285668E-2</v>
      </c>
      <c r="X32" s="22">
        <f t="shared" si="6"/>
        <v>3.0838625191804313E-2</v>
      </c>
      <c r="Y32" s="22">
        <f t="shared" si="6"/>
        <v>4.0197262645156814E-2</v>
      </c>
      <c r="Z32" s="22">
        <f t="shared" si="6"/>
        <v>0.1579567565784159</v>
      </c>
      <c r="AA32" s="22">
        <f t="shared" si="6"/>
        <v>5.0911913826998265E-2</v>
      </c>
      <c r="AB32" s="22">
        <f t="shared" si="6"/>
        <v>0.35721246854613126</v>
      </c>
      <c r="AC32" s="22">
        <f t="shared" si="6"/>
        <v>5.0432438379552476E-2</v>
      </c>
      <c r="AD32" s="22">
        <f t="shared" si="6"/>
        <v>2.5456067052783783E-2</v>
      </c>
      <c r="AE32" s="22">
        <f t="shared" si="7"/>
        <v>1.5095115350913152E-2</v>
      </c>
      <c r="AF32" s="22">
        <f t="shared" si="6"/>
        <v>0.13205930243076661</v>
      </c>
    </row>
    <row r="33" spans="1:32" s="2" customFormat="1">
      <c r="A33" s="29"/>
      <c r="B33" s="18" t="s">
        <v>17</v>
      </c>
      <c r="C33" s="22">
        <f t="shared" si="8"/>
        <v>16.544716110195896</v>
      </c>
      <c r="D33" s="22">
        <f t="shared" si="6"/>
        <v>17.233528494431891</v>
      </c>
      <c r="E33" s="22">
        <f t="shared" si="6"/>
        <v>15.321275303551364</v>
      </c>
      <c r="F33" s="22">
        <f t="shared" si="6"/>
        <v>14.464783776007351</v>
      </c>
      <c r="G33" s="22">
        <f t="shared" si="6"/>
        <v>9.4672956209450465</v>
      </c>
      <c r="H33" s="22">
        <f t="shared" si="6"/>
        <v>10.115720568007774</v>
      </c>
      <c r="I33" s="22">
        <f t="shared" si="6"/>
        <v>11.559326649529654</v>
      </c>
      <c r="J33" s="22">
        <f t="shared" si="6"/>
        <v>10.732620418132981</v>
      </c>
      <c r="K33" s="22">
        <f t="shared" si="6"/>
        <v>7.5231082082750405</v>
      </c>
      <c r="L33" s="22">
        <f t="shared" si="6"/>
        <v>8.2481226778090377</v>
      </c>
      <c r="M33" s="22">
        <f t="shared" si="6"/>
        <v>10.247047710600455</v>
      </c>
      <c r="N33" s="22">
        <f t="shared" si="6"/>
        <v>11.245745047717987</v>
      </c>
      <c r="O33" s="22">
        <f t="shared" si="6"/>
        <v>12.479773990168102</v>
      </c>
      <c r="P33" s="22">
        <f t="shared" si="6"/>
        <v>16.155167230804825</v>
      </c>
      <c r="Q33" s="22">
        <f t="shared" si="6"/>
        <v>17.648494630932042</v>
      </c>
      <c r="R33" s="22">
        <f t="shared" si="6"/>
        <v>22.565322934565511</v>
      </c>
      <c r="S33" s="22">
        <f t="shared" si="6"/>
        <v>27.503913700277</v>
      </c>
      <c r="T33" s="22">
        <f t="shared" si="6"/>
        <v>26.899724042108197</v>
      </c>
      <c r="U33" s="22">
        <f t="shared" si="6"/>
        <v>26.492196638138822</v>
      </c>
      <c r="V33" s="22">
        <f t="shared" si="6"/>
        <v>16.922036397930682</v>
      </c>
      <c r="W33" s="22">
        <f t="shared" si="6"/>
        <v>16.088149739283129</v>
      </c>
      <c r="X33" s="22">
        <f t="shared" si="6"/>
        <v>12.95181485027183</v>
      </c>
      <c r="Y33" s="22">
        <f t="shared" si="6"/>
        <v>14.962653430388581</v>
      </c>
      <c r="Z33" s="22">
        <f t="shared" si="6"/>
        <v>14.590767386774731</v>
      </c>
      <c r="AA33" s="22">
        <f t="shared" si="6"/>
        <v>19.089888562719434</v>
      </c>
      <c r="AB33" s="22">
        <f t="shared" si="6"/>
        <v>15.524773127213699</v>
      </c>
      <c r="AC33" s="22">
        <f t="shared" si="6"/>
        <v>12.194602745094816</v>
      </c>
      <c r="AD33" s="22">
        <f t="shared" si="6"/>
        <v>14.030947179043643</v>
      </c>
      <c r="AE33" s="22">
        <f t="shared" si="7"/>
        <v>8.6685164630920415</v>
      </c>
      <c r="AF33" s="22">
        <f t="shared" si="6"/>
        <v>15.001321400462597</v>
      </c>
    </row>
    <row r="34" spans="1:32" s="2" customFormat="1">
      <c r="A34" s="29"/>
      <c r="B34" s="18" t="s">
        <v>18</v>
      </c>
      <c r="C34" s="22">
        <f t="shared" si="8"/>
        <v>5.0118253437505098</v>
      </c>
      <c r="D34" s="22">
        <f t="shared" si="6"/>
        <v>5.504952713184573</v>
      </c>
      <c r="E34" s="22">
        <f t="shared" si="6"/>
        <v>5.1400098705257866</v>
      </c>
      <c r="F34" s="22">
        <f t="shared" si="6"/>
        <v>4.7178495317180404</v>
      </c>
      <c r="G34" s="22">
        <f t="shared" si="6"/>
        <v>3.1293080011241003</v>
      </c>
      <c r="H34" s="22">
        <f t="shared" si="6"/>
        <v>3.6463276505533617</v>
      </c>
      <c r="I34" s="22">
        <f t="shared" si="6"/>
        <v>4.1310761066316513</v>
      </c>
      <c r="J34" s="22">
        <f t="shared" si="6"/>
        <v>4.3433955080850355</v>
      </c>
      <c r="K34" s="22">
        <f t="shared" si="6"/>
        <v>2.6444592506376901</v>
      </c>
      <c r="L34" s="22">
        <f t="shared" si="6"/>
        <v>3.0635411435815731</v>
      </c>
      <c r="M34" s="22">
        <f t="shared" si="6"/>
        <v>3.5775913375083817</v>
      </c>
      <c r="N34" s="22">
        <f t="shared" si="6"/>
        <v>3.8538224377879278</v>
      </c>
      <c r="O34" s="22">
        <f t="shared" si="6"/>
        <v>3.9532460206922067</v>
      </c>
      <c r="P34" s="22">
        <f t="shared" si="6"/>
        <v>5.285583981173744</v>
      </c>
      <c r="Q34" s="22">
        <f t="shared" si="6"/>
        <v>5.3569943389263335</v>
      </c>
      <c r="R34" s="22">
        <f t="shared" si="6"/>
        <v>8.0433411117172096</v>
      </c>
      <c r="S34" s="22">
        <f t="shared" si="6"/>
        <v>10.127132917493093</v>
      </c>
      <c r="T34" s="22">
        <f t="shared" si="6"/>
        <v>11.634282272962654</v>
      </c>
      <c r="U34" s="22">
        <f t="shared" si="6"/>
        <v>11.847298654789656</v>
      </c>
      <c r="V34" s="22">
        <f t="shared" si="6"/>
        <v>10.51580487763721</v>
      </c>
      <c r="W34" s="22">
        <f t="shared" si="6"/>
        <v>10.755007137476948</v>
      </c>
      <c r="X34" s="22">
        <f t="shared" si="6"/>
        <v>9.9151301059603441</v>
      </c>
      <c r="Y34" s="22">
        <f t="shared" si="6"/>
        <v>9.6188584092868812</v>
      </c>
      <c r="Z34" s="22">
        <f t="shared" si="6"/>
        <v>10.507923871535338</v>
      </c>
      <c r="AA34" s="22">
        <f t="shared" si="6"/>
        <v>12.261156600373619</v>
      </c>
      <c r="AB34" s="22">
        <f t="shared" si="6"/>
        <v>10.205190558573022</v>
      </c>
      <c r="AC34" s="22">
        <f t="shared" si="6"/>
        <v>10.4873928051378</v>
      </c>
      <c r="AD34" s="22">
        <f t="shared" si="6"/>
        <v>12.490482204159536</v>
      </c>
      <c r="AE34" s="22">
        <f t="shared" si="7"/>
        <v>7.5906818028090628</v>
      </c>
      <c r="AF34" s="22">
        <f t="shared" si="6"/>
        <v>7.4964630289918857</v>
      </c>
    </row>
    <row r="35" spans="1:32" s="2" customFormat="1">
      <c r="A35" s="29"/>
      <c r="B35" s="18" t="s">
        <v>1143</v>
      </c>
      <c r="C35" s="22">
        <f t="shared" si="8"/>
        <v>1.0688479668564157</v>
      </c>
      <c r="D35" s="22">
        <f t="shared" si="6"/>
        <v>0.87360162282088316</v>
      </c>
      <c r="E35" s="22">
        <f t="shared" si="6"/>
        <v>0.91118801827602658</v>
      </c>
      <c r="F35" s="22">
        <f t="shared" si="6"/>
        <v>1.1156211680232417</v>
      </c>
      <c r="G35" s="22">
        <f t="shared" si="6"/>
        <v>1.0128267585911339</v>
      </c>
      <c r="H35" s="22">
        <f t="shared" si="6"/>
        <v>0.74061398990024951</v>
      </c>
      <c r="I35" s="22">
        <f t="shared" si="6"/>
        <v>0.98311175045148347</v>
      </c>
      <c r="J35" s="22">
        <f t="shared" si="6"/>
        <v>0.76318538373616429</v>
      </c>
      <c r="K35" s="22">
        <f t="shared" si="6"/>
        <v>0.47080679024422667</v>
      </c>
      <c r="L35" s="22">
        <f t="shared" si="6"/>
        <v>0.84442908143687823</v>
      </c>
      <c r="M35" s="22">
        <f t="shared" si="6"/>
        <v>0.74371651328176036</v>
      </c>
      <c r="N35" s="22">
        <f t="shared" si="6"/>
        <v>0.55327100281085373</v>
      </c>
      <c r="O35" s="22">
        <f t="shared" si="6"/>
        <v>0.60861844290002298</v>
      </c>
      <c r="P35" s="22">
        <f t="shared" si="6"/>
        <v>1.0900528494908333</v>
      </c>
      <c r="Q35" s="22">
        <f t="shared" si="6"/>
        <v>1.2850947975454574</v>
      </c>
      <c r="R35" s="22">
        <f t="shared" si="6"/>
        <v>1.3071227166437629</v>
      </c>
      <c r="S35" s="22">
        <f t="shared" si="6"/>
        <v>1.2463643672488682</v>
      </c>
      <c r="T35" s="22">
        <f t="shared" si="6"/>
        <v>0.84503793530586679</v>
      </c>
      <c r="U35" s="22">
        <f t="shared" si="6"/>
        <v>0.79241452622672037</v>
      </c>
      <c r="V35" s="22">
        <f t="shared" si="6"/>
        <v>0.44943904538893509</v>
      </c>
      <c r="W35" s="22">
        <f t="shared" si="6"/>
        <v>0.36778617166740252</v>
      </c>
      <c r="X35" s="22">
        <f t="shared" si="6"/>
        <v>0.4533629830235284</v>
      </c>
      <c r="Y35" s="22">
        <f t="shared" si="6"/>
        <v>0.36240797196409819</v>
      </c>
      <c r="Z35" s="22">
        <f t="shared" si="6"/>
        <v>0.24564869941155792</v>
      </c>
      <c r="AA35" s="22">
        <f t="shared" si="6"/>
        <v>0.36020528044893835</v>
      </c>
      <c r="AB35" s="22">
        <f t="shared" si="6"/>
        <v>0.22196350440438034</v>
      </c>
      <c r="AC35" s="22">
        <f t="shared" si="6"/>
        <v>0.18752196327818135</v>
      </c>
      <c r="AD35" s="22">
        <f t="shared" si="6"/>
        <v>0.18665259929151784</v>
      </c>
      <c r="AE35" s="22">
        <f t="shared" si="7"/>
        <v>0.16213161309779212</v>
      </c>
      <c r="AF35" s="22">
        <f t="shared" si="6"/>
        <v>0.65688384975899072</v>
      </c>
    </row>
    <row r="36" spans="1:32" s="2" customFormat="1">
      <c r="A36" s="5"/>
      <c r="B36" s="18" t="s">
        <v>1144</v>
      </c>
      <c r="C36" s="22">
        <f t="shared" si="8"/>
        <v>1.0398147090965437</v>
      </c>
      <c r="D36" s="22">
        <f t="shared" si="6"/>
        <v>0.82174702047103032</v>
      </c>
      <c r="E36" s="22">
        <f t="shared" si="6"/>
        <v>0.61264792401638457</v>
      </c>
      <c r="F36" s="22">
        <f t="shared" si="6"/>
        <v>0.91366175268594862</v>
      </c>
      <c r="G36" s="22">
        <f t="shared" si="6"/>
        <v>0.60205276216430936</v>
      </c>
      <c r="H36" s="22">
        <f t="shared" si="6"/>
        <v>0.52177136547202863</v>
      </c>
      <c r="I36" s="22">
        <f t="shared" si="6"/>
        <v>0.54971262597668991</v>
      </c>
      <c r="J36" s="22">
        <f t="shared" si="6"/>
        <v>0.55286851322840413</v>
      </c>
      <c r="K36" s="22">
        <f t="shared" si="6"/>
        <v>0.42492304667550407</v>
      </c>
      <c r="L36" s="22">
        <f t="shared" si="6"/>
        <v>0.3180032099684848</v>
      </c>
      <c r="M36" s="22">
        <f t="shared" si="6"/>
        <v>0.34685051647744386</v>
      </c>
      <c r="N36" s="22">
        <f t="shared" si="6"/>
        <v>0.3937373950141666</v>
      </c>
      <c r="O36" s="22">
        <f t="shared" si="6"/>
        <v>0.40556681514175541</v>
      </c>
      <c r="P36" s="22">
        <f t="shared" si="6"/>
        <v>0.43670138407085363</v>
      </c>
      <c r="Q36" s="22">
        <f t="shared" si="6"/>
        <v>0.5542408249334474</v>
      </c>
      <c r="R36" s="22">
        <f t="shared" si="6"/>
        <v>0.5454286405353248</v>
      </c>
      <c r="S36" s="22">
        <f t="shared" si="6"/>
        <v>0.61043934824890922</v>
      </c>
      <c r="T36" s="22">
        <f t="shared" si="6"/>
        <v>0.65251751448770712</v>
      </c>
      <c r="U36" s="22">
        <f t="shared" si="6"/>
        <v>0.74407884418282422</v>
      </c>
      <c r="V36" s="22">
        <f t="shared" si="6"/>
        <v>0.3849749234627135</v>
      </c>
      <c r="W36" s="22">
        <f t="shared" si="6"/>
        <v>0.53603884295423798</v>
      </c>
      <c r="X36" s="22">
        <f t="shared" si="6"/>
        <v>0.54153312990646996</v>
      </c>
      <c r="Y36" s="22">
        <f t="shared" si="6"/>
        <v>0.7525401881994328</v>
      </c>
      <c r="Z36" s="22">
        <f t="shared" si="6"/>
        <v>1.0186418571505178</v>
      </c>
      <c r="AA36" s="22">
        <f t="shared" si="6"/>
        <v>0.9573803528355922</v>
      </c>
      <c r="AB36" s="22">
        <f t="shared" si="6"/>
        <v>0.76568802400590708</v>
      </c>
      <c r="AC36" s="22">
        <f t="shared" si="6"/>
        <v>0.91560009657885177</v>
      </c>
      <c r="AD36" s="22">
        <f t="shared" si="6"/>
        <v>0.49380539179241723</v>
      </c>
      <c r="AE36" s="22">
        <f t="shared" si="7"/>
        <v>0.38321465318142084</v>
      </c>
      <c r="AF36" s="22">
        <f t="shared" si="6"/>
        <v>0.61449031294304035</v>
      </c>
    </row>
    <row r="37" spans="1:32" s="2" customFormat="1">
      <c r="A37" s="29"/>
      <c r="B37" s="18" t="s">
        <v>1145</v>
      </c>
      <c r="C37" s="22">
        <f t="shared" si="8"/>
        <v>1.7896230569736906</v>
      </c>
      <c r="D37" s="22">
        <f t="shared" si="6"/>
        <v>1.7282027694094255</v>
      </c>
      <c r="E37" s="22">
        <f t="shared" si="6"/>
        <v>1.7019323872606609</v>
      </c>
      <c r="F37" s="22">
        <f t="shared" si="6"/>
        <v>1.4597609134634573</v>
      </c>
      <c r="G37" s="22">
        <f t="shared" si="6"/>
        <v>1.0366603841757602</v>
      </c>
      <c r="H37" s="22">
        <f t="shared" si="6"/>
        <v>1.0254460147256208</v>
      </c>
      <c r="I37" s="22">
        <f t="shared" si="6"/>
        <v>1.2509409845520272</v>
      </c>
      <c r="J37" s="22">
        <f t="shared" si="6"/>
        <v>1.5101128861943223</v>
      </c>
      <c r="K37" s="22">
        <f t="shared" si="6"/>
        <v>1.0569781931299504</v>
      </c>
      <c r="L37" s="22">
        <f t="shared" si="6"/>
        <v>1.1204485670901363</v>
      </c>
      <c r="M37" s="22">
        <f t="shared" si="6"/>
        <v>1.3756753708490796</v>
      </c>
      <c r="N37" s="22">
        <f t="shared" si="6"/>
        <v>1.5273999554489759</v>
      </c>
      <c r="O37" s="22">
        <f t="shared" si="6"/>
        <v>1.390634985277281</v>
      </c>
      <c r="P37" s="22">
        <f t="shared" si="6"/>
        <v>2.4965493347659322</v>
      </c>
      <c r="Q37" s="22">
        <f t="shared" si="6"/>
        <v>1.8014612906174441</v>
      </c>
      <c r="R37" s="22">
        <f t="shared" si="6"/>
        <v>2.091119913583102</v>
      </c>
      <c r="S37" s="22">
        <f t="shared" si="6"/>
        <v>2.9489695280297563</v>
      </c>
      <c r="T37" s="22">
        <f t="shared" si="6"/>
        <v>3.0154437364168047</v>
      </c>
      <c r="U37" s="22">
        <f t="shared" si="6"/>
        <v>2.9053433643557365</v>
      </c>
      <c r="V37" s="22">
        <f t="shared" ref="D37:AF43" si="9">V18/V$24*100</f>
        <v>2.6268888436634472</v>
      </c>
      <c r="W37" s="22">
        <f t="shared" si="9"/>
        <v>4.288208982620997</v>
      </c>
      <c r="X37" s="22">
        <f t="shared" si="9"/>
        <v>2.4123068079406078</v>
      </c>
      <c r="Y37" s="22">
        <f t="shared" si="9"/>
        <v>2.8529952712479649</v>
      </c>
      <c r="Z37" s="22">
        <f t="shared" si="9"/>
        <v>2.7490447780328426</v>
      </c>
      <c r="AA37" s="22">
        <f t="shared" si="9"/>
        <v>3.3735142471506716</v>
      </c>
      <c r="AB37" s="22">
        <f t="shared" si="9"/>
        <v>3.0906876344289875</v>
      </c>
      <c r="AC37" s="22">
        <f t="shared" si="9"/>
        <v>2.8352144032603315</v>
      </c>
      <c r="AD37" s="22">
        <f t="shared" si="9"/>
        <v>2.6669313658051976</v>
      </c>
      <c r="AE37" s="22">
        <f t="shared" ref="AE37" si="10">AE18/AE$24*100</f>
        <v>1.5421084848680333</v>
      </c>
      <c r="AF37" s="22">
        <f t="shared" si="9"/>
        <v>2.1662208955722937</v>
      </c>
    </row>
    <row r="38" spans="1:32" s="2" customFormat="1">
      <c r="A38" s="29"/>
      <c r="B38" s="18" t="s">
        <v>1146</v>
      </c>
      <c r="C38" s="22">
        <f t="shared" si="8"/>
        <v>0.24939242199350825</v>
      </c>
      <c r="D38" s="22">
        <f t="shared" si="9"/>
        <v>0.26852810629009127</v>
      </c>
      <c r="E38" s="22">
        <f t="shared" si="9"/>
        <v>0.28641726938457379</v>
      </c>
      <c r="F38" s="22">
        <f t="shared" si="9"/>
        <v>0.18022381394473111</v>
      </c>
      <c r="G38" s="22">
        <f t="shared" si="9"/>
        <v>0.14533290383399361</v>
      </c>
      <c r="H38" s="22">
        <f t="shared" si="9"/>
        <v>0.30232884681780142</v>
      </c>
      <c r="I38" s="22">
        <f t="shared" si="9"/>
        <v>0.26958629556981023</v>
      </c>
      <c r="J38" s="22">
        <f t="shared" si="9"/>
        <v>0.38530663297594914</v>
      </c>
      <c r="K38" s="22">
        <f t="shared" si="9"/>
        <v>0.29735058744452131</v>
      </c>
      <c r="L38" s="22">
        <f t="shared" si="9"/>
        <v>0.30192544410164057</v>
      </c>
      <c r="M38" s="22">
        <f t="shared" si="9"/>
        <v>0.43765667917212736</v>
      </c>
      <c r="N38" s="22">
        <f t="shared" si="9"/>
        <v>0.54462721193491015</v>
      </c>
      <c r="O38" s="22">
        <f t="shared" si="9"/>
        <v>0.59461637605500239</v>
      </c>
      <c r="P38" s="22">
        <f t="shared" si="9"/>
        <v>0.52869022406102262</v>
      </c>
      <c r="Q38" s="22">
        <f t="shared" si="9"/>
        <v>0.8639277314731707</v>
      </c>
      <c r="R38" s="22">
        <f t="shared" si="9"/>
        <v>1.9851513165250574</v>
      </c>
      <c r="S38" s="22">
        <f t="shared" si="9"/>
        <v>0.98857592850341436</v>
      </c>
      <c r="T38" s="22">
        <f t="shared" si="9"/>
        <v>1.2901913931760223</v>
      </c>
      <c r="U38" s="22">
        <f t="shared" si="9"/>
        <v>0.88975066693282401</v>
      </c>
      <c r="V38" s="22">
        <f t="shared" si="9"/>
        <v>0.52768513287105356</v>
      </c>
      <c r="W38" s="22">
        <f t="shared" si="9"/>
        <v>0.47684917009195782</v>
      </c>
      <c r="X38" s="22">
        <f t="shared" si="9"/>
        <v>0.46906345029465585</v>
      </c>
      <c r="Y38" s="22">
        <f t="shared" si="9"/>
        <v>0.28408395662192537</v>
      </c>
      <c r="Z38" s="22">
        <f t="shared" si="9"/>
        <v>0.48161309126247814</v>
      </c>
      <c r="AA38" s="22">
        <f t="shared" si="9"/>
        <v>0.49367607419790788</v>
      </c>
      <c r="AB38" s="22">
        <f t="shared" si="9"/>
        <v>0.1671725485206427</v>
      </c>
      <c r="AC38" s="22">
        <f t="shared" si="9"/>
        <v>0.20111464425485334</v>
      </c>
      <c r="AD38" s="22">
        <f t="shared" si="9"/>
        <v>0.35633504601304361</v>
      </c>
      <c r="AE38" s="22">
        <f t="shared" ref="AE38" si="11">AE19/AE$24*100</f>
        <v>0.91773811818397311</v>
      </c>
      <c r="AF38" s="22">
        <f t="shared" si="9"/>
        <v>0.51614008454876714</v>
      </c>
    </row>
    <row r="39" spans="1:32" s="2" customFormat="1">
      <c r="A39" s="29"/>
      <c r="B39" s="18" t="s">
        <v>1147</v>
      </c>
      <c r="C39" s="22">
        <f t="shared" si="8"/>
        <v>9.8028021986983988E-2</v>
      </c>
      <c r="D39" s="22">
        <f t="shared" si="9"/>
        <v>0.10453365846979336</v>
      </c>
      <c r="E39" s="22">
        <f t="shared" si="9"/>
        <v>8.194128801744123E-2</v>
      </c>
      <c r="F39" s="22">
        <f t="shared" si="9"/>
        <v>7.5756847252944792E-2</v>
      </c>
      <c r="G39" s="22">
        <f t="shared" si="9"/>
        <v>0.11787189683799867</v>
      </c>
      <c r="H39" s="22">
        <f t="shared" si="9"/>
        <v>0.90253763693239963</v>
      </c>
      <c r="I39" s="22">
        <f t="shared" si="9"/>
        <v>0.8074391279437223</v>
      </c>
      <c r="J39" s="22">
        <f t="shared" si="9"/>
        <v>0.97037076877652084</v>
      </c>
      <c r="K39" s="22">
        <f t="shared" si="9"/>
        <v>0.14627142190035489</v>
      </c>
      <c r="L39" s="22">
        <f t="shared" si="9"/>
        <v>0.22249276253520919</v>
      </c>
      <c r="M39" s="22">
        <f t="shared" si="9"/>
        <v>0.56287967828547969</v>
      </c>
      <c r="N39" s="22">
        <f t="shared" si="9"/>
        <v>0.64001008500767487</v>
      </c>
      <c r="O39" s="22">
        <f t="shared" si="9"/>
        <v>0.66957698666230325</v>
      </c>
      <c r="P39" s="22">
        <f t="shared" si="9"/>
        <v>0.53181442342937801</v>
      </c>
      <c r="Q39" s="22">
        <f t="shared" si="9"/>
        <v>0.58080771332851255</v>
      </c>
      <c r="R39" s="22">
        <f t="shared" si="9"/>
        <v>1.3569595931648901</v>
      </c>
      <c r="S39" s="22">
        <f t="shared" si="9"/>
        <v>4.120291742728881</v>
      </c>
      <c r="T39" s="22">
        <f t="shared" si="9"/>
        <v>5.4022495652846994</v>
      </c>
      <c r="U39" s="22">
        <f t="shared" si="9"/>
        <v>5.8313253632306434</v>
      </c>
      <c r="V39" s="22">
        <f t="shared" si="9"/>
        <v>6.4730286668549368</v>
      </c>
      <c r="W39" s="22">
        <f t="shared" si="9"/>
        <v>4.8060925470706017</v>
      </c>
      <c r="X39" s="22">
        <f t="shared" si="9"/>
        <v>5.8981757071672458</v>
      </c>
      <c r="Y39" s="22">
        <f t="shared" si="9"/>
        <v>5.3123612183052886</v>
      </c>
      <c r="Z39" s="22">
        <f t="shared" si="9"/>
        <v>5.9602918515147447</v>
      </c>
      <c r="AA39" s="22">
        <f t="shared" si="9"/>
        <v>7.0004367209837746</v>
      </c>
      <c r="AB39" s="22">
        <f t="shared" si="9"/>
        <v>5.9094096386530675</v>
      </c>
      <c r="AC39" s="22">
        <f t="shared" si="9"/>
        <v>6.3358886405625618</v>
      </c>
      <c r="AD39" s="22">
        <f t="shared" si="9"/>
        <v>8.7640363345556729</v>
      </c>
      <c r="AE39" s="22">
        <f t="shared" ref="AE39" si="12">AE20/AE$24*100</f>
        <v>4.5561838151654852</v>
      </c>
      <c r="AF39" s="22">
        <f t="shared" si="9"/>
        <v>3.2189632511537418</v>
      </c>
    </row>
    <row r="40" spans="1:32" s="2" customFormat="1">
      <c r="A40" s="5"/>
      <c r="B40" s="18" t="s">
        <v>1166</v>
      </c>
      <c r="C40" s="22">
        <f t="shared" si="8"/>
        <v>0.76611916684336701</v>
      </c>
      <c r="D40" s="22">
        <f t="shared" si="9"/>
        <v>1.7083395357233491</v>
      </c>
      <c r="E40" s="22">
        <f t="shared" si="9"/>
        <v>1.5458829835706998</v>
      </c>
      <c r="F40" s="22">
        <f t="shared" si="9"/>
        <v>0.972825036347718</v>
      </c>
      <c r="G40" s="22">
        <f t="shared" si="9"/>
        <v>0.21456329552090467</v>
      </c>
      <c r="H40" s="22">
        <f t="shared" si="9"/>
        <v>0.15362979670526236</v>
      </c>
      <c r="I40" s="22">
        <f t="shared" si="9"/>
        <v>0.27028532213791751</v>
      </c>
      <c r="J40" s="22">
        <f t="shared" si="9"/>
        <v>0.16155132317367465</v>
      </c>
      <c r="K40" s="22">
        <f t="shared" si="9"/>
        <v>0.24812921124313281</v>
      </c>
      <c r="L40" s="22">
        <f t="shared" si="9"/>
        <v>0.25624207844922398</v>
      </c>
      <c r="M40" s="22">
        <f t="shared" si="9"/>
        <v>0.11081257944249082</v>
      </c>
      <c r="N40" s="22">
        <f t="shared" si="9"/>
        <v>0.19477678757134675</v>
      </c>
      <c r="O40" s="22">
        <f t="shared" si="9"/>
        <v>0.28423241465584159</v>
      </c>
      <c r="P40" s="22">
        <f t="shared" si="9"/>
        <v>0.20177576535572364</v>
      </c>
      <c r="Q40" s="22">
        <f t="shared" si="9"/>
        <v>0.27146198102830138</v>
      </c>
      <c r="R40" s="22">
        <f t="shared" si="9"/>
        <v>0.75755893126507068</v>
      </c>
      <c r="S40" s="22">
        <f t="shared" si="9"/>
        <v>0.21249200273326199</v>
      </c>
      <c r="T40" s="22">
        <f t="shared" si="9"/>
        <v>0.42884212829155433</v>
      </c>
      <c r="U40" s="22">
        <f t="shared" si="9"/>
        <v>0.6843858898609062</v>
      </c>
      <c r="V40" s="22">
        <f t="shared" si="9"/>
        <v>5.378826539612426E-2</v>
      </c>
      <c r="W40" s="22">
        <f t="shared" si="9"/>
        <v>0.2800314230717515</v>
      </c>
      <c r="X40" s="22">
        <f t="shared" si="9"/>
        <v>0.1406880276278368</v>
      </c>
      <c r="Y40" s="22">
        <f t="shared" si="9"/>
        <v>5.4469802948170366E-2</v>
      </c>
      <c r="Z40" s="22">
        <f t="shared" si="9"/>
        <v>5.2683594163198053E-2</v>
      </c>
      <c r="AA40" s="22">
        <f t="shared" si="9"/>
        <v>7.5943924756736239E-2</v>
      </c>
      <c r="AB40" s="22">
        <f t="shared" si="9"/>
        <v>5.0269208560036423E-2</v>
      </c>
      <c r="AC40" s="22">
        <f t="shared" si="9"/>
        <v>1.2053057203018301E-2</v>
      </c>
      <c r="AD40" s="22">
        <f t="shared" si="9"/>
        <v>2.2721466701684921E-2</v>
      </c>
      <c r="AE40" s="22">
        <f t="shared" ref="AE40" si="13">AE21/AE$24*100</f>
        <v>2.9305118312362342E-2</v>
      </c>
      <c r="AF40" s="22">
        <f t="shared" si="9"/>
        <v>0.32376463501505354</v>
      </c>
    </row>
    <row r="41" spans="1:32" s="2" customFormat="1">
      <c r="A41" s="29"/>
      <c r="B41" s="18" t="s">
        <v>19</v>
      </c>
      <c r="C41" s="22">
        <f t="shared" si="8"/>
        <v>88.445252736139878</v>
      </c>
      <c r="D41" s="22">
        <f t="shared" si="9"/>
        <v>90.295230515524096</v>
      </c>
      <c r="E41" s="22">
        <f t="shared" si="9"/>
        <v>92.594057223478387</v>
      </c>
      <c r="F41" s="22">
        <f t="shared" si="9"/>
        <v>91.884693446548354</v>
      </c>
      <c r="G41" s="22">
        <f t="shared" si="9"/>
        <v>90.024276562195809</v>
      </c>
      <c r="H41" s="22">
        <f t="shared" si="9"/>
        <v>85.591724628104032</v>
      </c>
      <c r="I41" s="22">
        <f t="shared" si="9"/>
        <v>86.990241174297665</v>
      </c>
      <c r="J41" s="22">
        <f t="shared" si="9"/>
        <v>92.493808327500133</v>
      </c>
      <c r="K41" s="22">
        <f t="shared" si="9"/>
        <v>95.472491686791656</v>
      </c>
      <c r="L41" s="22">
        <f t="shared" si="9"/>
        <v>94.028968392964458</v>
      </c>
      <c r="M41" s="22">
        <f t="shared" si="9"/>
        <v>95.017160883624314</v>
      </c>
      <c r="N41" s="22">
        <f t="shared" si="9"/>
        <v>95.224334469542185</v>
      </c>
      <c r="O41" s="22">
        <f t="shared" si="9"/>
        <v>96.045769197406713</v>
      </c>
      <c r="P41" s="22">
        <f t="shared" si="9"/>
        <v>94.904264495242131</v>
      </c>
      <c r="Q41" s="22">
        <f t="shared" si="9"/>
        <v>95.296108786463535</v>
      </c>
      <c r="R41" s="22">
        <f t="shared" si="9"/>
        <v>94.936585884194514</v>
      </c>
      <c r="S41" s="22">
        <f t="shared" si="9"/>
        <v>94.700488598445034</v>
      </c>
      <c r="T41" s="22">
        <f t="shared" si="9"/>
        <v>95.127415556140249</v>
      </c>
      <c r="U41" s="22">
        <f t="shared" si="9"/>
        <v>95.721871040108709</v>
      </c>
      <c r="V41" s="22">
        <f t="shared" si="9"/>
        <v>98.928137960786358</v>
      </c>
      <c r="W41" s="22">
        <f t="shared" si="9"/>
        <v>99.275162177842603</v>
      </c>
      <c r="X41" s="22">
        <f t="shared" si="9"/>
        <v>99.310556395346893</v>
      </c>
      <c r="Y41" s="22">
        <f t="shared" si="9"/>
        <v>99.269445872152602</v>
      </c>
      <c r="Z41" s="22">
        <f t="shared" si="9"/>
        <v>98.950736495839692</v>
      </c>
      <c r="AA41" s="22">
        <f t="shared" si="9"/>
        <v>99.541419345674413</v>
      </c>
      <c r="AB41" s="22">
        <f t="shared" si="9"/>
        <v>99.361242848575998</v>
      </c>
      <c r="AC41" s="22">
        <f t="shared" si="9"/>
        <v>99.92312535388173</v>
      </c>
      <c r="AD41" s="22">
        <f t="shared" si="9"/>
        <v>99.948798887225891</v>
      </c>
      <c r="AE41" s="22">
        <f t="shared" ref="AE41" si="14">AE22/AE$24*100</f>
        <v>99.925627616071907</v>
      </c>
      <c r="AF41" s="22">
        <f t="shared" si="9"/>
        <v>95.394154635573159</v>
      </c>
    </row>
    <row r="42" spans="1:32" s="2" customFormat="1">
      <c r="A42" s="29"/>
      <c r="B42" s="18" t="s">
        <v>20</v>
      </c>
      <c r="C42" s="22">
        <f t="shared" si="8"/>
        <v>11.554747263860122</v>
      </c>
      <c r="D42" s="22">
        <f t="shared" si="9"/>
        <v>9.7047694844759054</v>
      </c>
      <c r="E42" s="22">
        <f t="shared" si="9"/>
        <v>7.4059427765216137</v>
      </c>
      <c r="F42" s="22">
        <f t="shared" si="9"/>
        <v>8.1153065534516458</v>
      </c>
      <c r="G42" s="22">
        <f t="shared" si="9"/>
        <v>9.975723437804195</v>
      </c>
      <c r="H42" s="22">
        <f t="shared" si="9"/>
        <v>14.408275371895977</v>
      </c>
      <c r="I42" s="22">
        <f t="shared" si="9"/>
        <v>13.009758825702331</v>
      </c>
      <c r="J42" s="22">
        <f t="shared" si="9"/>
        <v>7.5061916724998676</v>
      </c>
      <c r="K42" s="22">
        <f t="shared" si="9"/>
        <v>4.5275083132083562</v>
      </c>
      <c r="L42" s="22">
        <f t="shared" si="9"/>
        <v>5.9710316070355418</v>
      </c>
      <c r="M42" s="22">
        <f t="shared" si="9"/>
        <v>4.9828391163756907</v>
      </c>
      <c r="N42" s="22">
        <f t="shared" si="9"/>
        <v>4.7756655304578235</v>
      </c>
      <c r="O42" s="22">
        <f t="shared" si="9"/>
        <v>3.9542308025932877</v>
      </c>
      <c r="P42" s="22">
        <f t="shared" si="9"/>
        <v>5.0957355047578741</v>
      </c>
      <c r="Q42" s="22">
        <f t="shared" si="9"/>
        <v>4.7038912135364619</v>
      </c>
      <c r="R42" s="22">
        <f t="shared" si="9"/>
        <v>5.0634141158054877</v>
      </c>
      <c r="S42" s="22">
        <f t="shared" si="9"/>
        <v>5.2995114015549687</v>
      </c>
      <c r="T42" s="22">
        <f t="shared" si="9"/>
        <v>4.8725844438597505</v>
      </c>
      <c r="U42" s="22">
        <f t="shared" si="9"/>
        <v>4.2781289598912879</v>
      </c>
      <c r="V42" s="22">
        <f t="shared" si="9"/>
        <v>1.0718620392136464</v>
      </c>
      <c r="W42" s="22">
        <f t="shared" si="9"/>
        <v>0.72483782215739401</v>
      </c>
      <c r="X42" s="22">
        <f t="shared" si="9"/>
        <v>0.68944360465310328</v>
      </c>
      <c r="Y42" s="22">
        <f t="shared" si="9"/>
        <v>0.73055412784740248</v>
      </c>
      <c r="Z42" s="22">
        <f t="shared" si="9"/>
        <v>1.0492635041603149</v>
      </c>
      <c r="AA42" s="22">
        <f t="shared" si="9"/>
        <v>0.45858065432559331</v>
      </c>
      <c r="AB42" s="22">
        <f t="shared" si="9"/>
        <v>0.63875715142400169</v>
      </c>
      <c r="AC42" s="22">
        <f t="shared" si="9"/>
        <v>7.6874646118260004E-2</v>
      </c>
      <c r="AD42" s="22">
        <f t="shared" si="9"/>
        <v>5.1201112774114321E-2</v>
      </c>
      <c r="AE42" s="22">
        <f t="shared" ref="AE42" si="15">AE23/AE$24*100</f>
        <v>7.4372383928085276E-2</v>
      </c>
      <c r="AF42" s="22">
        <f t="shared" si="9"/>
        <v>4.6058453644268669</v>
      </c>
    </row>
    <row r="43" spans="1:32" s="2" customFormat="1">
      <c r="A43" s="29"/>
      <c r="B43" s="18" t="s">
        <v>7</v>
      </c>
      <c r="C43" s="22">
        <f t="shared" si="8"/>
        <v>100</v>
      </c>
      <c r="D43" s="22">
        <f t="shared" si="9"/>
        <v>100</v>
      </c>
      <c r="E43" s="22">
        <f t="shared" si="9"/>
        <v>100</v>
      </c>
      <c r="F43" s="22">
        <f t="shared" si="9"/>
        <v>100</v>
      </c>
      <c r="G43" s="22">
        <f t="shared" si="9"/>
        <v>100</v>
      </c>
      <c r="H43" s="22">
        <f t="shared" si="9"/>
        <v>100</v>
      </c>
      <c r="I43" s="22">
        <f t="shared" si="9"/>
        <v>100</v>
      </c>
      <c r="J43" s="22">
        <f t="shared" si="9"/>
        <v>100</v>
      </c>
      <c r="K43" s="22">
        <f t="shared" si="9"/>
        <v>100</v>
      </c>
      <c r="L43" s="22">
        <f t="shared" si="9"/>
        <v>100</v>
      </c>
      <c r="M43" s="22">
        <f t="shared" si="9"/>
        <v>100</v>
      </c>
      <c r="N43" s="22">
        <f t="shared" si="9"/>
        <v>100</v>
      </c>
      <c r="O43" s="22">
        <f t="shared" si="9"/>
        <v>100</v>
      </c>
      <c r="P43" s="22">
        <f t="shared" si="9"/>
        <v>100</v>
      </c>
      <c r="Q43" s="22">
        <f t="shared" si="9"/>
        <v>100</v>
      </c>
      <c r="R43" s="22">
        <f t="shared" si="9"/>
        <v>100</v>
      </c>
      <c r="S43" s="22">
        <f t="shared" si="9"/>
        <v>100</v>
      </c>
      <c r="T43" s="22">
        <f t="shared" si="9"/>
        <v>100</v>
      </c>
      <c r="U43" s="22">
        <f t="shared" si="9"/>
        <v>100</v>
      </c>
      <c r="V43" s="22">
        <f t="shared" si="9"/>
        <v>100</v>
      </c>
      <c r="W43" s="22">
        <f t="shared" si="9"/>
        <v>100</v>
      </c>
      <c r="X43" s="22">
        <f t="shared" si="9"/>
        <v>100</v>
      </c>
      <c r="Y43" s="22">
        <f t="shared" si="9"/>
        <v>100</v>
      </c>
      <c r="Z43" s="22">
        <f t="shared" si="9"/>
        <v>100</v>
      </c>
      <c r="AA43" s="22">
        <f t="shared" si="9"/>
        <v>100</v>
      </c>
      <c r="AB43" s="22">
        <f t="shared" si="9"/>
        <v>100</v>
      </c>
      <c r="AC43" s="22">
        <f t="shared" si="9"/>
        <v>100</v>
      </c>
      <c r="AD43" s="22">
        <f t="shared" si="9"/>
        <v>100</v>
      </c>
      <c r="AE43" s="22">
        <f t="shared" ref="AE43" si="16">AE24/AE$24*100</f>
        <v>100</v>
      </c>
      <c r="AF43" s="22">
        <f t="shared" si="9"/>
        <v>100</v>
      </c>
    </row>
    <row r="44" spans="1:32" s="2" customFormat="1">
      <c r="A44" s="5"/>
      <c r="B44" s="12"/>
      <c r="C44" s="12"/>
      <c r="D44" s="12"/>
      <c r="E44" s="12"/>
      <c r="F44" s="12"/>
      <c r="G44" s="12"/>
      <c r="H44" s="12"/>
      <c r="I44" s="12"/>
      <c r="J44" s="1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2" s="2" customFormat="1">
      <c r="A45" s="5"/>
      <c r="B45" s="89" t="s">
        <v>9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</row>
    <row r="46" spans="1:32" s="2" customFormat="1">
      <c r="A46" s="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2" s="2" customFormat="1">
      <c r="A47" s="29">
        <v>1</v>
      </c>
      <c r="B47" s="18" t="s">
        <v>14</v>
      </c>
      <c r="C47" s="22" t="str">
        <f>IFERROR((((C9/B9)*100-100)),"--")</f>
        <v>--</v>
      </c>
      <c r="D47" s="22">
        <f>IFERROR((((D9/C9)*100-100)),"--")</f>
        <v>23.926838502985333</v>
      </c>
      <c r="E47" s="22">
        <f t="shared" ref="E47:AE47" si="17">IFERROR((((E9/D9)*100-100)),"--")</f>
        <v>38.465407960470714</v>
      </c>
      <c r="F47" s="22">
        <f t="shared" si="17"/>
        <v>-8.6532996711814576</v>
      </c>
      <c r="G47" s="22">
        <f t="shared" si="17"/>
        <v>16.574268428773522</v>
      </c>
      <c r="H47" s="22">
        <f t="shared" si="17"/>
        <v>17.45196124830106</v>
      </c>
      <c r="I47" s="22">
        <f t="shared" si="17"/>
        <v>-25.12956971649362</v>
      </c>
      <c r="J47" s="22">
        <f t="shared" si="17"/>
        <v>5.6390130967562726</v>
      </c>
      <c r="K47" s="22">
        <f t="shared" si="17"/>
        <v>2.2026615574304316</v>
      </c>
      <c r="L47" s="22">
        <f t="shared" si="17"/>
        <v>-10.010147154261631</v>
      </c>
      <c r="M47" s="22">
        <f t="shared" si="17"/>
        <v>7.3302740288187351</v>
      </c>
      <c r="N47" s="22">
        <f t="shared" si="17"/>
        <v>-1.5029395559899825</v>
      </c>
      <c r="O47" s="22">
        <f t="shared" si="17"/>
        <v>8.5334328226280434</v>
      </c>
      <c r="P47" s="22">
        <f t="shared" si="17"/>
        <v>-19.183485700530383</v>
      </c>
      <c r="Q47" s="22">
        <f t="shared" si="17"/>
        <v>-24.843179293629674</v>
      </c>
      <c r="R47" s="22">
        <f t="shared" si="17"/>
        <v>13.173833666011674</v>
      </c>
      <c r="S47" s="22">
        <f t="shared" si="17"/>
        <v>8.7097846246008146</v>
      </c>
      <c r="T47" s="22">
        <f t="shared" si="17"/>
        <v>22.146947346434857</v>
      </c>
      <c r="U47" s="22">
        <f t="shared" si="17"/>
        <v>7.1791676069508128</v>
      </c>
      <c r="V47" s="22">
        <f t="shared" si="17"/>
        <v>8.5203200938409367</v>
      </c>
      <c r="W47" s="22">
        <f t="shared" si="17"/>
        <v>-0.92095556975503712</v>
      </c>
      <c r="X47" s="22">
        <f t="shared" si="17"/>
        <v>1.3131781514888416</v>
      </c>
      <c r="Y47" s="22">
        <f t="shared" si="17"/>
        <v>-3.437420406944895</v>
      </c>
      <c r="Z47" s="22">
        <f t="shared" si="17"/>
        <v>11.593352049234241</v>
      </c>
      <c r="AA47" s="22">
        <f t="shared" si="17"/>
        <v>-1.7058078810431567</v>
      </c>
      <c r="AB47" s="22">
        <f t="shared" si="17"/>
        <v>-0.55133898002563342</v>
      </c>
      <c r="AC47" s="22">
        <f t="shared" si="17"/>
        <v>11.430444475194975</v>
      </c>
      <c r="AD47" s="22">
        <f t="shared" si="17"/>
        <v>8.6768026505509965</v>
      </c>
      <c r="AE47" s="22">
        <f t="shared" si="17"/>
        <v>8.648954999425257</v>
      </c>
      <c r="AF47" s="46">
        <f>IFERROR(((POWER(AE9/C9,1/29)-1)*100),"--")</f>
        <v>3.4118358369463531</v>
      </c>
    </row>
    <row r="48" spans="1:32" s="2" customFormat="1">
      <c r="A48" s="29">
        <v>2</v>
      </c>
      <c r="B48" s="18" t="s">
        <v>31</v>
      </c>
      <c r="C48" s="22" t="str">
        <f t="shared" ref="C48:D48" si="18">IFERROR((((C10/B10)*100-100)),"--")</f>
        <v>--</v>
      </c>
      <c r="D48" s="22">
        <f t="shared" si="18"/>
        <v>57.757322443181778</v>
      </c>
      <c r="E48" s="22">
        <f t="shared" ref="E48:AE48" si="19">IFERROR((((E10/D10)*100-100)),"--")</f>
        <v>10.885358611658646</v>
      </c>
      <c r="F48" s="22">
        <f t="shared" si="19"/>
        <v>-15.73260811806297</v>
      </c>
      <c r="G48" s="22">
        <f t="shared" si="19"/>
        <v>-4.9427677068918996</v>
      </c>
      <c r="H48" s="22">
        <f t="shared" si="19"/>
        <v>28.212700578845471</v>
      </c>
      <c r="I48" s="22">
        <f t="shared" si="19"/>
        <v>-7.9550322024507807</v>
      </c>
      <c r="J48" s="22">
        <f t="shared" si="19"/>
        <v>-2.3962496523777048</v>
      </c>
      <c r="K48" s="22">
        <f t="shared" si="19"/>
        <v>35.266460411528072</v>
      </c>
      <c r="L48" s="22">
        <f t="shared" si="19"/>
        <v>7.4915636628713145</v>
      </c>
      <c r="M48" s="22">
        <f t="shared" si="19"/>
        <v>14.089183986065976</v>
      </c>
      <c r="N48" s="22">
        <f t="shared" si="19"/>
        <v>-11.012666313437919</v>
      </c>
      <c r="O48" s="22">
        <f t="shared" si="19"/>
        <v>-12.224934320070162</v>
      </c>
      <c r="P48" s="22">
        <f t="shared" si="19"/>
        <v>-10.173062170856596</v>
      </c>
      <c r="Q48" s="22">
        <f t="shared" si="19"/>
        <v>-36.629041285486551</v>
      </c>
      <c r="R48" s="22">
        <f t="shared" si="19"/>
        <v>18.529651810036512</v>
      </c>
      <c r="S48" s="22">
        <f t="shared" si="19"/>
        <v>-29.589284352578673</v>
      </c>
      <c r="T48" s="22">
        <f t="shared" si="19"/>
        <v>12.138103586625661</v>
      </c>
      <c r="U48" s="22">
        <f t="shared" si="19"/>
        <v>3.112684867040997</v>
      </c>
      <c r="V48" s="22">
        <f t="shared" si="19"/>
        <v>-17.209598302964096</v>
      </c>
      <c r="W48" s="22">
        <f t="shared" si="19"/>
        <v>26.333312150535164</v>
      </c>
      <c r="X48" s="22">
        <f t="shared" si="19"/>
        <v>82.625938658545806</v>
      </c>
      <c r="Y48" s="22">
        <f t="shared" si="19"/>
        <v>38.564590656370939</v>
      </c>
      <c r="Z48" s="22">
        <f t="shared" si="19"/>
        <v>8.1567335925831372</v>
      </c>
      <c r="AA48" s="22">
        <f t="shared" si="19"/>
        <v>-14.22181159558788</v>
      </c>
      <c r="AB48" s="22">
        <f t="shared" si="19"/>
        <v>-13.468289072232849</v>
      </c>
      <c r="AC48" s="22">
        <f t="shared" si="19"/>
        <v>5.3565166647482272</v>
      </c>
      <c r="AD48" s="22">
        <f t="shared" si="19"/>
        <v>-1.6615832196482501</v>
      </c>
      <c r="AE48" s="22">
        <f t="shared" si="19"/>
        <v>-64.547202670139441</v>
      </c>
      <c r="AF48" s="46">
        <f t="shared" ref="AF48:AF62" si="20">IFERROR(((POWER(AE10/C10,1/29)-1)*100),"--")</f>
        <v>-0.37567965379846635</v>
      </c>
    </row>
    <row r="49" spans="1:32" s="2" customFormat="1">
      <c r="A49" s="5">
        <v>3</v>
      </c>
      <c r="B49" s="18" t="s">
        <v>250</v>
      </c>
      <c r="C49" s="22" t="str">
        <f t="shared" ref="C49:D49" si="21">IFERROR((((C11/B11)*100-100)),"--")</f>
        <v>--</v>
      </c>
      <c r="D49" s="22" t="str">
        <f t="shared" si="21"/>
        <v>--</v>
      </c>
      <c r="E49" s="22">
        <f t="shared" ref="E49:AE49" si="22">IFERROR((((E11/D11)*100-100)),"--")</f>
        <v>-90.015404804016654</v>
      </c>
      <c r="F49" s="22">
        <f t="shared" si="22"/>
        <v>4284.1928571428562</v>
      </c>
      <c r="G49" s="22">
        <f t="shared" si="22"/>
        <v>-94.184464643272008</v>
      </c>
      <c r="H49" s="22">
        <f t="shared" si="22"/>
        <v>7827.0317971704717</v>
      </c>
      <c r="I49" s="22">
        <f t="shared" si="22"/>
        <v>-85.589955166079179</v>
      </c>
      <c r="J49" s="22">
        <f t="shared" si="22"/>
        <v>132.49889635552066</v>
      </c>
      <c r="K49" s="22">
        <f t="shared" si="22"/>
        <v>-42.486901246952755</v>
      </c>
      <c r="L49" s="22">
        <f t="shared" si="22"/>
        <v>-66.410928452603457</v>
      </c>
      <c r="M49" s="22">
        <f t="shared" si="22"/>
        <v>164.32175347013668</v>
      </c>
      <c r="N49" s="22">
        <f t="shared" si="22"/>
        <v>40.559183412076521</v>
      </c>
      <c r="O49" s="22">
        <f t="shared" si="22"/>
        <v>72.941453126492775</v>
      </c>
      <c r="P49" s="22">
        <f t="shared" si="22"/>
        <v>-30.720711150392845</v>
      </c>
      <c r="Q49" s="22">
        <f t="shared" si="22"/>
        <v>145.86769610855757</v>
      </c>
      <c r="R49" s="22">
        <f t="shared" si="22"/>
        <v>-18.730775812735658</v>
      </c>
      <c r="S49" s="22">
        <f t="shared" si="22"/>
        <v>45.062275613792991</v>
      </c>
      <c r="T49" s="22">
        <f t="shared" si="22"/>
        <v>306.82110387988996</v>
      </c>
      <c r="U49" s="22">
        <f t="shared" si="22"/>
        <v>53.480864648576357</v>
      </c>
      <c r="V49" s="22">
        <f t="shared" si="22"/>
        <v>-69.080616877676945</v>
      </c>
      <c r="W49" s="22">
        <f t="shared" si="22"/>
        <v>-52.695669825302801</v>
      </c>
      <c r="X49" s="22">
        <f t="shared" si="22"/>
        <v>-23.682584934837692</v>
      </c>
      <c r="Y49" s="22">
        <f t="shared" si="22"/>
        <v>149.75942212733506</v>
      </c>
      <c r="Z49" s="22">
        <f t="shared" si="22"/>
        <v>33.760072430083767</v>
      </c>
      <c r="AA49" s="22">
        <f t="shared" si="22"/>
        <v>-18.456004638456676</v>
      </c>
      <c r="AB49" s="22">
        <f t="shared" si="22"/>
        <v>5.6653067083451134</v>
      </c>
      <c r="AC49" s="22">
        <f t="shared" si="22"/>
        <v>0.34329125480611822</v>
      </c>
      <c r="AD49" s="22">
        <f t="shared" si="22"/>
        <v>-33.600750916309195</v>
      </c>
      <c r="AE49" s="22">
        <f t="shared" si="22"/>
        <v>-26.322519816268141</v>
      </c>
      <c r="AF49" s="46" t="str">
        <f t="shared" si="20"/>
        <v>--</v>
      </c>
    </row>
    <row r="50" spans="1:32" s="2" customFormat="1">
      <c r="A50" s="5">
        <v>4</v>
      </c>
      <c r="B50" s="18" t="s">
        <v>1158</v>
      </c>
      <c r="C50" s="22" t="str">
        <f t="shared" ref="C50:D50" si="23">IFERROR((((C12/B12)*100-100)),"--")</f>
        <v>--</v>
      </c>
      <c r="D50" s="22">
        <f t="shared" si="23"/>
        <v>777.9939999999998</v>
      </c>
      <c r="E50" s="22">
        <f t="shared" ref="E50:AE50" si="24">IFERROR((((E12/D12)*100-100)),"--")</f>
        <v>13.453167105925573</v>
      </c>
      <c r="F50" s="22">
        <f t="shared" si="24"/>
        <v>41.889265464124492</v>
      </c>
      <c r="G50" s="22">
        <f t="shared" si="24"/>
        <v>-85.230823220431077</v>
      </c>
      <c r="H50" s="22">
        <f t="shared" si="24"/>
        <v>844.91817728892795</v>
      </c>
      <c r="I50" s="22">
        <f t="shared" si="24"/>
        <v>23.681392778560806</v>
      </c>
      <c r="J50" s="22">
        <f t="shared" si="24"/>
        <v>-42.301294574526779</v>
      </c>
      <c r="K50" s="22">
        <f t="shared" si="24"/>
        <v>-47.674264953488141</v>
      </c>
      <c r="L50" s="22">
        <f t="shared" si="24"/>
        <v>16.961289061227177</v>
      </c>
      <c r="M50" s="22">
        <f t="shared" si="24"/>
        <v>563.6065200786569</v>
      </c>
      <c r="N50" s="22">
        <f t="shared" si="24"/>
        <v>61.461663842785299</v>
      </c>
      <c r="O50" s="22">
        <f t="shared" si="24"/>
        <v>8.1337697506952225</v>
      </c>
      <c r="P50" s="22">
        <f t="shared" si="24"/>
        <v>-40.713890681168763</v>
      </c>
      <c r="Q50" s="22">
        <f t="shared" si="24"/>
        <v>42.259007934911864</v>
      </c>
      <c r="R50" s="22">
        <f t="shared" si="24"/>
        <v>-41.615433356941402</v>
      </c>
      <c r="S50" s="22">
        <f t="shared" si="24"/>
        <v>73.306207256896897</v>
      </c>
      <c r="T50" s="22">
        <f t="shared" si="24"/>
        <v>9.861063465239809</v>
      </c>
      <c r="U50" s="22">
        <f t="shared" si="24"/>
        <v>-15.030651965805916</v>
      </c>
      <c r="V50" s="22">
        <f t="shared" si="24"/>
        <v>-99.612809459392153</v>
      </c>
      <c r="W50" s="22">
        <f t="shared" si="24"/>
        <v>278.29532904567009</v>
      </c>
      <c r="X50" s="22">
        <f t="shared" si="24"/>
        <v>4138.4692002541606</v>
      </c>
      <c r="Y50" s="22">
        <f t="shared" si="24"/>
        <v>29.441234826909579</v>
      </c>
      <c r="Z50" s="22">
        <f t="shared" si="24"/>
        <v>45.071731904569447</v>
      </c>
      <c r="AA50" s="22">
        <f t="shared" si="24"/>
        <v>-19.442359314117141</v>
      </c>
      <c r="AB50" s="22">
        <f t="shared" si="24"/>
        <v>7.5171819004815887</v>
      </c>
      <c r="AC50" s="22">
        <f t="shared" si="24"/>
        <v>-100</v>
      </c>
      <c r="AD50" s="22" t="str">
        <f t="shared" si="24"/>
        <v>--</v>
      </c>
      <c r="AE50" s="22">
        <f t="shared" si="24"/>
        <v>-100</v>
      </c>
      <c r="AF50" s="46">
        <f t="shared" si="20"/>
        <v>-100</v>
      </c>
    </row>
    <row r="51" spans="1:32" s="2" customFormat="1">
      <c r="A51" s="5">
        <v>5</v>
      </c>
      <c r="B51" s="18" t="s">
        <v>1159</v>
      </c>
      <c r="C51" s="22" t="str">
        <f t="shared" ref="C51:D51" si="25">IFERROR((((C13/B13)*100-100)),"--")</f>
        <v>--</v>
      </c>
      <c r="D51" s="22">
        <f t="shared" si="25"/>
        <v>194.37078410311483</v>
      </c>
      <c r="E51" s="22">
        <f t="shared" ref="E51:AE51" si="26">IFERROR((((E13/D13)*100-100)),"--")</f>
        <v>31.941201025179964</v>
      </c>
      <c r="F51" s="22">
        <f t="shared" si="26"/>
        <v>57.224313254811307</v>
      </c>
      <c r="G51" s="22">
        <f t="shared" si="26"/>
        <v>-2.5644904368970174</v>
      </c>
      <c r="H51" s="22">
        <f t="shared" si="26"/>
        <v>-15.723235129945792</v>
      </c>
      <c r="I51" s="22">
        <f t="shared" si="26"/>
        <v>-57.59573320035463</v>
      </c>
      <c r="J51" s="22">
        <f t="shared" si="26"/>
        <v>-89.719479816206032</v>
      </c>
      <c r="K51" s="22">
        <f t="shared" si="26"/>
        <v>-51.669172636771918</v>
      </c>
      <c r="L51" s="22">
        <f t="shared" si="26"/>
        <v>454.42964619764132</v>
      </c>
      <c r="M51" s="22">
        <f t="shared" si="26"/>
        <v>-34.882833917375862</v>
      </c>
      <c r="N51" s="22">
        <f t="shared" si="26"/>
        <v>-47.125381574056327</v>
      </c>
      <c r="O51" s="22">
        <f t="shared" si="26"/>
        <v>125.25857202202789</v>
      </c>
      <c r="P51" s="22">
        <f t="shared" si="26"/>
        <v>-64.472632698900583</v>
      </c>
      <c r="Q51" s="22">
        <f t="shared" si="26"/>
        <v>7.4695700205639355</v>
      </c>
      <c r="R51" s="22">
        <f t="shared" si="26"/>
        <v>-24.22981416460766</v>
      </c>
      <c r="S51" s="22">
        <f t="shared" si="26"/>
        <v>184.97944572937018</v>
      </c>
      <c r="T51" s="22">
        <f t="shared" si="26"/>
        <v>10.73880549931458</v>
      </c>
      <c r="U51" s="22">
        <f t="shared" si="26"/>
        <v>46.263570067125215</v>
      </c>
      <c r="V51" s="22">
        <f t="shared" si="26"/>
        <v>-86.40994497050221</v>
      </c>
      <c r="W51" s="22">
        <f t="shared" si="26"/>
        <v>179.68210540029969</v>
      </c>
      <c r="X51" s="22">
        <f t="shared" si="26"/>
        <v>41.073275259700921</v>
      </c>
      <c r="Y51" s="22">
        <f t="shared" si="26"/>
        <v>31.514783286334136</v>
      </c>
      <c r="Z51" s="22">
        <f t="shared" si="26"/>
        <v>339.08712921999984</v>
      </c>
      <c r="AA51" s="22">
        <f t="shared" si="26"/>
        <v>-67.093300854011744</v>
      </c>
      <c r="AB51" s="22">
        <f t="shared" si="26"/>
        <v>568.6439352603245</v>
      </c>
      <c r="AC51" s="22">
        <f t="shared" si="26"/>
        <v>-85.127207973654009</v>
      </c>
      <c r="AD51" s="22">
        <f t="shared" si="26"/>
        <v>-44.278734758494878</v>
      </c>
      <c r="AE51" s="22">
        <f t="shared" si="26"/>
        <v>-40.785236056885701</v>
      </c>
      <c r="AF51" s="46">
        <f t="shared" si="20"/>
        <v>-5.3528821584954533</v>
      </c>
    </row>
    <row r="52" spans="1:32" s="2" customFormat="1">
      <c r="A52" s="29"/>
      <c r="B52" s="18" t="s">
        <v>17</v>
      </c>
      <c r="C52" s="22" t="str">
        <f t="shared" ref="C52:D52" si="27">IFERROR((((C14/B14)*100-100)),"--")</f>
        <v>--</v>
      </c>
      <c r="D52" s="22">
        <f t="shared" si="27"/>
        <v>28.631729991915876</v>
      </c>
      <c r="E52" s="22">
        <f t="shared" ref="E52:AE52" si="28">IFERROR((((E14/D14)*100-100)),"--")</f>
        <v>15.390386311433787</v>
      </c>
      <c r="F52" s="22">
        <f t="shared" si="28"/>
        <v>-13.738609912409444</v>
      </c>
      <c r="G52" s="22">
        <f t="shared" si="28"/>
        <v>-27.301824305410847</v>
      </c>
      <c r="H52" s="22">
        <f t="shared" si="28"/>
        <v>34.503484274796193</v>
      </c>
      <c r="I52" s="22">
        <f t="shared" si="28"/>
        <v>-14.200734159141575</v>
      </c>
      <c r="J52" s="22">
        <f t="shared" si="28"/>
        <v>-9.9711274480565777</v>
      </c>
      <c r="K52" s="22">
        <f t="shared" si="28"/>
        <v>-32.822830531042285</v>
      </c>
      <c r="L52" s="22">
        <f t="shared" si="28"/>
        <v>1.9778097835591524</v>
      </c>
      <c r="M52" s="22">
        <f t="shared" si="28"/>
        <v>35.774579107708973</v>
      </c>
      <c r="N52" s="22">
        <f t="shared" si="28"/>
        <v>8.8597130412622107</v>
      </c>
      <c r="O52" s="22">
        <f t="shared" si="28"/>
        <v>20.086828760389778</v>
      </c>
      <c r="P52" s="22">
        <f t="shared" si="28"/>
        <v>11.232067959251864</v>
      </c>
      <c r="Q52" s="22">
        <f t="shared" si="28"/>
        <v>-16.67844523181266</v>
      </c>
      <c r="R52" s="22">
        <f t="shared" si="28"/>
        <v>54.659023762974755</v>
      </c>
      <c r="S52" s="22">
        <f t="shared" si="28"/>
        <v>41.457242353781822</v>
      </c>
      <c r="T52" s="22">
        <f t="shared" si="28"/>
        <v>18.434809181274019</v>
      </c>
      <c r="U52" s="22">
        <f t="shared" si="28"/>
        <v>4.4184294702826321</v>
      </c>
      <c r="V52" s="22">
        <f t="shared" si="28"/>
        <v>-42.892335857089577</v>
      </c>
      <c r="W52" s="22">
        <f t="shared" si="28"/>
        <v>-6.9742001084919423</v>
      </c>
      <c r="X52" s="22">
        <f t="shared" si="28"/>
        <v>-19.950064910241807</v>
      </c>
      <c r="Y52" s="22">
        <f t="shared" si="28"/>
        <v>16.560416919504334</v>
      </c>
      <c r="Z52" s="22">
        <f t="shared" si="28"/>
        <v>8.9628605253042224</v>
      </c>
      <c r="AA52" s="22">
        <f t="shared" si="28"/>
        <v>33.575978634553678</v>
      </c>
      <c r="AB52" s="22">
        <f t="shared" si="28"/>
        <v>-22.498592068044502</v>
      </c>
      <c r="AC52" s="22">
        <f t="shared" si="28"/>
        <v>-17.253136117118657</v>
      </c>
      <c r="AD52" s="22">
        <f t="shared" si="28"/>
        <v>27.016155079781882</v>
      </c>
      <c r="AE52" s="22">
        <f t="shared" si="28"/>
        <v>-38.306038067945444</v>
      </c>
      <c r="AF52" s="46">
        <f t="shared" si="20"/>
        <v>0.23043534030529056</v>
      </c>
    </row>
    <row r="53" spans="1:32" s="2" customFormat="1">
      <c r="A53" s="29"/>
      <c r="B53" s="18" t="s">
        <v>18</v>
      </c>
      <c r="C53" s="22" t="str">
        <f t="shared" ref="C53:D53" si="29">IFERROR((((C15/B15)*100-100)),"--")</f>
        <v>--</v>
      </c>
      <c r="D53" s="22">
        <f t="shared" si="29"/>
        <v>35.640970481986528</v>
      </c>
      <c r="E53" s="22">
        <f t="shared" ref="E53:AE53" si="30">IFERROR((((E15/D15)*100-100)),"--")</f>
        <v>21.187904977448653</v>
      </c>
      <c r="F53" s="22">
        <f t="shared" si="30"/>
        <v>-16.135230939499905</v>
      </c>
      <c r="G53" s="22">
        <f t="shared" si="30"/>
        <v>-26.326085577022212</v>
      </c>
      <c r="H53" s="22">
        <f t="shared" si="30"/>
        <v>46.679705486769706</v>
      </c>
      <c r="I53" s="22">
        <f t="shared" si="30"/>
        <v>-14.934126746546141</v>
      </c>
      <c r="J53" s="22">
        <f t="shared" si="30"/>
        <v>1.9470726536239908</v>
      </c>
      <c r="K53" s="22">
        <f t="shared" si="30"/>
        <v>-41.65042952139347</v>
      </c>
      <c r="L53" s="22">
        <f t="shared" si="30"/>
        <v>7.7543260790298376</v>
      </c>
      <c r="M53" s="22">
        <f t="shared" si="30"/>
        <v>27.626785711710113</v>
      </c>
      <c r="N53" s="22">
        <f t="shared" si="30"/>
        <v>6.8510220741290908</v>
      </c>
      <c r="O53" s="22">
        <f t="shared" si="30"/>
        <v>11.004102748906703</v>
      </c>
      <c r="P53" s="22">
        <f t="shared" si="30"/>
        <v>14.88528578086148</v>
      </c>
      <c r="Q53" s="22">
        <f t="shared" si="30"/>
        <v>-22.698242870038044</v>
      </c>
      <c r="R53" s="22">
        <f t="shared" si="30"/>
        <v>81.617075554919808</v>
      </c>
      <c r="S53" s="22">
        <f t="shared" si="30"/>
        <v>46.124240488922595</v>
      </c>
      <c r="T53" s="22">
        <f t="shared" si="30"/>
        <v>39.116653830269712</v>
      </c>
      <c r="U53" s="22">
        <f t="shared" si="30"/>
        <v>7.9659353704475819</v>
      </c>
      <c r="V53" s="22">
        <f t="shared" si="30"/>
        <v>-20.643423399072532</v>
      </c>
      <c r="W53" s="22">
        <f t="shared" si="30"/>
        <v>7.3277118344520886E-2</v>
      </c>
      <c r="X53" s="22">
        <f t="shared" si="30"/>
        <v>-8.3306459969932831</v>
      </c>
      <c r="Y53" s="22">
        <f t="shared" si="30"/>
        <v>-2.1190406382204969</v>
      </c>
      <c r="Z53" s="22">
        <f t="shared" si="30"/>
        <v>22.068150583918865</v>
      </c>
      <c r="AA53" s="22">
        <f t="shared" si="30"/>
        <v>19.129035833032802</v>
      </c>
      <c r="AB53" s="22">
        <f t="shared" si="30"/>
        <v>-20.680968564820461</v>
      </c>
      <c r="AC53" s="22">
        <f t="shared" si="30"/>
        <v>8.2568944207545201</v>
      </c>
      <c r="AD53" s="22">
        <f t="shared" si="30"/>
        <v>31.477458265263493</v>
      </c>
      <c r="AE53" s="22">
        <f t="shared" si="30"/>
        <v>-39.314287682024982</v>
      </c>
      <c r="AF53" s="46">
        <f t="shared" si="20"/>
        <v>3.9671520736773269</v>
      </c>
    </row>
    <row r="54" spans="1:32" s="2" customFormat="1">
      <c r="A54" s="29"/>
      <c r="B54" s="18" t="s">
        <v>1143</v>
      </c>
      <c r="C54" s="22" t="str">
        <f t="shared" ref="C54:D54" si="31">IFERROR((((C16/B16)*100-100)),"--")</f>
        <v>--</v>
      </c>
      <c r="D54" s="22">
        <f t="shared" si="31"/>
        <v>0.93242789562036421</v>
      </c>
      <c r="E54" s="22">
        <f t="shared" ref="E54:AE54" si="32">IFERROR((((E16/D16)*100-100)),"--")</f>
        <v>35.376563590945466</v>
      </c>
      <c r="F54" s="22">
        <f t="shared" si="32"/>
        <v>11.868591092372284</v>
      </c>
      <c r="G54" s="22">
        <f t="shared" si="32"/>
        <v>0.83886320887094712</v>
      </c>
      <c r="H54" s="22">
        <f t="shared" si="32"/>
        <v>-7.9509323978977307</v>
      </c>
      <c r="I54" s="22">
        <f t="shared" si="32"/>
        <v>-0.33129054348448506</v>
      </c>
      <c r="J54" s="22">
        <f t="shared" si="32"/>
        <v>-24.727604861970889</v>
      </c>
      <c r="K54" s="22">
        <f t="shared" si="32"/>
        <v>-40.878855107109693</v>
      </c>
      <c r="L54" s="22">
        <f t="shared" si="32"/>
        <v>66.827768525460783</v>
      </c>
      <c r="M54" s="22">
        <f t="shared" si="32"/>
        <v>-3.7459390153517376</v>
      </c>
      <c r="N54" s="22">
        <f t="shared" si="32"/>
        <v>-26.208184613786258</v>
      </c>
      <c r="O54" s="22">
        <f t="shared" si="32"/>
        <v>19.037579841508133</v>
      </c>
      <c r="P54" s="22">
        <f t="shared" si="32"/>
        <v>53.896137385981888</v>
      </c>
      <c r="Q54" s="22">
        <f t="shared" si="32"/>
        <v>-10.081559322283866</v>
      </c>
      <c r="R54" s="22">
        <f t="shared" si="32"/>
        <v>23.033272421953498</v>
      </c>
      <c r="S54" s="22">
        <f t="shared" si="32"/>
        <v>10.662609220897906</v>
      </c>
      <c r="T54" s="22">
        <f t="shared" si="32"/>
        <v>-17.89734186275092</v>
      </c>
      <c r="U54" s="22">
        <f t="shared" si="32"/>
        <v>-0.57783084658507278</v>
      </c>
      <c r="V54" s="22">
        <f t="shared" si="32"/>
        <v>-49.291809528962126</v>
      </c>
      <c r="W54" s="22">
        <f t="shared" si="32"/>
        <v>-19.929132280457878</v>
      </c>
      <c r="X54" s="22">
        <f t="shared" si="32"/>
        <v>22.570827297189695</v>
      </c>
      <c r="Y54" s="22">
        <f t="shared" si="32"/>
        <v>-19.346208539162092</v>
      </c>
      <c r="Z54" s="22">
        <f t="shared" si="32"/>
        <v>-24.259929386327201</v>
      </c>
      <c r="AA54" s="22">
        <f t="shared" si="32"/>
        <v>49.705829254114178</v>
      </c>
      <c r="AB54" s="22">
        <f t="shared" si="32"/>
        <v>-41.275514439577584</v>
      </c>
      <c r="AC54" s="22">
        <f t="shared" si="32"/>
        <v>-11.002108760515569</v>
      </c>
      <c r="AD54" s="22">
        <f t="shared" si="32"/>
        <v>9.8807285988195162</v>
      </c>
      <c r="AE54" s="22">
        <f t="shared" si="32"/>
        <v>-13.260176530916851</v>
      </c>
      <c r="AF54" s="46">
        <f t="shared" si="20"/>
        <v>-3.9634863063973125</v>
      </c>
    </row>
    <row r="55" spans="1:32" s="2" customFormat="1">
      <c r="A55" s="5"/>
      <c r="B55" s="18" t="s">
        <v>1144</v>
      </c>
      <c r="C55" s="22" t="str">
        <f t="shared" ref="C55:D55" si="33">IFERROR((((C17/B17)*100-100)),"--")</f>
        <v>--</v>
      </c>
      <c r="D55" s="22">
        <f t="shared" si="33"/>
        <v>-2.4077333333333399</v>
      </c>
      <c r="E55" s="22">
        <f t="shared" ref="E55:AE55" si="34">IFERROR((((E17/D17)*100-100)),"--")</f>
        <v>-3.2342324777581979</v>
      </c>
      <c r="F55" s="22">
        <f t="shared" si="34"/>
        <v>36.261730956769668</v>
      </c>
      <c r="G55" s="22">
        <f t="shared" si="34"/>
        <v>-26.808840290856736</v>
      </c>
      <c r="H55" s="22">
        <f t="shared" si="34"/>
        <v>9.0958768860151622</v>
      </c>
      <c r="I55" s="22">
        <f t="shared" si="34"/>
        <v>-20.895110190366637</v>
      </c>
      <c r="J55" s="22">
        <f t="shared" si="34"/>
        <v>-2.4797686879580425</v>
      </c>
      <c r="K55" s="22">
        <f t="shared" si="34"/>
        <v>-26.342225663906802</v>
      </c>
      <c r="L55" s="22">
        <f t="shared" si="34"/>
        <v>-30.390407059455043</v>
      </c>
      <c r="M55" s="22">
        <f t="shared" si="34"/>
        <v>19.202581382243707</v>
      </c>
      <c r="N55" s="22">
        <f t="shared" si="34"/>
        <v>12.600943150630826</v>
      </c>
      <c r="O55" s="22">
        <f t="shared" si="34"/>
        <v>11.463490241366287</v>
      </c>
      <c r="P55" s="22">
        <f t="shared" si="34"/>
        <v>-7.4774849381466453</v>
      </c>
      <c r="Q55" s="22">
        <f t="shared" si="34"/>
        <v>-3.2000573286094181</v>
      </c>
      <c r="R55" s="22">
        <f t="shared" si="34"/>
        <v>19.036679872000533</v>
      </c>
      <c r="S55" s="22">
        <f t="shared" si="34"/>
        <v>29.890331401468842</v>
      </c>
      <c r="T55" s="22">
        <f t="shared" si="34"/>
        <v>29.442141658561013</v>
      </c>
      <c r="U55" s="22">
        <f t="shared" si="34"/>
        <v>20.902086282321378</v>
      </c>
      <c r="V55" s="22">
        <f t="shared" si="34"/>
        <v>-53.743451262296773</v>
      </c>
      <c r="W55" s="22">
        <f t="shared" si="34"/>
        <v>36.242861933339356</v>
      </c>
      <c r="X55" s="22">
        <f t="shared" si="34"/>
        <v>0.45353547049724341</v>
      </c>
      <c r="Y55" s="22">
        <f t="shared" si="34"/>
        <v>40.209606178895569</v>
      </c>
      <c r="Z55" s="22">
        <f t="shared" si="34"/>
        <v>51.251886154396232</v>
      </c>
      <c r="AA55" s="22">
        <f t="shared" si="34"/>
        <v>-4.0453339868882097</v>
      </c>
      <c r="AB55" s="22">
        <f t="shared" si="34"/>
        <v>-23.78243552722374</v>
      </c>
      <c r="AC55" s="22">
        <f t="shared" si="34"/>
        <v>25.968838063581217</v>
      </c>
      <c r="AD55" s="22">
        <f t="shared" si="34"/>
        <v>-40.46263259223457</v>
      </c>
      <c r="AE55" s="22">
        <f t="shared" si="34"/>
        <v>-22.505451564452301</v>
      </c>
      <c r="AF55" s="46">
        <f t="shared" si="20"/>
        <v>-0.97823228229629855</v>
      </c>
    </row>
    <row r="56" spans="1:32" s="2" customFormat="1">
      <c r="A56" s="29"/>
      <c r="B56" s="18" t="s">
        <v>1145</v>
      </c>
      <c r="C56" s="22" t="str">
        <f t="shared" ref="C56:D56" si="35">IFERROR((((C18/B18)*100-100)),"--")</f>
        <v>--</v>
      </c>
      <c r="D56" s="22">
        <f t="shared" si="35"/>
        <v>19.252187386073658</v>
      </c>
      <c r="E56" s="22">
        <f t="shared" ref="E56:AE56" si="36">IFERROR((((E18/D18)*100-100)),"--")</f>
        <v>27.819326141535527</v>
      </c>
      <c r="F56" s="22">
        <f t="shared" si="36"/>
        <v>-21.631984256706772</v>
      </c>
      <c r="G56" s="22">
        <f t="shared" si="36"/>
        <v>-21.12047404788639</v>
      </c>
      <c r="H56" s="22">
        <f t="shared" si="36"/>
        <v>24.519953060271462</v>
      </c>
      <c r="I56" s="22">
        <f t="shared" si="36"/>
        <v>-8.4049763052688462</v>
      </c>
      <c r="J56" s="22">
        <f t="shared" si="36"/>
        <v>17.052628347312321</v>
      </c>
      <c r="K56" s="22">
        <f t="shared" si="36"/>
        <v>-32.920969678650096</v>
      </c>
      <c r="L56" s="22">
        <f t="shared" si="36"/>
        <v>-1.4007128317271196</v>
      </c>
      <c r="M56" s="22">
        <f t="shared" si="36"/>
        <v>34.183419502039982</v>
      </c>
      <c r="N56" s="22">
        <f t="shared" si="36"/>
        <v>10.132252456981789</v>
      </c>
      <c r="O56" s="22">
        <f t="shared" si="36"/>
        <v>-1.4770818476847296</v>
      </c>
      <c r="P56" s="22">
        <f t="shared" si="36"/>
        <v>54.25962644118124</v>
      </c>
      <c r="Q56" s="22">
        <f t="shared" si="36"/>
        <v>-44.964117097399026</v>
      </c>
      <c r="R56" s="22">
        <f t="shared" si="36"/>
        <v>40.40914079582106</v>
      </c>
      <c r="S56" s="22">
        <f t="shared" si="36"/>
        <v>63.667930536157343</v>
      </c>
      <c r="T56" s="22">
        <f t="shared" si="36"/>
        <v>23.82461355084331</v>
      </c>
      <c r="U56" s="22">
        <f t="shared" si="36"/>
        <v>2.153499338709679</v>
      </c>
      <c r="V56" s="22">
        <f t="shared" si="36"/>
        <v>-19.164157029414696</v>
      </c>
      <c r="W56" s="22">
        <f t="shared" si="36"/>
        <v>59.729151352470581</v>
      </c>
      <c r="X56" s="22">
        <f t="shared" si="36"/>
        <v>-44.063787471370908</v>
      </c>
      <c r="Y56" s="22">
        <f t="shared" si="36"/>
        <v>19.327794057226598</v>
      </c>
      <c r="Z56" s="22">
        <f t="shared" si="36"/>
        <v>7.6687673568543602</v>
      </c>
      <c r="AA56" s="22">
        <f t="shared" si="36"/>
        <v>25.286373926721012</v>
      </c>
      <c r="AB56" s="22">
        <f t="shared" si="36"/>
        <v>-12.690743669072745</v>
      </c>
      <c r="AC56" s="22">
        <f t="shared" si="36"/>
        <v>-3.3637786388538871</v>
      </c>
      <c r="AD56" s="22">
        <f t="shared" si="36"/>
        <v>3.8402110601760882</v>
      </c>
      <c r="AE56" s="22">
        <f t="shared" si="36"/>
        <v>-42.258513515750366</v>
      </c>
      <c r="AF56" s="46">
        <f t="shared" si="20"/>
        <v>1.9647911357415726</v>
      </c>
    </row>
    <row r="57" spans="1:32" s="2" customFormat="1">
      <c r="A57" s="29"/>
      <c r="B57" s="18" t="s">
        <v>1146</v>
      </c>
      <c r="C57" s="22" t="str">
        <f t="shared" ref="C57:D57" si="37">IFERROR((((C19/B19)*100-100)),"--")</f>
        <v>--</v>
      </c>
      <c r="D57" s="22">
        <f t="shared" si="37"/>
        <v>32.965729234794026</v>
      </c>
      <c r="E57" s="22">
        <f t="shared" ref="E57:AE57" si="38">IFERROR((((E19/D19)*100-100)),"--")</f>
        <v>38.438972851573396</v>
      </c>
      <c r="F57" s="22">
        <f t="shared" si="38"/>
        <v>-42.50734048479886</v>
      </c>
      <c r="G57" s="22">
        <f t="shared" si="38"/>
        <v>-10.430263752304342</v>
      </c>
      <c r="H57" s="22">
        <f t="shared" si="38"/>
        <v>161.86550018283805</v>
      </c>
      <c r="I57" s="22">
        <f t="shared" si="38"/>
        <v>-33.047610265057699</v>
      </c>
      <c r="J57" s="22">
        <f t="shared" si="38"/>
        <v>38.585327441422322</v>
      </c>
      <c r="K57" s="22">
        <f t="shared" si="38"/>
        <v>-26.040753553704306</v>
      </c>
      <c r="L57" s="22">
        <f t="shared" si="38"/>
        <v>-5.5550393656649533</v>
      </c>
      <c r="M57" s="22">
        <f t="shared" si="38"/>
        <v>58.419509974104301</v>
      </c>
      <c r="N57" s="22">
        <f t="shared" si="38"/>
        <v>23.436467933344218</v>
      </c>
      <c r="O57" s="22">
        <f t="shared" si="38"/>
        <v>18.144747436340069</v>
      </c>
      <c r="P57" s="22">
        <f t="shared" si="38"/>
        <v>-23.600645713700501</v>
      </c>
      <c r="Q57" s="22">
        <f t="shared" si="38"/>
        <v>24.634217347423416</v>
      </c>
      <c r="R57" s="22">
        <f t="shared" si="38"/>
        <v>177.94417697170275</v>
      </c>
      <c r="S57" s="22">
        <f t="shared" si="38"/>
        <v>-42.205214109737497</v>
      </c>
      <c r="T57" s="22">
        <f t="shared" si="38"/>
        <v>58.041137076229489</v>
      </c>
      <c r="U57" s="22">
        <f t="shared" si="38"/>
        <v>-26.882523636159817</v>
      </c>
      <c r="V57" s="22">
        <f t="shared" si="38"/>
        <v>-46.976758030934484</v>
      </c>
      <c r="W57" s="22">
        <f t="shared" si="38"/>
        <v>-11.578859815516125</v>
      </c>
      <c r="X57" s="22">
        <f t="shared" si="38"/>
        <v>-2.1891531428307047</v>
      </c>
      <c r="Y57" s="22">
        <f t="shared" si="38"/>
        <v>-38.893386347625679</v>
      </c>
      <c r="Z57" s="22">
        <f t="shared" si="38"/>
        <v>89.435144845540833</v>
      </c>
      <c r="AA57" s="22">
        <f t="shared" si="38"/>
        <v>4.6518479732054772</v>
      </c>
      <c r="AB57" s="22">
        <f t="shared" si="38"/>
        <v>-67.72913499953944</v>
      </c>
      <c r="AC57" s="22">
        <f t="shared" si="38"/>
        <v>26.732464336148979</v>
      </c>
      <c r="AD57" s="22">
        <f t="shared" si="38"/>
        <v>95.593524391761548</v>
      </c>
      <c r="AE57" s="22">
        <f t="shared" si="38"/>
        <v>157.18468602177762</v>
      </c>
      <c r="AF57" s="46">
        <f t="shared" si="20"/>
        <v>7.19906514629991</v>
      </c>
    </row>
    <row r="58" spans="1:32" s="2" customFormat="1">
      <c r="A58" s="29"/>
      <c r="B58" s="18" t="s">
        <v>1147</v>
      </c>
      <c r="C58" s="22" t="str">
        <f t="shared" ref="C58:D58" si="39">IFERROR((((C20/B20)*100-100)),"--")</f>
        <v>--</v>
      </c>
      <c r="D58" s="22">
        <f t="shared" si="39"/>
        <v>31.68585690515809</v>
      </c>
      <c r="E58" s="22">
        <f t="shared" ref="E58:AE58" si="40">IFERROR((((E20/D20)*100-100)),"--")</f>
        <v>1.7408949852925133</v>
      </c>
      <c r="F58" s="22">
        <f t="shared" si="40"/>
        <v>-15.526881186274409</v>
      </c>
      <c r="G58" s="22">
        <f t="shared" si="40"/>
        <v>72.821551752020753</v>
      </c>
      <c r="H58" s="22">
        <f t="shared" si="40"/>
        <v>863.86830204473313</v>
      </c>
      <c r="I58" s="22">
        <f t="shared" si="40"/>
        <v>-32.827373631650701</v>
      </c>
      <c r="J58" s="22">
        <f t="shared" si="40"/>
        <v>16.529663470502044</v>
      </c>
      <c r="K58" s="22">
        <f t="shared" si="40"/>
        <v>-85.553855992841534</v>
      </c>
      <c r="L58" s="22">
        <f t="shared" si="40"/>
        <v>41.483007225139147</v>
      </c>
      <c r="M58" s="22">
        <f t="shared" si="40"/>
        <v>176.48686221182646</v>
      </c>
      <c r="N58" s="22">
        <f t="shared" si="40"/>
        <v>12.78438039029075</v>
      </c>
      <c r="O58" s="22">
        <f t="shared" si="40"/>
        <v>13.211511918489123</v>
      </c>
      <c r="P58" s="22">
        <f t="shared" si="40"/>
        <v>-31.752795476358415</v>
      </c>
      <c r="Q58" s="22">
        <f t="shared" si="40"/>
        <v>-16.702221414223388</v>
      </c>
      <c r="R58" s="22">
        <f t="shared" si="40"/>
        <v>182.60244756503806</v>
      </c>
      <c r="S58" s="22">
        <f t="shared" si="40"/>
        <v>252.39788740990809</v>
      </c>
      <c r="T58" s="22">
        <f t="shared" si="40"/>
        <v>58.771559990857327</v>
      </c>
      <c r="U58" s="22">
        <f t="shared" si="40"/>
        <v>14.44574280114503</v>
      </c>
      <c r="V58" s="22">
        <f t="shared" si="40"/>
        <v>-0.75697388836010759</v>
      </c>
      <c r="W58" s="22">
        <f t="shared" si="40"/>
        <v>-27.350180912982069</v>
      </c>
      <c r="X58" s="22">
        <f t="shared" si="40"/>
        <v>22.028713614069574</v>
      </c>
      <c r="Y58" s="22">
        <f t="shared" si="40"/>
        <v>-9.1252991318385313</v>
      </c>
      <c r="Z58" s="22">
        <f t="shared" si="40"/>
        <v>25.368637876958019</v>
      </c>
      <c r="AA58" s="22">
        <f t="shared" si="40"/>
        <v>19.911466284800298</v>
      </c>
      <c r="AB58" s="22">
        <f t="shared" si="40"/>
        <v>-19.553586846584608</v>
      </c>
      <c r="AC58" s="22">
        <f t="shared" si="40"/>
        <v>12.946450550678691</v>
      </c>
      <c r="AD58" s="22">
        <f t="shared" si="40"/>
        <v>52.699024786671487</v>
      </c>
      <c r="AE58" s="22">
        <f t="shared" si="40"/>
        <v>-48.086305140661004</v>
      </c>
      <c r="AF58" s="46">
        <f t="shared" si="20"/>
        <v>16.99595375261891</v>
      </c>
    </row>
    <row r="59" spans="1:32" s="2" customFormat="1">
      <c r="A59" s="5"/>
      <c r="B59" s="18" t="s">
        <v>1166</v>
      </c>
      <c r="C59" s="22" t="str">
        <f t="shared" ref="C59:D59" si="41">IFERROR((((C21/B21)*100-100)),"--")</f>
        <v>--</v>
      </c>
      <c r="D59" s="22">
        <f t="shared" si="41"/>
        <v>175.36648924845645</v>
      </c>
      <c r="E59" s="22">
        <f t="shared" ref="E59:AE59" si="42">IFERROR((((E21/D21)*100-100)),"--")</f>
        <v>17.449546016982922</v>
      </c>
      <c r="F59" s="22">
        <f t="shared" si="42"/>
        <v>-42.501363646956115</v>
      </c>
      <c r="G59" s="22">
        <f t="shared" si="42"/>
        <v>-75.502023573051844</v>
      </c>
      <c r="H59" s="22">
        <f t="shared" si="42"/>
        <v>-9.8672391844425675</v>
      </c>
      <c r="I59" s="22">
        <f t="shared" si="42"/>
        <v>32.097581209654408</v>
      </c>
      <c r="J59" s="22">
        <f t="shared" si="42"/>
        <v>-42.044235977548382</v>
      </c>
      <c r="K59" s="22">
        <f t="shared" si="42"/>
        <v>47.196518344588242</v>
      </c>
      <c r="L59" s="22">
        <f t="shared" si="42"/>
        <v>-3.9448995911501328</v>
      </c>
      <c r="M59" s="22">
        <f t="shared" si="42"/>
        <v>-52.737854311614605</v>
      </c>
      <c r="N59" s="22">
        <f t="shared" si="42"/>
        <v>74.351562816718769</v>
      </c>
      <c r="O59" s="22">
        <f t="shared" si="42"/>
        <v>57.911331332122643</v>
      </c>
      <c r="P59" s="22">
        <f t="shared" si="42"/>
        <v>-39.001286933064748</v>
      </c>
      <c r="Q59" s="22">
        <f t="shared" si="42"/>
        <v>2.6127122142213892</v>
      </c>
      <c r="R59" s="22">
        <f t="shared" si="42"/>
        <v>237.55829695838366</v>
      </c>
      <c r="S59" s="22">
        <f t="shared" si="42"/>
        <v>-67.446445860285422</v>
      </c>
      <c r="T59" s="22">
        <f t="shared" si="42"/>
        <v>144.38856964253497</v>
      </c>
      <c r="U59" s="22">
        <f t="shared" si="42"/>
        <v>69.203996224522655</v>
      </c>
      <c r="V59" s="22">
        <f t="shared" si="42"/>
        <v>-92.973383780422878</v>
      </c>
      <c r="W59" s="22">
        <f t="shared" si="42"/>
        <v>409.41199440784084</v>
      </c>
      <c r="X59" s="22">
        <f t="shared" si="42"/>
        <v>-50.044095106582155</v>
      </c>
      <c r="Y59" s="22">
        <f t="shared" si="42"/>
        <v>-60.936444827578732</v>
      </c>
      <c r="Z59" s="22">
        <f t="shared" si="42"/>
        <v>8.0758277329687047</v>
      </c>
      <c r="AA59" s="22">
        <f t="shared" si="42"/>
        <v>47.170493860602619</v>
      </c>
      <c r="AB59" s="22">
        <f t="shared" si="42"/>
        <v>-36.919266698430484</v>
      </c>
      <c r="AC59" s="22">
        <f t="shared" si="42"/>
        <v>-74.741688319602872</v>
      </c>
      <c r="AD59" s="22">
        <f t="shared" si="42"/>
        <v>108.10320750440511</v>
      </c>
      <c r="AE59" s="22">
        <f t="shared" si="42"/>
        <v>28.792919906263904</v>
      </c>
      <c r="AF59" s="46">
        <f t="shared" si="20"/>
        <v>-8.4190398817673984</v>
      </c>
    </row>
    <row r="60" spans="1:32" s="2" customFormat="1">
      <c r="A60" s="29"/>
      <c r="B60" s="18" t="s">
        <v>19</v>
      </c>
      <c r="C60" s="22" t="str">
        <f t="shared" ref="C60:D60" si="43">IFERROR((((C22/B22)*100-100)),"--")</f>
        <v>--</v>
      </c>
      <c r="D60" s="22">
        <f t="shared" si="43"/>
        <v>26.073412214683671</v>
      </c>
      <c r="E60" s="22">
        <f t="shared" ref="E60:AE60" si="44">IFERROR((((E22/D22)*100-100)),"--")</f>
        <v>33.096679436732558</v>
      </c>
      <c r="F60" s="22">
        <f t="shared" si="44"/>
        <v>-9.3308635715110881</v>
      </c>
      <c r="G60" s="22">
        <f t="shared" si="44"/>
        <v>8.8243269146733638</v>
      </c>
      <c r="H60" s="22">
        <f t="shared" si="44"/>
        <v>19.683639209868602</v>
      </c>
      <c r="I60" s="22">
        <f t="shared" si="44"/>
        <v>-23.689092720595241</v>
      </c>
      <c r="J60" s="22">
        <f t="shared" si="44"/>
        <v>3.0981101479070787</v>
      </c>
      <c r="K60" s="22">
        <f t="shared" si="44"/>
        <v>-1.0773463831956605</v>
      </c>
      <c r="L60" s="22">
        <f t="shared" si="44"/>
        <v>-8.3924451579600259</v>
      </c>
      <c r="M60" s="22">
        <f t="shared" si="44"/>
        <v>10.437151600754248</v>
      </c>
      <c r="N60" s="22">
        <f t="shared" si="44"/>
        <v>-0.59148034096999424</v>
      </c>
      <c r="O60" s="22">
        <f t="shared" si="44"/>
        <v>9.1458386553615583</v>
      </c>
      <c r="P60" s="22">
        <f t="shared" si="44"/>
        <v>-15.095098495905745</v>
      </c>
      <c r="Q60" s="22">
        <f t="shared" si="44"/>
        <v>-23.41378690268229</v>
      </c>
      <c r="R60" s="22">
        <f t="shared" si="44"/>
        <v>20.5035442450137</v>
      </c>
      <c r="S60" s="22">
        <f t="shared" si="44"/>
        <v>15.768619392328233</v>
      </c>
      <c r="T60" s="22">
        <f t="shared" si="44"/>
        <v>21.640869201058365</v>
      </c>
      <c r="U60" s="22">
        <f t="shared" si="44"/>
        <v>6.6872431043805562</v>
      </c>
      <c r="V60" s="22">
        <f t="shared" si="44"/>
        <v>-7.6007603190239479</v>
      </c>
      <c r="W60" s="22">
        <f t="shared" si="44"/>
        <v>-1.8092203255729373</v>
      </c>
      <c r="X60" s="22">
        <f t="shared" si="44"/>
        <v>-0.53019505888143215</v>
      </c>
      <c r="Y60" s="22">
        <f t="shared" si="44"/>
        <v>0.85403664628196907</v>
      </c>
      <c r="Z60" s="22">
        <f t="shared" si="44"/>
        <v>11.381333304432118</v>
      </c>
      <c r="AA60" s="22">
        <f t="shared" si="44"/>
        <v>2.7041288561766521</v>
      </c>
      <c r="AB60" s="22">
        <f t="shared" si="44"/>
        <v>-4.8736333226876809</v>
      </c>
      <c r="AC60" s="22">
        <f t="shared" si="44"/>
        <v>5.9395544584282902</v>
      </c>
      <c r="AD60" s="22">
        <f t="shared" si="44"/>
        <v>10.420878925451674</v>
      </c>
      <c r="AE60" s="22">
        <f t="shared" si="44"/>
        <v>-0.16468840797469397</v>
      </c>
      <c r="AF60" s="46">
        <f t="shared" si="20"/>
        <v>2.921734343457949</v>
      </c>
    </row>
    <row r="61" spans="1:32" s="2" customFormat="1">
      <c r="A61" s="29"/>
      <c r="B61" s="18" t="s">
        <v>20</v>
      </c>
      <c r="C61" s="22" t="str">
        <f t="shared" ref="C61:D61" si="45">IFERROR((((C23/B23)*100-100)),"--")</f>
        <v>--</v>
      </c>
      <c r="D61" s="22">
        <f t="shared" si="45"/>
        <v>3.7189226577822012</v>
      </c>
      <c r="E61" s="22">
        <f t="shared" ref="E61:AE61" si="46">IFERROR((((E23/D23)*100-100)),"--")</f>
        <v>-0.95237975988817425</v>
      </c>
      <c r="F61" s="22">
        <f t="shared" si="46"/>
        <v>0.12072839202184582</v>
      </c>
      <c r="G61" s="22">
        <f t="shared" si="46"/>
        <v>36.536570782644361</v>
      </c>
      <c r="H61" s="22">
        <f t="shared" si="46"/>
        <v>81.815225425248997</v>
      </c>
      <c r="I61" s="22">
        <f t="shared" si="46"/>
        <v>-32.203838597594142</v>
      </c>
      <c r="J61" s="22">
        <f t="shared" si="46"/>
        <v>-44.055295750455983</v>
      </c>
      <c r="K61" s="22">
        <f t="shared" si="46"/>
        <v>-42.194419279754804</v>
      </c>
      <c r="L61" s="22">
        <f t="shared" si="46"/>
        <v>22.669894180051188</v>
      </c>
      <c r="M61" s="22">
        <f t="shared" si="46"/>
        <v>-8.7984301973576606</v>
      </c>
      <c r="N61" s="22">
        <f t="shared" si="46"/>
        <v>-4.9319145593690052</v>
      </c>
      <c r="O61" s="22">
        <f t="shared" si="46"/>
        <v>-10.4006206653482</v>
      </c>
      <c r="P61" s="22">
        <f t="shared" si="46"/>
        <v>10.731233211551711</v>
      </c>
      <c r="Q61" s="22">
        <f t="shared" si="46"/>
        <v>-29.593695822442882</v>
      </c>
      <c r="R61" s="22">
        <f t="shared" si="46"/>
        <v>30.20496862177356</v>
      </c>
      <c r="S61" s="22">
        <f t="shared" si="46"/>
        <v>21.468768032486722</v>
      </c>
      <c r="T61" s="22">
        <f t="shared" si="46"/>
        <v>11.3395803607727</v>
      </c>
      <c r="U61" s="22">
        <f t="shared" si="46"/>
        <v>-6.9103260804625393</v>
      </c>
      <c r="V61" s="22">
        <f t="shared" si="46"/>
        <v>-77.600168040207151</v>
      </c>
      <c r="W61" s="22">
        <f t="shared" si="46"/>
        <v>-33.83140781813762</v>
      </c>
      <c r="X61" s="22">
        <f t="shared" si="46"/>
        <v>-5.4210785777059272</v>
      </c>
      <c r="Y61" s="22">
        <f t="shared" si="46"/>
        <v>6.9120739633843868</v>
      </c>
      <c r="Z61" s="22">
        <f t="shared" si="46"/>
        <v>60.487476146524699</v>
      </c>
      <c r="AA61" s="22">
        <f t="shared" si="46"/>
        <v>-55.37951694751834</v>
      </c>
      <c r="AB61" s="22">
        <f t="shared" si="46"/>
        <v>32.741820322877004</v>
      </c>
      <c r="AC61" s="22">
        <f t="shared" si="46"/>
        <v>-87.3218320058252</v>
      </c>
      <c r="AD61" s="22">
        <f t="shared" si="46"/>
        <v>-26.474853297061969</v>
      </c>
      <c r="AE61" s="22">
        <f t="shared" si="46"/>
        <v>45.049813685970179</v>
      </c>
      <c r="AF61" s="46">
        <f t="shared" si="20"/>
        <v>-13.877688331512427</v>
      </c>
    </row>
    <row r="62" spans="1:32" s="2" customFormat="1">
      <c r="A62" s="29"/>
      <c r="B62" s="18" t="s">
        <v>7</v>
      </c>
      <c r="C62" s="22" t="str">
        <f t="shared" ref="C62:D62" si="47">IFERROR((((C24/B24)*100-100)),"--")</f>
        <v>--</v>
      </c>
      <c r="D62" s="22">
        <f t="shared" si="47"/>
        <v>23.490407444257698</v>
      </c>
      <c r="E62" s="22">
        <f t="shared" ref="E62:AE62" si="48">IFERROR((((E24/D24)*100-100)),"--")</f>
        <v>29.79229673006779</v>
      </c>
      <c r="F62" s="22">
        <f t="shared" si="48"/>
        <v>-8.6308840792215165</v>
      </c>
      <c r="G62" s="22">
        <f t="shared" si="48"/>
        <v>11.073260457399314</v>
      </c>
      <c r="H62" s="22">
        <f t="shared" si="48"/>
        <v>25.881714418235831</v>
      </c>
      <c r="I62" s="22">
        <f t="shared" si="48"/>
        <v>-24.915920753770408</v>
      </c>
      <c r="J62" s="22">
        <f t="shared" si="48"/>
        <v>-3.0364342375744542</v>
      </c>
      <c r="K62" s="22">
        <f t="shared" si="48"/>
        <v>-4.1636726849328909</v>
      </c>
      <c r="L62" s="22">
        <f t="shared" si="48"/>
        <v>-6.9860951621545837</v>
      </c>
      <c r="M62" s="22">
        <f t="shared" si="48"/>
        <v>9.2885889317918071</v>
      </c>
      <c r="N62" s="22">
        <f t="shared" si="48"/>
        <v>-0.80775719502493359</v>
      </c>
      <c r="O62" s="22">
        <f t="shared" si="48"/>
        <v>8.2123651351574551</v>
      </c>
      <c r="P62" s="22">
        <f t="shared" si="48"/>
        <v>-14.073865732349546</v>
      </c>
      <c r="Q62" s="22">
        <f t="shared" si="48"/>
        <v>-23.72869871566823</v>
      </c>
      <c r="R62" s="22">
        <f t="shared" si="48"/>
        <v>20.959888693860009</v>
      </c>
      <c r="S62" s="22">
        <f t="shared" si="48"/>
        <v>16.057241523195927</v>
      </c>
      <c r="T62" s="22">
        <f t="shared" si="48"/>
        <v>21.094951224460317</v>
      </c>
      <c r="U62" s="22">
        <f t="shared" si="48"/>
        <v>6.0246900635368377</v>
      </c>
      <c r="V62" s="22">
        <f t="shared" si="48"/>
        <v>-10.59542525249627</v>
      </c>
      <c r="W62" s="22">
        <f t="shared" si="48"/>
        <v>-2.1524539974315644</v>
      </c>
      <c r="X62" s="22">
        <f t="shared" si="48"/>
        <v>-0.5656460324635475</v>
      </c>
      <c r="Y62" s="22">
        <f t="shared" si="48"/>
        <v>0.89580339713222656</v>
      </c>
      <c r="Z62" s="22">
        <f t="shared" si="48"/>
        <v>11.740080257991664</v>
      </c>
      <c r="AA62" s="22">
        <f t="shared" si="48"/>
        <v>2.0946783588727413</v>
      </c>
      <c r="AB62" s="22">
        <f t="shared" si="48"/>
        <v>-4.7011361292323102</v>
      </c>
      <c r="AC62" s="22">
        <f t="shared" si="48"/>
        <v>5.3438406828707059</v>
      </c>
      <c r="AD62" s="22">
        <f t="shared" si="48"/>
        <v>10.392515461872875</v>
      </c>
      <c r="AE62" s="22">
        <f t="shared" si="48"/>
        <v>-0.14153807976731514</v>
      </c>
      <c r="AF62" s="46">
        <f t="shared" si="20"/>
        <v>2.4895127505064618</v>
      </c>
    </row>
    <row r="63" spans="1:32" s="2" customFormat="1" ht="13.8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s="2" customFormat="1" ht="13.8" thickTop="1">
      <c r="A64" s="17" t="s">
        <v>1187</v>
      </c>
    </row>
    <row r="65" spans="1:1" ht="12.75" customHeight="1"/>
    <row r="66" spans="1:1" ht="12.75" customHeight="1"/>
    <row r="67" spans="1:1" ht="12.75" customHeight="1">
      <c r="A67" s="1" t="s">
        <v>11</v>
      </c>
    </row>
    <row r="68" spans="1:1" ht="12.75" customHeight="1"/>
    <row r="69" spans="1:1" ht="12.75" customHeight="1"/>
    <row r="70" spans="1:1" ht="12.75" customHeight="1"/>
    <row r="71" spans="1:1" ht="12.75" customHeight="1"/>
    <row r="72" spans="1:1" ht="12.75" customHeight="1"/>
    <row r="73" spans="1:1" ht="12.75" customHeight="1"/>
    <row r="74" spans="1:1" ht="12.75" customHeight="1"/>
    <row r="75" spans="1:1" ht="12.75" customHeight="1"/>
  </sheetData>
  <mergeCells count="5">
    <mergeCell ref="A2:AF2"/>
    <mergeCell ref="A4:AF4"/>
    <mergeCell ref="B7:AF7"/>
    <mergeCell ref="B26:AF26"/>
    <mergeCell ref="B45:AF45"/>
  </mergeCells>
  <hyperlinks>
    <hyperlink ref="A67" location="NOTAS!A1" display="NOTAS" xr:uid="{00000000-0004-0000-0D00-000000000000}"/>
    <hyperlink ref="A1" location="ÍNDICE!A1" display="INDICE" xr:uid="{00000000-0004-0000-0D00-000001000000}"/>
  </hyperlinks>
  <pageMargins left="0.75" right="0.75" top="1" bottom="1" header="0" footer="0"/>
  <pageSetup orientation="portrait" verticalDpi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75"/>
  <sheetViews>
    <sheetView showGridLines="0" zoomScaleNormal="100" workbookViewId="0"/>
  </sheetViews>
  <sheetFormatPr baseColWidth="10" defaultColWidth="10.88671875" defaultRowHeight="13.2"/>
  <cols>
    <col min="1" max="1" width="5.88671875" style="1" customWidth="1"/>
    <col min="2" max="2" width="16.6640625" style="1" customWidth="1"/>
    <col min="3" max="32" width="11.6640625" style="1" customWidth="1"/>
    <col min="33" max="33" width="12.33203125" style="1" customWidth="1"/>
    <col min="34" max="16384" width="10.88671875" style="1"/>
  </cols>
  <sheetData>
    <row r="1" spans="1:32" s="2" customFormat="1">
      <c r="A1" s="45" t="s">
        <v>0</v>
      </c>
    </row>
    <row r="2" spans="1:32" s="2" customFormat="1">
      <c r="A2" s="87" t="s">
        <v>249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" customFormat="1">
      <c r="A4" s="87" t="s">
        <v>1196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2" s="2" customFormat="1" ht="13.8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2" s="2" customFormat="1" ht="13.8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s="2" customFormat="1">
      <c r="A9" s="40">
        <v>1</v>
      </c>
      <c r="B9" s="18" t="s">
        <v>14</v>
      </c>
      <c r="C9" s="39">
        <v>1312.6470079999997</v>
      </c>
      <c r="D9" s="39">
        <v>1512.3202409999999</v>
      </c>
      <c r="E9" s="39">
        <v>1784.6929870000004</v>
      </c>
      <c r="F9" s="39">
        <v>2305.2428339999988</v>
      </c>
      <c r="G9" s="39">
        <v>3408.969244999997</v>
      </c>
      <c r="H9" s="39">
        <v>4086.1179690000008</v>
      </c>
      <c r="I9" s="39">
        <v>3660.1703290000023</v>
      </c>
      <c r="J9" s="39">
        <v>3772.4305640000007</v>
      </c>
      <c r="K9" s="39">
        <v>3795.3837609999978</v>
      </c>
      <c r="L9" s="39">
        <v>3975.6129330000003</v>
      </c>
      <c r="M9" s="39">
        <v>4038.3525220000033</v>
      </c>
      <c r="N9" s="39">
        <v>3864.9707840000001</v>
      </c>
      <c r="O9" s="39">
        <v>3666.7997459999992</v>
      </c>
      <c r="P9" s="39">
        <v>3158.1270159999985</v>
      </c>
      <c r="Q9" s="39">
        <v>2482.2591319999992</v>
      </c>
      <c r="R9" s="39">
        <v>2954.9734839999996</v>
      </c>
      <c r="S9" s="39">
        <v>3294.0047890000005</v>
      </c>
      <c r="T9" s="39">
        <v>3426.7270480000002</v>
      </c>
      <c r="U9" s="39">
        <v>3635.966441</v>
      </c>
      <c r="V9" s="39">
        <v>3847.4691819999989</v>
      </c>
      <c r="W9" s="39">
        <v>3607.0185199999969</v>
      </c>
      <c r="X9" s="39">
        <v>3387.2247070000003</v>
      </c>
      <c r="Y9" s="39">
        <v>3333.9233890000023</v>
      </c>
      <c r="Z9" s="39">
        <v>3394.4762320000023</v>
      </c>
      <c r="AA9" s="39">
        <v>3144.1544560000011</v>
      </c>
      <c r="AB9" s="39">
        <v>2457.666521000001</v>
      </c>
      <c r="AC9" s="39">
        <v>2693.7100750000004</v>
      </c>
      <c r="AD9" s="39">
        <v>2950.1225140000006</v>
      </c>
      <c r="AE9" s="39">
        <v>2897.6900759999999</v>
      </c>
      <c r="AF9" s="39">
        <f>SUM(C9:AE9)</f>
        <v>91849.224505000006</v>
      </c>
    </row>
    <row r="10" spans="1:32" s="2" customFormat="1">
      <c r="A10" s="40">
        <v>2</v>
      </c>
      <c r="B10" s="18" t="s">
        <v>15</v>
      </c>
      <c r="C10" s="39">
        <v>3.4829999999999965</v>
      </c>
      <c r="D10" s="39">
        <v>4.2297300000000009</v>
      </c>
      <c r="E10" s="39">
        <v>11.628301000000004</v>
      </c>
      <c r="F10" s="39">
        <v>18.587423000000005</v>
      </c>
      <c r="G10" s="39">
        <v>30.013550000000009</v>
      </c>
      <c r="H10" s="39">
        <v>106.51873399999997</v>
      </c>
      <c r="I10" s="39">
        <v>116.39222599999998</v>
      </c>
      <c r="J10" s="39">
        <v>206.04457200000007</v>
      </c>
      <c r="K10" s="39">
        <v>233.70829600000013</v>
      </c>
      <c r="L10" s="39">
        <v>410.74937100000017</v>
      </c>
      <c r="M10" s="39">
        <v>569.96726100000012</v>
      </c>
      <c r="N10" s="39">
        <v>507.19535300000007</v>
      </c>
      <c r="O10" s="39">
        <v>408.76628000000017</v>
      </c>
      <c r="P10" s="39">
        <v>485.84251999999975</v>
      </c>
      <c r="Q10" s="39">
        <v>443.26954099999989</v>
      </c>
      <c r="R10" s="39">
        <v>651.46422800000005</v>
      </c>
      <c r="S10" s="39">
        <v>753.2001650000002</v>
      </c>
      <c r="T10" s="39">
        <v>838.39518999999996</v>
      </c>
      <c r="U10" s="39">
        <v>816.16535800000031</v>
      </c>
      <c r="V10" s="39">
        <v>927.43940200000054</v>
      </c>
      <c r="W10" s="39">
        <v>1258.5514079999998</v>
      </c>
      <c r="X10" s="39">
        <v>1261.4511540000001</v>
      </c>
      <c r="Y10" s="39">
        <v>1309.1204320000004</v>
      </c>
      <c r="Z10" s="39">
        <v>1369.0802099999994</v>
      </c>
      <c r="AA10" s="39">
        <v>1243.7370810000009</v>
      </c>
      <c r="AB10" s="39">
        <v>1027.0947229999997</v>
      </c>
      <c r="AC10" s="39">
        <v>1576.0766969999993</v>
      </c>
      <c r="AD10" s="39">
        <v>1743.1530689999995</v>
      </c>
      <c r="AE10" s="39">
        <v>1618.3852989999993</v>
      </c>
      <c r="AF10" s="39">
        <f t="shared" ref="AF10:AF24" si="0">SUM(C10:AE10)</f>
        <v>19949.710574000001</v>
      </c>
    </row>
    <row r="11" spans="1:32" s="2" customFormat="1">
      <c r="A11" s="5">
        <v>3</v>
      </c>
      <c r="B11" s="18" t="s">
        <v>31</v>
      </c>
      <c r="C11" s="39">
        <v>7.4189999999999969</v>
      </c>
      <c r="D11" s="39">
        <v>15.141101000000001</v>
      </c>
      <c r="E11" s="39">
        <v>15.294685999999995</v>
      </c>
      <c r="F11" s="39">
        <v>23.066893999999998</v>
      </c>
      <c r="G11" s="39">
        <v>47.496588999999993</v>
      </c>
      <c r="H11" s="39">
        <v>64.55696300000001</v>
      </c>
      <c r="I11" s="39">
        <v>87.115952999999976</v>
      </c>
      <c r="J11" s="39">
        <v>92.107746999999975</v>
      </c>
      <c r="K11" s="39">
        <v>81.429384999999954</v>
      </c>
      <c r="L11" s="39">
        <v>108.33120799999999</v>
      </c>
      <c r="M11" s="39">
        <v>137.88593600000007</v>
      </c>
      <c r="N11" s="39">
        <v>139.58582700000005</v>
      </c>
      <c r="O11" s="39">
        <v>148.29994700000003</v>
      </c>
      <c r="P11" s="39">
        <v>134.42283099999997</v>
      </c>
      <c r="Q11" s="39">
        <v>108.63223200000002</v>
      </c>
      <c r="R11" s="39">
        <v>146.29027199999999</v>
      </c>
      <c r="S11" s="39">
        <v>161.35361399999996</v>
      </c>
      <c r="T11" s="39">
        <v>201.63589800000003</v>
      </c>
      <c r="U11" s="39">
        <v>214.03676800000002</v>
      </c>
      <c r="V11" s="39">
        <v>206.50098600000001</v>
      </c>
      <c r="W11" s="39">
        <v>213.23362400000002</v>
      </c>
      <c r="X11" s="39">
        <v>216.706232</v>
      </c>
      <c r="Y11" s="39">
        <v>223.08841200000001</v>
      </c>
      <c r="Z11" s="39">
        <v>251.12557699999996</v>
      </c>
      <c r="AA11" s="39">
        <v>256.61267600000002</v>
      </c>
      <c r="AB11" s="39">
        <v>187.74417700000001</v>
      </c>
      <c r="AC11" s="39">
        <v>189.85835200000002</v>
      </c>
      <c r="AD11" s="39">
        <v>197.84141499999998</v>
      </c>
      <c r="AE11" s="39">
        <v>218.76987</v>
      </c>
      <c r="AF11" s="39">
        <f t="shared" si="0"/>
        <v>4095.5841719999999</v>
      </c>
    </row>
    <row r="12" spans="1:32" s="2" customFormat="1">
      <c r="A12" s="5">
        <v>4</v>
      </c>
      <c r="B12" s="18" t="s">
        <v>1154</v>
      </c>
      <c r="C12" s="39">
        <v>18.240999999999993</v>
      </c>
      <c r="D12" s="39">
        <v>17.484026000000007</v>
      </c>
      <c r="E12" s="39">
        <v>21.699607</v>
      </c>
      <c r="F12" s="39">
        <v>39.226628000000012</v>
      </c>
      <c r="G12" s="39">
        <v>51.543804999999999</v>
      </c>
      <c r="H12" s="39">
        <v>46.579950000000046</v>
      </c>
      <c r="I12" s="39">
        <v>55.456833999999972</v>
      </c>
      <c r="J12" s="39">
        <v>60.699941000000017</v>
      </c>
      <c r="K12" s="39">
        <v>73.004430000000013</v>
      </c>
      <c r="L12" s="39">
        <v>73.419332000000011</v>
      </c>
      <c r="M12" s="39">
        <v>87.224670999999987</v>
      </c>
      <c r="N12" s="39">
        <v>97.181377999999981</v>
      </c>
      <c r="O12" s="39">
        <v>100.86073399999998</v>
      </c>
      <c r="P12" s="39">
        <v>108.00446200000002</v>
      </c>
      <c r="Q12" s="39">
        <v>77.899356999999995</v>
      </c>
      <c r="R12" s="39">
        <v>120.14892799999996</v>
      </c>
      <c r="S12" s="39">
        <v>147.14831199999998</v>
      </c>
      <c r="T12" s="39">
        <v>139.16563600000001</v>
      </c>
      <c r="U12" s="39">
        <v>133.53953500000003</v>
      </c>
      <c r="V12" s="39">
        <v>146.45535599999997</v>
      </c>
      <c r="W12" s="39">
        <v>138.83061499999999</v>
      </c>
      <c r="X12" s="39">
        <v>131.06711400000003</v>
      </c>
      <c r="Y12" s="39">
        <v>175.33949799999999</v>
      </c>
      <c r="Z12" s="39">
        <v>197.45369500000004</v>
      </c>
      <c r="AA12" s="39">
        <v>223.708125</v>
      </c>
      <c r="AB12" s="39">
        <v>173.56226699999996</v>
      </c>
      <c r="AC12" s="39">
        <v>189.80502799999999</v>
      </c>
      <c r="AD12" s="39">
        <v>196.18983000000009</v>
      </c>
      <c r="AE12" s="39">
        <v>176.99097200000003</v>
      </c>
      <c r="AF12" s="39">
        <f t="shared" si="0"/>
        <v>3217.9310660000006</v>
      </c>
    </row>
    <row r="13" spans="1:32" s="2" customFormat="1">
      <c r="A13" s="5">
        <v>5</v>
      </c>
      <c r="B13" s="18" t="s">
        <v>1159</v>
      </c>
      <c r="C13" s="39">
        <v>21.596000000000004</v>
      </c>
      <c r="D13" s="39">
        <v>22.295393000000011</v>
      </c>
      <c r="E13" s="39">
        <v>29.239514999999979</v>
      </c>
      <c r="F13" s="39">
        <v>26.807212000000003</v>
      </c>
      <c r="G13" s="39">
        <v>39.074873000000004</v>
      </c>
      <c r="H13" s="39">
        <v>38.122381000000011</v>
      </c>
      <c r="I13" s="39">
        <v>32.730754999999981</v>
      </c>
      <c r="J13" s="39">
        <v>36.672359</v>
      </c>
      <c r="K13" s="39">
        <v>39.892567999999997</v>
      </c>
      <c r="L13" s="39">
        <v>43.371711999999988</v>
      </c>
      <c r="M13" s="39">
        <v>75.409401000000003</v>
      </c>
      <c r="N13" s="39">
        <v>83.952074999999994</v>
      </c>
      <c r="O13" s="39">
        <v>71.514893000000001</v>
      </c>
      <c r="P13" s="39">
        <v>71.543927999999994</v>
      </c>
      <c r="Q13" s="39">
        <v>53.55990400000001</v>
      </c>
      <c r="R13" s="39">
        <v>80.547433999999996</v>
      </c>
      <c r="S13" s="39">
        <v>81.570009999999968</v>
      </c>
      <c r="T13" s="39">
        <v>90.592756000000008</v>
      </c>
      <c r="U13" s="39">
        <v>87.408059000000023</v>
      </c>
      <c r="V13" s="39">
        <v>87.109402999999986</v>
      </c>
      <c r="W13" s="39">
        <v>107.514715</v>
      </c>
      <c r="X13" s="39">
        <v>137.59495800000002</v>
      </c>
      <c r="Y13" s="39">
        <v>145.99135799999999</v>
      </c>
      <c r="Z13" s="39">
        <v>159.99768499999999</v>
      </c>
      <c r="AA13" s="39">
        <v>158.54681499999998</v>
      </c>
      <c r="AB13" s="39">
        <v>140.13994700000001</v>
      </c>
      <c r="AC13" s="39">
        <v>185.430756</v>
      </c>
      <c r="AD13" s="39">
        <v>179.74694700000001</v>
      </c>
      <c r="AE13" s="39">
        <v>208.72770800000001</v>
      </c>
      <c r="AF13" s="39">
        <f t="shared" si="0"/>
        <v>2536.7015200000001</v>
      </c>
    </row>
    <row r="14" spans="1:32" s="2" customFormat="1">
      <c r="A14" s="40"/>
      <c r="B14" s="18" t="s">
        <v>17</v>
      </c>
      <c r="C14" s="39">
        <v>22.655999999999995</v>
      </c>
      <c r="D14" s="39">
        <v>37.465040999999999</v>
      </c>
      <c r="E14" s="39">
        <v>59.893613000000002</v>
      </c>
      <c r="F14" s="39">
        <v>61.744742999999993</v>
      </c>
      <c r="G14" s="39">
        <v>58.385878999999996</v>
      </c>
      <c r="H14" s="39">
        <v>77.724073999999987</v>
      </c>
      <c r="I14" s="39">
        <v>83.348077000000018</v>
      </c>
      <c r="J14" s="39">
        <v>102.11304500000006</v>
      </c>
      <c r="K14" s="39">
        <v>99.825416999999916</v>
      </c>
      <c r="L14" s="39">
        <v>131.76901699999993</v>
      </c>
      <c r="M14" s="39">
        <v>148.75559000000001</v>
      </c>
      <c r="N14" s="39">
        <v>172.28599100000002</v>
      </c>
      <c r="O14" s="39">
        <v>174.81133800000003</v>
      </c>
      <c r="P14" s="39">
        <v>186.43449800000002</v>
      </c>
      <c r="Q14" s="39">
        <v>135.69419699999997</v>
      </c>
      <c r="R14" s="39">
        <v>166.27191399999998</v>
      </c>
      <c r="S14" s="39">
        <v>193.63461300000006</v>
      </c>
      <c r="T14" s="39">
        <v>195.69175500000003</v>
      </c>
      <c r="U14" s="39">
        <v>198.58557400000007</v>
      </c>
      <c r="V14" s="39">
        <v>156.82390200000003</v>
      </c>
      <c r="W14" s="39">
        <v>143.98019400000001</v>
      </c>
      <c r="X14" s="39">
        <v>142.26834699999992</v>
      </c>
      <c r="Y14" s="39">
        <v>156.427637</v>
      </c>
      <c r="Z14" s="39">
        <v>165.11767100000003</v>
      </c>
      <c r="AA14" s="39">
        <v>145.13912299999998</v>
      </c>
      <c r="AB14" s="39">
        <v>89.000489999999999</v>
      </c>
      <c r="AC14" s="39">
        <v>78.687547999999992</v>
      </c>
      <c r="AD14" s="39">
        <v>90.660753</v>
      </c>
      <c r="AE14" s="39">
        <v>95.075465999999992</v>
      </c>
      <c r="AF14" s="39">
        <f t="shared" si="0"/>
        <v>3570.2715069999995</v>
      </c>
    </row>
    <row r="15" spans="1:32" s="2" customFormat="1">
      <c r="A15" s="40"/>
      <c r="B15" s="18" t="s">
        <v>18</v>
      </c>
      <c r="C15" s="39">
        <f>SUM(C16:C21)</f>
        <v>4.4160000000000013</v>
      </c>
      <c r="D15" s="39">
        <f t="shared" ref="D15:AE15" si="1">SUM(D16:D21)</f>
        <v>10.148292000000001</v>
      </c>
      <c r="E15" s="39">
        <f t="shared" si="1"/>
        <v>12.435359000000002</v>
      </c>
      <c r="F15" s="39">
        <f t="shared" si="1"/>
        <v>11.740195999999999</v>
      </c>
      <c r="G15" s="39">
        <f t="shared" si="1"/>
        <v>11.773323999999999</v>
      </c>
      <c r="H15" s="39">
        <f t="shared" si="1"/>
        <v>13.186197000000002</v>
      </c>
      <c r="I15" s="39">
        <f t="shared" si="1"/>
        <v>15.831990000000001</v>
      </c>
      <c r="J15" s="39">
        <f t="shared" si="1"/>
        <v>16.173990999999997</v>
      </c>
      <c r="K15" s="39">
        <f t="shared" si="1"/>
        <v>17.910943999999997</v>
      </c>
      <c r="L15" s="39">
        <f t="shared" si="1"/>
        <v>33.640953000000003</v>
      </c>
      <c r="M15" s="39">
        <f t="shared" si="1"/>
        <v>36.919587999999997</v>
      </c>
      <c r="N15" s="39">
        <f t="shared" si="1"/>
        <v>39.833055999999999</v>
      </c>
      <c r="O15" s="39">
        <f t="shared" si="1"/>
        <v>37.806331999999998</v>
      </c>
      <c r="P15" s="39">
        <f t="shared" si="1"/>
        <v>44.331527000000008</v>
      </c>
      <c r="Q15" s="39">
        <f t="shared" si="1"/>
        <v>36.360037999999996</v>
      </c>
      <c r="R15" s="39">
        <f t="shared" si="1"/>
        <v>40.57560999999999</v>
      </c>
      <c r="S15" s="39">
        <f t="shared" si="1"/>
        <v>47.410128999999998</v>
      </c>
      <c r="T15" s="39">
        <f t="shared" si="1"/>
        <v>51.521136000000006</v>
      </c>
      <c r="U15" s="39">
        <f t="shared" si="1"/>
        <v>53.473214999999982</v>
      </c>
      <c r="V15" s="39">
        <f t="shared" si="1"/>
        <v>44.855366999999994</v>
      </c>
      <c r="W15" s="39">
        <f t="shared" si="1"/>
        <v>50.222927999999996</v>
      </c>
      <c r="X15" s="39">
        <f t="shared" si="1"/>
        <v>51.338931000000002</v>
      </c>
      <c r="Y15" s="39">
        <f t="shared" si="1"/>
        <v>48.337353000000007</v>
      </c>
      <c r="Z15" s="39">
        <f t="shared" si="1"/>
        <v>61.577823000000002</v>
      </c>
      <c r="AA15" s="39">
        <f t="shared" si="1"/>
        <v>50.814611999999997</v>
      </c>
      <c r="AB15" s="39">
        <f t="shared" si="1"/>
        <v>26.310234000000001</v>
      </c>
      <c r="AC15" s="39">
        <f t="shared" si="1"/>
        <v>27.912644</v>
      </c>
      <c r="AD15" s="39">
        <f t="shared" si="1"/>
        <v>34.164861999999999</v>
      </c>
      <c r="AE15" s="39">
        <f t="shared" si="1"/>
        <v>34.898907999999999</v>
      </c>
      <c r="AF15" s="39">
        <f t="shared" si="0"/>
        <v>965.92153900000005</v>
      </c>
    </row>
    <row r="16" spans="1:32" s="2" customFormat="1">
      <c r="A16" s="40"/>
      <c r="B16" s="18" t="s">
        <v>1143</v>
      </c>
      <c r="C16" s="39">
        <v>0.97699999999999998</v>
      </c>
      <c r="D16" s="39">
        <v>1.8082039999999999</v>
      </c>
      <c r="E16" s="39">
        <v>1.2150909999999999</v>
      </c>
      <c r="F16" s="39">
        <v>1.6833140000000002</v>
      </c>
      <c r="G16" s="39">
        <v>3.360649</v>
      </c>
      <c r="H16" s="39">
        <v>1.2999880000000004</v>
      </c>
      <c r="I16" s="39">
        <v>0.16369499999999998</v>
      </c>
      <c r="J16" s="39">
        <v>0.25219300000000006</v>
      </c>
      <c r="K16" s="39">
        <v>0.68198800000000004</v>
      </c>
      <c r="L16" s="39">
        <v>1.4398220000000002</v>
      </c>
      <c r="M16" s="39">
        <v>0.96859399999999996</v>
      </c>
      <c r="N16" s="39">
        <v>1.0654759999999999</v>
      </c>
      <c r="O16" s="39">
        <v>1.195338</v>
      </c>
      <c r="P16" s="39">
        <v>0.332756</v>
      </c>
      <c r="Q16" s="39">
        <v>0.13494199999999998</v>
      </c>
      <c r="R16" s="39">
        <v>0.390343</v>
      </c>
      <c r="S16" s="39">
        <v>0.72425700000000015</v>
      </c>
      <c r="T16" s="39">
        <v>4.1010670000000005</v>
      </c>
      <c r="U16" s="39">
        <v>2.198909</v>
      </c>
      <c r="V16" s="39">
        <v>5.2651250000000003</v>
      </c>
      <c r="W16" s="39">
        <v>4.8180899999999998</v>
      </c>
      <c r="X16" s="39">
        <v>7.73292</v>
      </c>
      <c r="Y16" s="39">
        <v>6.0656350000000003</v>
      </c>
      <c r="Z16" s="39">
        <v>11.762367000000001</v>
      </c>
      <c r="AA16" s="39">
        <v>4.9904949999999992</v>
      </c>
      <c r="AB16" s="39">
        <v>3.9422440000000001</v>
      </c>
      <c r="AC16" s="39">
        <v>6.9072879999999994</v>
      </c>
      <c r="AD16" s="39">
        <v>6.8632819999999999</v>
      </c>
      <c r="AE16" s="39">
        <v>7.4001360000000007</v>
      </c>
      <c r="AF16" s="39">
        <f t="shared" si="0"/>
        <v>89.741208</v>
      </c>
    </row>
    <row r="17" spans="1:32" s="2" customFormat="1">
      <c r="A17" s="5"/>
      <c r="B17" s="18" t="s">
        <v>1144</v>
      </c>
      <c r="C17" s="39">
        <v>2.153</v>
      </c>
      <c r="D17" s="39">
        <v>3.3283330000000002</v>
      </c>
      <c r="E17" s="39">
        <v>4.467244</v>
      </c>
      <c r="F17" s="39">
        <v>3.9424939999999995</v>
      </c>
      <c r="G17" s="39">
        <v>4.4858089999999997</v>
      </c>
      <c r="H17" s="39">
        <v>4.7731599999999998</v>
      </c>
      <c r="I17" s="39">
        <v>5.7861450000000003</v>
      </c>
      <c r="J17" s="39">
        <v>5.7476890000000003</v>
      </c>
      <c r="K17" s="39">
        <v>4.5262120000000001</v>
      </c>
      <c r="L17" s="39">
        <v>7.7762539999999989</v>
      </c>
      <c r="M17" s="39">
        <v>7.345256</v>
      </c>
      <c r="N17" s="39">
        <v>8.4887190000000015</v>
      </c>
      <c r="O17" s="39">
        <v>9.4692110000000014</v>
      </c>
      <c r="P17" s="39">
        <v>9.8949889999999989</v>
      </c>
      <c r="Q17" s="39">
        <v>8.5943000000000023</v>
      </c>
      <c r="R17" s="39">
        <v>11.339979000000003</v>
      </c>
      <c r="S17" s="39">
        <v>12.958539999999994</v>
      </c>
      <c r="T17" s="39">
        <v>13.792772999999995</v>
      </c>
      <c r="U17" s="39">
        <v>13.385556999999995</v>
      </c>
      <c r="V17" s="39">
        <v>6.8170279999999988</v>
      </c>
      <c r="W17" s="39">
        <v>3.2838229999999999</v>
      </c>
      <c r="X17" s="39">
        <v>6.6106559999999996</v>
      </c>
      <c r="Y17" s="39">
        <v>6.4641550000000008</v>
      </c>
      <c r="Z17" s="39">
        <v>7.7153989999999997</v>
      </c>
      <c r="AA17" s="39">
        <v>5.9592200000000002</v>
      </c>
      <c r="AB17" s="39">
        <v>5.565429</v>
      </c>
      <c r="AC17" s="39">
        <v>3.1644580000000002</v>
      </c>
      <c r="AD17" s="39">
        <v>1.7446079999999999</v>
      </c>
      <c r="AE17" s="39">
        <v>0.69290999999999991</v>
      </c>
      <c r="AF17" s="39">
        <f t="shared" si="0"/>
        <v>190.27334999999999</v>
      </c>
    </row>
    <row r="18" spans="1:32" s="2" customFormat="1">
      <c r="A18" s="40"/>
      <c r="B18" s="18" t="s">
        <v>1160</v>
      </c>
      <c r="C18" s="39">
        <v>1.2570000000000001</v>
      </c>
      <c r="D18" s="39">
        <v>4.1397710000000005</v>
      </c>
      <c r="E18" s="39">
        <v>6.0764250000000004</v>
      </c>
      <c r="F18" s="39">
        <v>5.7465889999999993</v>
      </c>
      <c r="G18" s="39">
        <v>3.6619979999999996</v>
      </c>
      <c r="H18" s="39">
        <v>6.0852800000000018</v>
      </c>
      <c r="I18" s="39">
        <v>9.3723860000000005</v>
      </c>
      <c r="J18" s="39">
        <v>10.124980000000001</v>
      </c>
      <c r="K18" s="39">
        <v>12.504199</v>
      </c>
      <c r="L18" s="39">
        <v>23.798824000000003</v>
      </c>
      <c r="M18" s="39">
        <v>28.347156999999999</v>
      </c>
      <c r="N18" s="39">
        <v>28.763123999999994</v>
      </c>
      <c r="O18" s="39">
        <v>25.784275999999998</v>
      </c>
      <c r="P18" s="39">
        <v>31.030094000000002</v>
      </c>
      <c r="Q18" s="39">
        <v>24.770580999999996</v>
      </c>
      <c r="R18" s="39">
        <v>25.542974999999991</v>
      </c>
      <c r="S18" s="39">
        <v>30.513216999999997</v>
      </c>
      <c r="T18" s="39">
        <v>30.024152000000008</v>
      </c>
      <c r="U18" s="39">
        <v>34.429446999999996</v>
      </c>
      <c r="V18" s="39">
        <v>24.780308000000002</v>
      </c>
      <c r="W18" s="39">
        <v>19.030395999999996</v>
      </c>
      <c r="X18" s="39">
        <v>14.349159000000002</v>
      </c>
      <c r="Y18" s="39">
        <v>15.575359999999998</v>
      </c>
      <c r="Z18" s="39">
        <v>15.715809</v>
      </c>
      <c r="AA18" s="39">
        <v>12.589058</v>
      </c>
      <c r="AB18" s="39">
        <v>5.0815850000000014</v>
      </c>
      <c r="AC18" s="39">
        <v>3.3091819999999998</v>
      </c>
      <c r="AD18" s="39">
        <v>3.9866429999999995</v>
      </c>
      <c r="AE18" s="39">
        <v>5.2476669999999999</v>
      </c>
      <c r="AF18" s="39">
        <f t="shared" si="0"/>
        <v>461.63764199999997</v>
      </c>
    </row>
    <row r="19" spans="1:32" s="2" customFormat="1">
      <c r="A19" s="40"/>
      <c r="B19" s="18" t="s">
        <v>1146</v>
      </c>
      <c r="C19" s="39">
        <v>1E-3</v>
      </c>
      <c r="D19" s="39">
        <v>2.5960000000000002E-3</v>
      </c>
      <c r="E19" s="39">
        <v>5.6052999999999999E-2</v>
      </c>
      <c r="F19" s="39">
        <v>0.17961199999999999</v>
      </c>
      <c r="G19" s="39">
        <v>3.1283000000000005E-2</v>
      </c>
      <c r="H19" s="39">
        <v>2.1735999999999998E-2</v>
      </c>
      <c r="I19" s="39">
        <v>3.4559999999999999E-3</v>
      </c>
      <c r="J19" s="39">
        <v>3.0636999999999998E-2</v>
      </c>
      <c r="K19" s="39">
        <v>0.141904</v>
      </c>
      <c r="L19" s="39">
        <v>0.30270000000000002</v>
      </c>
      <c r="M19" s="39">
        <v>0.21884300000000001</v>
      </c>
      <c r="N19" s="39">
        <v>1.336894</v>
      </c>
      <c r="O19" s="39">
        <v>1.3415219999999999</v>
      </c>
      <c r="P19" s="39">
        <v>1.9279189999999999</v>
      </c>
      <c r="Q19" s="39">
        <v>1.9970710000000003</v>
      </c>
      <c r="R19" s="39">
        <v>2.8653059999999995</v>
      </c>
      <c r="S19" s="39">
        <v>2.9476900000000001</v>
      </c>
      <c r="T19" s="39">
        <v>3.3283249999999995</v>
      </c>
      <c r="U19" s="39">
        <v>3.1290959999999997</v>
      </c>
      <c r="V19" s="39">
        <v>7.9929060000000005</v>
      </c>
      <c r="W19" s="39">
        <v>22.724141999999997</v>
      </c>
      <c r="X19" s="39">
        <v>22.342416</v>
      </c>
      <c r="Y19" s="39">
        <v>20.232203000000002</v>
      </c>
      <c r="Z19" s="39">
        <v>25.912781000000003</v>
      </c>
      <c r="AA19" s="39">
        <v>27.275838999999998</v>
      </c>
      <c r="AB19" s="39">
        <v>11.713579999999999</v>
      </c>
      <c r="AC19" s="39">
        <v>14.408001000000001</v>
      </c>
      <c r="AD19" s="39">
        <v>21.284576000000001</v>
      </c>
      <c r="AE19" s="39">
        <v>21.308896000000001</v>
      </c>
      <c r="AF19" s="39">
        <f t="shared" si="0"/>
        <v>215.05898300000001</v>
      </c>
    </row>
    <row r="20" spans="1:32" s="2" customFormat="1">
      <c r="A20" s="40"/>
      <c r="B20" s="18" t="s">
        <v>1161</v>
      </c>
      <c r="C20" s="39">
        <v>3.0000000000000001E-3</v>
      </c>
      <c r="D20" s="39">
        <v>3.073E-2</v>
      </c>
      <c r="E20" s="39">
        <v>7.9030000000000003E-3</v>
      </c>
      <c r="F20" s="39">
        <v>0</v>
      </c>
      <c r="G20" s="39">
        <v>7.1301000000000003E-2</v>
      </c>
      <c r="H20" s="39">
        <v>3.7549999999999997E-3</v>
      </c>
      <c r="I20" s="39">
        <v>1.3500000000000001E-3</v>
      </c>
      <c r="J20" s="39">
        <v>1.8492000000000001E-2</v>
      </c>
      <c r="K20" s="39">
        <v>3.4722000000000003E-2</v>
      </c>
      <c r="L20" s="39">
        <v>0</v>
      </c>
      <c r="M20" s="39">
        <v>1.7047E-2</v>
      </c>
      <c r="N20" s="39">
        <v>7.3269999999999988E-2</v>
      </c>
      <c r="O20" s="39">
        <v>8.5749999999999993E-3</v>
      </c>
      <c r="P20" s="39">
        <v>1.104787</v>
      </c>
      <c r="Q20" s="39">
        <v>0.82309299999999996</v>
      </c>
      <c r="R20" s="39">
        <v>2.1329999999999999E-3</v>
      </c>
      <c r="S20" s="39">
        <v>8.587199999999999E-2</v>
      </c>
      <c r="T20" s="39">
        <v>0.19061499999999998</v>
      </c>
      <c r="U20" s="39">
        <v>6.9610000000000002E-3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7.3959999999999998E-3</v>
      </c>
      <c r="AC20" s="39">
        <v>0</v>
      </c>
      <c r="AD20" s="39">
        <v>0</v>
      </c>
      <c r="AE20" s="39">
        <v>0</v>
      </c>
      <c r="AF20" s="39">
        <f t="shared" si="0"/>
        <v>2.4910020000000004</v>
      </c>
    </row>
    <row r="21" spans="1:32" s="2" customFormat="1">
      <c r="A21" s="5"/>
      <c r="B21" s="18" t="s">
        <v>1166</v>
      </c>
      <c r="C21" s="39">
        <v>2.4999999999999998E-2</v>
      </c>
      <c r="D21" s="39">
        <v>0.83865800000000001</v>
      </c>
      <c r="E21" s="39">
        <v>0.61264299999999994</v>
      </c>
      <c r="F21" s="39">
        <v>0.18818700000000002</v>
      </c>
      <c r="G21" s="39">
        <v>0.16228399999999998</v>
      </c>
      <c r="H21" s="39">
        <v>1.002278</v>
      </c>
      <c r="I21" s="39">
        <v>0.50495800000000002</v>
      </c>
      <c r="J21" s="39">
        <v>0</v>
      </c>
      <c r="K21" s="39">
        <v>2.1919000000000004E-2</v>
      </c>
      <c r="L21" s="39">
        <v>0.323353</v>
      </c>
      <c r="M21" s="39">
        <v>2.2691000000000003E-2</v>
      </c>
      <c r="N21" s="39">
        <v>0.105573</v>
      </c>
      <c r="O21" s="39">
        <v>7.4100000000000008E-3</v>
      </c>
      <c r="P21" s="39">
        <v>4.0981999999999998E-2</v>
      </c>
      <c r="Q21" s="39">
        <v>4.0051000000000003E-2</v>
      </c>
      <c r="R21" s="39">
        <v>0.43487400000000004</v>
      </c>
      <c r="S21" s="39">
        <v>0.18055299999999999</v>
      </c>
      <c r="T21" s="39">
        <v>8.4204000000000001E-2</v>
      </c>
      <c r="U21" s="39">
        <v>0.323245</v>
      </c>
      <c r="V21" s="39">
        <v>0</v>
      </c>
      <c r="W21" s="39">
        <v>0.366477</v>
      </c>
      <c r="X21" s="39">
        <v>0.30377999999999999</v>
      </c>
      <c r="Y21" s="39">
        <v>0</v>
      </c>
      <c r="Z21" s="39">
        <v>0.47146700000000002</v>
      </c>
      <c r="AA21" s="39">
        <v>0</v>
      </c>
      <c r="AB21" s="39">
        <v>0</v>
      </c>
      <c r="AC21" s="39">
        <v>0.12371500000000001</v>
      </c>
      <c r="AD21" s="39">
        <v>0.28575299999999998</v>
      </c>
      <c r="AE21" s="39">
        <v>0.24929899999999999</v>
      </c>
      <c r="AF21" s="39">
        <f t="shared" si="0"/>
        <v>6.7193539999999983</v>
      </c>
    </row>
    <row r="22" spans="1:32" s="2" customFormat="1">
      <c r="A22" s="40"/>
      <c r="B22" s="18" t="s">
        <v>19</v>
      </c>
      <c r="C22" s="20">
        <f>SUM(C9:C14)</f>
        <v>1386.0420079999997</v>
      </c>
      <c r="D22" s="20">
        <f t="shared" ref="D22:AD22" si="2">SUM(D9:D14)</f>
        <v>1608.935532</v>
      </c>
      <c r="E22" s="20">
        <f t="shared" si="2"/>
        <v>1922.4487090000002</v>
      </c>
      <c r="F22" s="20">
        <f t="shared" si="2"/>
        <v>2474.675733999999</v>
      </c>
      <c r="G22" s="20">
        <f t="shared" si="2"/>
        <v>3635.4839409999968</v>
      </c>
      <c r="H22" s="20">
        <f t="shared" si="2"/>
        <v>4419.6200710000012</v>
      </c>
      <c r="I22" s="20">
        <f t="shared" si="2"/>
        <v>4035.2141740000025</v>
      </c>
      <c r="J22" s="20">
        <f t="shared" si="2"/>
        <v>4270.068228000001</v>
      </c>
      <c r="K22" s="20">
        <f t="shared" si="2"/>
        <v>4323.2438569999986</v>
      </c>
      <c r="L22" s="20">
        <f t="shared" si="2"/>
        <v>4743.253573</v>
      </c>
      <c r="M22" s="20">
        <f t="shared" si="2"/>
        <v>5057.5953810000028</v>
      </c>
      <c r="N22" s="20">
        <f t="shared" si="2"/>
        <v>4865.1714080000002</v>
      </c>
      <c r="O22" s="20">
        <f t="shared" si="2"/>
        <v>4571.0529379999998</v>
      </c>
      <c r="P22" s="20">
        <f t="shared" si="2"/>
        <v>4144.3752549999981</v>
      </c>
      <c r="Q22" s="20">
        <f t="shared" si="2"/>
        <v>3301.3143629999986</v>
      </c>
      <c r="R22" s="20">
        <f t="shared" si="2"/>
        <v>4119.6962600000006</v>
      </c>
      <c r="S22" s="20">
        <f t="shared" si="2"/>
        <v>4630.9115030000012</v>
      </c>
      <c r="T22" s="20">
        <f t="shared" si="2"/>
        <v>4892.2082829999999</v>
      </c>
      <c r="U22" s="20">
        <f t="shared" si="2"/>
        <v>5085.7017350000006</v>
      </c>
      <c r="V22" s="20">
        <f t="shared" si="2"/>
        <v>5371.7982310000007</v>
      </c>
      <c r="W22" s="20">
        <f t="shared" si="2"/>
        <v>5469.1290759999974</v>
      </c>
      <c r="X22" s="20">
        <f t="shared" si="2"/>
        <v>5276.3125120000004</v>
      </c>
      <c r="Y22" s="20">
        <f t="shared" si="2"/>
        <v>5343.8907260000033</v>
      </c>
      <c r="Z22" s="20">
        <f t="shared" si="2"/>
        <v>5537.2510700000021</v>
      </c>
      <c r="AA22" s="20">
        <f t="shared" si="2"/>
        <v>5171.8982760000017</v>
      </c>
      <c r="AB22" s="20">
        <f t="shared" si="2"/>
        <v>4075.2081250000006</v>
      </c>
      <c r="AC22" s="20">
        <f t="shared" si="2"/>
        <v>4913.5684559999991</v>
      </c>
      <c r="AD22" s="20">
        <f t="shared" si="2"/>
        <v>5357.7145280000004</v>
      </c>
      <c r="AE22" s="20">
        <f t="shared" ref="AE22" si="3">SUM(AE9:AE14)</f>
        <v>5215.6393909999997</v>
      </c>
      <c r="AF22" s="39">
        <f t="shared" si="0"/>
        <v>125219.42334400002</v>
      </c>
    </row>
    <row r="23" spans="1:32" s="2" customFormat="1">
      <c r="A23" s="40"/>
      <c r="B23" s="18" t="s">
        <v>20</v>
      </c>
      <c r="C23" s="20">
        <f>C24-C22</f>
        <v>214.02600800000164</v>
      </c>
      <c r="D23" s="20">
        <f t="shared" ref="D23:AD23" si="4">D24-D22</f>
        <v>277.92506199999934</v>
      </c>
      <c r="E23" s="20">
        <f t="shared" si="4"/>
        <v>491.3241120000007</v>
      </c>
      <c r="F23" s="20">
        <f t="shared" si="4"/>
        <v>504.51172600000064</v>
      </c>
      <c r="G23" s="20">
        <f t="shared" si="4"/>
        <v>589.53144500000508</v>
      </c>
      <c r="H23" s="20">
        <f t="shared" si="4"/>
        <v>699.99008100000265</v>
      </c>
      <c r="I23" s="20">
        <f t="shared" si="4"/>
        <v>700.84352100000069</v>
      </c>
      <c r="J23" s="20">
        <f t="shared" si="4"/>
        <v>636.28730599999926</v>
      </c>
      <c r="K23" s="20">
        <f t="shared" si="4"/>
        <v>658.51349500000379</v>
      </c>
      <c r="L23" s="20">
        <f t="shared" si="4"/>
        <v>597.58829899999819</v>
      </c>
      <c r="M23" s="20">
        <f t="shared" si="4"/>
        <v>627.1555599999956</v>
      </c>
      <c r="N23" s="20">
        <f t="shared" si="4"/>
        <v>620.18606100000216</v>
      </c>
      <c r="O23" s="20">
        <f t="shared" si="4"/>
        <v>611.27484600000116</v>
      </c>
      <c r="P23" s="20">
        <f t="shared" si="4"/>
        <v>661.55285400000412</v>
      </c>
      <c r="Q23" s="20">
        <f t="shared" si="4"/>
        <v>442.83171700000275</v>
      </c>
      <c r="R23" s="20">
        <f t="shared" si="4"/>
        <v>588.09638399999858</v>
      </c>
      <c r="S23" s="20">
        <f t="shared" si="4"/>
        <v>641.94705699999577</v>
      </c>
      <c r="T23" s="20">
        <f t="shared" si="4"/>
        <v>682.81719099999282</v>
      </c>
      <c r="U23" s="20">
        <f t="shared" si="4"/>
        <v>679.60460599999442</v>
      </c>
      <c r="V23" s="20">
        <f t="shared" si="4"/>
        <v>607.91120800000499</v>
      </c>
      <c r="W23" s="20">
        <f t="shared" si="4"/>
        <v>632.20341700000063</v>
      </c>
      <c r="X23" s="20">
        <f t="shared" si="4"/>
        <v>600.94096900000204</v>
      </c>
      <c r="Y23" s="20">
        <f t="shared" si="4"/>
        <v>599.31737399999838</v>
      </c>
      <c r="Z23" s="20">
        <f t="shared" si="4"/>
        <v>651.78063899999961</v>
      </c>
      <c r="AA23" s="20">
        <f t="shared" si="4"/>
        <v>634.0615839999964</v>
      </c>
      <c r="AB23" s="20">
        <f t="shared" si="4"/>
        <v>492.89581200000202</v>
      </c>
      <c r="AC23" s="20">
        <f t="shared" si="4"/>
        <v>395.63743799999975</v>
      </c>
      <c r="AD23" s="20">
        <f t="shared" si="4"/>
        <v>492.80388300000232</v>
      </c>
      <c r="AE23" s="20">
        <f t="shared" ref="AE23" si="5">AE24-AE22</f>
        <v>528.75738100000217</v>
      </c>
      <c r="AF23" s="39">
        <f t="shared" si="0"/>
        <v>16562.317036000011</v>
      </c>
    </row>
    <row r="24" spans="1:32" s="2" customFormat="1">
      <c r="A24" s="40"/>
      <c r="B24" s="18" t="s">
        <v>7</v>
      </c>
      <c r="C24" s="20">
        <v>1600.0680160000013</v>
      </c>
      <c r="D24" s="20">
        <v>1886.8605939999993</v>
      </c>
      <c r="E24" s="20">
        <v>2413.7728210000009</v>
      </c>
      <c r="F24" s="20">
        <v>2979.1874599999996</v>
      </c>
      <c r="G24" s="20">
        <v>4225.0153860000019</v>
      </c>
      <c r="H24" s="20">
        <v>5119.6101520000038</v>
      </c>
      <c r="I24" s="20">
        <v>4736.0576950000032</v>
      </c>
      <c r="J24" s="20">
        <v>4906.3555340000003</v>
      </c>
      <c r="K24" s="20">
        <v>4981.7573520000024</v>
      </c>
      <c r="L24" s="20">
        <v>5340.8418719999981</v>
      </c>
      <c r="M24" s="20">
        <v>5684.7509409999984</v>
      </c>
      <c r="N24" s="20">
        <v>5485.3574690000023</v>
      </c>
      <c r="O24" s="21">
        <v>5182.327784000001</v>
      </c>
      <c r="P24" s="21">
        <v>4805.9281090000022</v>
      </c>
      <c r="Q24" s="21">
        <v>3744.1460800000013</v>
      </c>
      <c r="R24" s="21">
        <v>4707.7926439999992</v>
      </c>
      <c r="S24" s="21">
        <v>5272.8585599999969</v>
      </c>
      <c r="T24" s="21">
        <v>5575.0254739999928</v>
      </c>
      <c r="U24" s="21">
        <v>5765.306340999995</v>
      </c>
      <c r="V24" s="21">
        <v>5979.7094390000057</v>
      </c>
      <c r="W24" s="21">
        <v>6101.3324929999981</v>
      </c>
      <c r="X24" s="21">
        <v>5877.2534810000025</v>
      </c>
      <c r="Y24" s="39">
        <v>5943.2081000000017</v>
      </c>
      <c r="Z24" s="39">
        <v>6189.0317090000017</v>
      </c>
      <c r="AA24" s="39">
        <v>5805.9598599999981</v>
      </c>
      <c r="AB24" s="39">
        <v>4568.1039370000026</v>
      </c>
      <c r="AC24" s="39">
        <v>5309.2058939999988</v>
      </c>
      <c r="AD24" s="39">
        <v>5850.5184110000027</v>
      </c>
      <c r="AE24" s="39">
        <v>5744.3967720000019</v>
      </c>
      <c r="AF24" s="39">
        <f t="shared" si="0"/>
        <v>141781.74038000003</v>
      </c>
    </row>
    <row r="25" spans="1:32" s="2" customFormat="1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2" s="2" customFormat="1">
      <c r="A26" s="5"/>
      <c r="B26" s="89" t="s">
        <v>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 s="2" customFormat="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2" s="2" customFormat="1">
      <c r="A28" s="40">
        <v>1</v>
      </c>
      <c r="B28" s="18" t="s">
        <v>14</v>
      </c>
      <c r="C28" s="22">
        <f>C9/C$24*100</f>
        <v>82.036950609229521</v>
      </c>
      <c r="D28" s="22">
        <f t="shared" ref="D28:AF37" si="6">D9/D$24*100</f>
        <v>80.150078167354025</v>
      </c>
      <c r="E28" s="22">
        <f t="shared" si="6"/>
        <v>73.937902170123067</v>
      </c>
      <c r="F28" s="22">
        <f t="shared" si="6"/>
        <v>77.3782403743066</v>
      </c>
      <c r="G28" s="22">
        <f t="shared" si="6"/>
        <v>80.685368775127955</v>
      </c>
      <c r="H28" s="22">
        <f t="shared" si="6"/>
        <v>79.813068723674917</v>
      </c>
      <c r="I28" s="22">
        <f t="shared" si="6"/>
        <v>77.283060399879687</v>
      </c>
      <c r="J28" s="22">
        <f t="shared" si="6"/>
        <v>76.888650605482198</v>
      </c>
      <c r="K28" s="22">
        <f t="shared" si="6"/>
        <v>76.18564078550078</v>
      </c>
      <c r="L28" s="22">
        <f t="shared" si="6"/>
        <v>74.437944958502257</v>
      </c>
      <c r="M28" s="22">
        <f t="shared" si="6"/>
        <v>71.038336840305277</v>
      </c>
      <c r="N28" s="22">
        <f t="shared" si="6"/>
        <v>70.459779619514862</v>
      </c>
      <c r="O28" s="22">
        <f t="shared" si="6"/>
        <v>70.755843683236975</v>
      </c>
      <c r="P28" s="22">
        <f t="shared" si="6"/>
        <v>65.713155593938524</v>
      </c>
      <c r="Q28" s="22">
        <f t="shared" si="6"/>
        <v>66.297069584421735</v>
      </c>
      <c r="R28" s="22">
        <f t="shared" si="6"/>
        <v>62.767706809815905</v>
      </c>
      <c r="S28" s="22">
        <f t="shared" si="6"/>
        <v>62.470949135415509</v>
      </c>
      <c r="T28" s="22">
        <f t="shared" si="6"/>
        <v>61.465675161146436</v>
      </c>
      <c r="U28" s="22">
        <f t="shared" si="6"/>
        <v>63.066318178841819</v>
      </c>
      <c r="V28" s="22">
        <f t="shared" si="6"/>
        <v>64.342075835768625</v>
      </c>
      <c r="W28" s="22">
        <f t="shared" si="6"/>
        <v>59.118537207049371</v>
      </c>
      <c r="X28" s="22">
        <f t="shared" si="6"/>
        <v>57.632782352339021</v>
      </c>
      <c r="Y28" s="22">
        <f t="shared" si="6"/>
        <v>56.096359624358463</v>
      </c>
      <c r="Z28" s="22">
        <f t="shared" si="6"/>
        <v>54.846644703141578</v>
      </c>
      <c r="AA28" s="22">
        <f t="shared" si="6"/>
        <v>54.153913079240645</v>
      </c>
      <c r="AB28" s="22">
        <f t="shared" si="6"/>
        <v>53.800582361836916</v>
      </c>
      <c r="AC28" s="22">
        <f t="shared" si="6"/>
        <v>50.736590909842029</v>
      </c>
      <c r="AD28" s="22">
        <f t="shared" si="6"/>
        <v>50.424976160287812</v>
      </c>
      <c r="AE28" s="22">
        <f t="shared" ref="AE28:AE36" si="7">AE9/AE$24*100</f>
        <v>50.443766177925831</v>
      </c>
      <c r="AF28" s="22">
        <f t="shared" si="6"/>
        <v>64.782125158590873</v>
      </c>
    </row>
    <row r="29" spans="1:32" s="2" customFormat="1">
      <c r="A29" s="40">
        <v>2</v>
      </c>
      <c r="B29" s="18" t="s">
        <v>15</v>
      </c>
      <c r="C29" s="22">
        <f t="shared" ref="C29:R43" si="8">C10/C$24*100</f>
        <v>0.21767824649774098</v>
      </c>
      <c r="D29" s="22">
        <f t="shared" si="8"/>
        <v>0.22416759422768476</v>
      </c>
      <c r="E29" s="22">
        <f t="shared" si="8"/>
        <v>0.48174794656866338</v>
      </c>
      <c r="F29" s="22">
        <f t="shared" si="8"/>
        <v>0.62390914467664971</v>
      </c>
      <c r="G29" s="22">
        <f t="shared" si="8"/>
        <v>0.71037729470649547</v>
      </c>
      <c r="H29" s="22">
        <f t="shared" si="8"/>
        <v>2.0806024450589824</v>
      </c>
      <c r="I29" s="22">
        <f t="shared" si="8"/>
        <v>2.4575761845739064</v>
      </c>
      <c r="J29" s="22">
        <f t="shared" si="8"/>
        <v>4.1995442558566136</v>
      </c>
      <c r="K29" s="22">
        <f t="shared" si="8"/>
        <v>4.6912822019758629</v>
      </c>
      <c r="L29" s="22">
        <f t="shared" si="8"/>
        <v>7.6907233137420299</v>
      </c>
      <c r="M29" s="22">
        <f t="shared" si="8"/>
        <v>10.026248588820987</v>
      </c>
      <c r="N29" s="22">
        <f t="shared" si="8"/>
        <v>9.2463500485860468</v>
      </c>
      <c r="O29" s="22">
        <f t="shared" si="8"/>
        <v>7.8876963603504882</v>
      </c>
      <c r="P29" s="22">
        <f t="shared" si="8"/>
        <v>10.109234033071957</v>
      </c>
      <c r="Q29" s="22">
        <f t="shared" si="8"/>
        <v>11.839002312644803</v>
      </c>
      <c r="R29" s="22">
        <f t="shared" si="8"/>
        <v>13.837997491887839</v>
      </c>
      <c r="S29" s="22">
        <f t="shared" si="6"/>
        <v>14.28447504194007</v>
      </c>
      <c r="T29" s="22">
        <f t="shared" si="6"/>
        <v>15.03841002897633</v>
      </c>
      <c r="U29" s="22">
        <f t="shared" si="6"/>
        <v>14.156495938400319</v>
      </c>
      <c r="V29" s="22">
        <f t="shared" si="6"/>
        <v>15.509773701564628</v>
      </c>
      <c r="W29" s="22">
        <f t="shared" si="6"/>
        <v>20.627484396956305</v>
      </c>
      <c r="X29" s="22">
        <f t="shared" si="6"/>
        <v>21.463276308874921</v>
      </c>
      <c r="Y29" s="22">
        <f t="shared" si="6"/>
        <v>22.027167986932849</v>
      </c>
      <c r="Z29" s="22">
        <f t="shared" si="6"/>
        <v>22.121072800598235</v>
      </c>
      <c r="AA29" s="22">
        <f t="shared" si="6"/>
        <v>21.421730618027411</v>
      </c>
      <c r="AB29" s="22">
        <f t="shared" si="6"/>
        <v>22.484048900045838</v>
      </c>
      <c r="AC29" s="22">
        <f t="shared" si="6"/>
        <v>29.68573320505697</v>
      </c>
      <c r="AD29" s="22">
        <f t="shared" si="6"/>
        <v>29.794848021032895</v>
      </c>
      <c r="AE29" s="22">
        <f t="shared" si="7"/>
        <v>28.17328543335514</v>
      </c>
      <c r="AF29" s="22">
        <f t="shared" si="6"/>
        <v>14.07071920582387</v>
      </c>
    </row>
    <row r="30" spans="1:32" s="2" customFormat="1">
      <c r="A30" s="5">
        <v>3</v>
      </c>
      <c r="B30" s="18" t="s">
        <v>31</v>
      </c>
      <c r="C30" s="22">
        <f t="shared" si="8"/>
        <v>0.4636677894822685</v>
      </c>
      <c r="D30" s="22">
        <f t="shared" si="6"/>
        <v>0.80244937268534666</v>
      </c>
      <c r="E30" s="22">
        <f t="shared" si="6"/>
        <v>0.63364231575296159</v>
      </c>
      <c r="F30" s="22">
        <f t="shared" si="6"/>
        <v>0.77426796096946515</v>
      </c>
      <c r="G30" s="22">
        <f t="shared" si="6"/>
        <v>1.1241755274403151</v>
      </c>
      <c r="H30" s="22">
        <f t="shared" si="6"/>
        <v>1.2609741969274844</v>
      </c>
      <c r="I30" s="22">
        <f t="shared" si="6"/>
        <v>1.8394191669575917</v>
      </c>
      <c r="J30" s="22">
        <f t="shared" si="6"/>
        <v>1.8773149716059687</v>
      </c>
      <c r="K30" s="22">
        <f t="shared" si="6"/>
        <v>1.6345514091991833</v>
      </c>
      <c r="L30" s="22">
        <f t="shared" si="6"/>
        <v>2.0283545290479257</v>
      </c>
      <c r="M30" s="22">
        <f t="shared" si="6"/>
        <v>2.425540492997301</v>
      </c>
      <c r="N30" s="22">
        <f t="shared" si="6"/>
        <v>2.5446988238935502</v>
      </c>
      <c r="O30" s="22">
        <f t="shared" si="6"/>
        <v>2.8616473751016596</v>
      </c>
      <c r="P30" s="22">
        <f t="shared" si="6"/>
        <v>2.7970212610602307</v>
      </c>
      <c r="Q30" s="22">
        <f t="shared" si="6"/>
        <v>2.9013887193204804</v>
      </c>
      <c r="R30" s="22">
        <f t="shared" si="6"/>
        <v>3.1074068690439121</v>
      </c>
      <c r="S30" s="22">
        <f t="shared" si="6"/>
        <v>3.0600785544302571</v>
      </c>
      <c r="T30" s="22">
        <f t="shared" si="6"/>
        <v>3.6167708818616293</v>
      </c>
      <c r="U30" s="22">
        <f t="shared" si="6"/>
        <v>3.7124960121871902</v>
      </c>
      <c r="V30" s="22">
        <f t="shared" si="6"/>
        <v>3.4533615404987539</v>
      </c>
      <c r="W30" s="22">
        <f t="shared" si="6"/>
        <v>3.4948697558220436</v>
      </c>
      <c r="X30" s="22">
        <f t="shared" si="6"/>
        <v>3.6872024101150029</v>
      </c>
      <c r="Y30" s="22">
        <f t="shared" si="6"/>
        <v>3.7536698740197223</v>
      </c>
      <c r="Z30" s="22">
        <f t="shared" si="6"/>
        <v>4.0575907315972666</v>
      </c>
      <c r="AA30" s="22">
        <f t="shared" si="6"/>
        <v>4.4198148486682802</v>
      </c>
      <c r="AB30" s="22">
        <f t="shared" si="6"/>
        <v>4.1098928480882302</v>
      </c>
      <c r="AC30" s="22">
        <f t="shared" si="6"/>
        <v>3.5760216459972169</v>
      </c>
      <c r="AD30" s="22">
        <f t="shared" si="6"/>
        <v>3.3816048613405503</v>
      </c>
      <c r="AE30" s="22">
        <f t="shared" si="7"/>
        <v>3.8084045842089673</v>
      </c>
      <c r="AF30" s="22">
        <f t="shared" si="6"/>
        <v>2.8886541814362787</v>
      </c>
    </row>
    <row r="31" spans="1:32" s="2" customFormat="1">
      <c r="A31" s="5">
        <v>4</v>
      </c>
      <c r="B31" s="18" t="s">
        <v>1154</v>
      </c>
      <c r="C31" s="22">
        <f t="shared" si="8"/>
        <v>1.1400140380032431</v>
      </c>
      <c r="D31" s="22">
        <f t="shared" si="6"/>
        <v>0.92661991328862392</v>
      </c>
      <c r="E31" s="22">
        <f t="shared" si="6"/>
        <v>0.89899127255107969</v>
      </c>
      <c r="F31" s="22">
        <f t="shared" si="6"/>
        <v>1.3166888128617464</v>
      </c>
      <c r="G31" s="22">
        <f t="shared" si="6"/>
        <v>1.2199672732742086</v>
      </c>
      <c r="H31" s="22">
        <f t="shared" si="6"/>
        <v>0.90983392518282535</v>
      </c>
      <c r="I31" s="22">
        <f t="shared" si="6"/>
        <v>1.1709492909798671</v>
      </c>
      <c r="J31" s="22">
        <f t="shared" si="6"/>
        <v>1.237169638020774</v>
      </c>
      <c r="K31" s="22">
        <f t="shared" si="6"/>
        <v>1.4654352840105966</v>
      </c>
      <c r="L31" s="22">
        <f t="shared" si="6"/>
        <v>1.374677134421628</v>
      </c>
      <c r="M31" s="22">
        <f t="shared" si="6"/>
        <v>1.5343622245771842</v>
      </c>
      <c r="N31" s="22">
        <f t="shared" si="6"/>
        <v>1.7716507729753563</v>
      </c>
      <c r="O31" s="22">
        <f t="shared" si="6"/>
        <v>1.946243815595744</v>
      </c>
      <c r="P31" s="22">
        <f t="shared" si="6"/>
        <v>2.2473174702247709</v>
      </c>
      <c r="Q31" s="22">
        <f t="shared" si="6"/>
        <v>2.0805640414542794</v>
      </c>
      <c r="R31" s="22">
        <f t="shared" si="6"/>
        <v>2.5521287169078635</v>
      </c>
      <c r="S31" s="22">
        <f t="shared" si="6"/>
        <v>2.7906743624088421</v>
      </c>
      <c r="T31" s="22">
        <f t="shared" si="6"/>
        <v>2.496233185821676</v>
      </c>
      <c r="U31" s="22">
        <f t="shared" si="6"/>
        <v>2.3162608732572143</v>
      </c>
      <c r="V31" s="22">
        <f t="shared" si="6"/>
        <v>2.4492052246687739</v>
      </c>
      <c r="W31" s="22">
        <f t="shared" si="6"/>
        <v>2.2754146763723999</v>
      </c>
      <c r="X31" s="22">
        <f t="shared" si="6"/>
        <v>2.2300742076841518</v>
      </c>
      <c r="Y31" s="22">
        <f t="shared" si="6"/>
        <v>2.9502500173264998</v>
      </c>
      <c r="Z31" s="22">
        <f t="shared" si="6"/>
        <v>3.1903810528691539</v>
      </c>
      <c r="AA31" s="22">
        <f t="shared" si="6"/>
        <v>3.8530773617852754</v>
      </c>
      <c r="AB31" s="22">
        <f t="shared" si="6"/>
        <v>3.7994377841144962</v>
      </c>
      <c r="AC31" s="22">
        <f t="shared" si="6"/>
        <v>3.5750172773389912</v>
      </c>
      <c r="AD31" s="22">
        <f t="shared" si="6"/>
        <v>3.353375140758958</v>
      </c>
      <c r="AE31" s="22">
        <f t="shared" si="7"/>
        <v>3.081106320209456</v>
      </c>
      <c r="AF31" s="22">
        <f t="shared" si="6"/>
        <v>2.2696371601698346</v>
      </c>
    </row>
    <row r="32" spans="1:32" s="2" customFormat="1">
      <c r="A32" s="5">
        <v>5</v>
      </c>
      <c r="B32" s="18" t="s">
        <v>1159</v>
      </c>
      <c r="C32" s="22">
        <f t="shared" si="8"/>
        <v>1.3496926245665288</v>
      </c>
      <c r="D32" s="22">
        <f t="shared" si="6"/>
        <v>1.1816131552535893</v>
      </c>
      <c r="E32" s="22">
        <f t="shared" si="6"/>
        <v>1.2113615144562921</v>
      </c>
      <c r="F32" s="22">
        <f t="shared" si="6"/>
        <v>0.89981622035962805</v>
      </c>
      <c r="G32" s="22">
        <f t="shared" si="6"/>
        <v>0.92484569711813081</v>
      </c>
      <c r="H32" s="22">
        <f t="shared" si="6"/>
        <v>0.74463445200231304</v>
      </c>
      <c r="I32" s="22">
        <f t="shared" si="6"/>
        <v>0.69109704965281171</v>
      </c>
      <c r="J32" s="22">
        <f t="shared" si="6"/>
        <v>0.74744601661800403</v>
      </c>
      <c r="K32" s="22">
        <f t="shared" si="6"/>
        <v>0.80077300400800377</v>
      </c>
      <c r="L32" s="22">
        <f t="shared" si="6"/>
        <v>0.81207631754426912</v>
      </c>
      <c r="M32" s="22">
        <f t="shared" si="6"/>
        <v>1.3265207531982892</v>
      </c>
      <c r="N32" s="22">
        <f t="shared" si="6"/>
        <v>1.5304759165550739</v>
      </c>
      <c r="O32" s="22">
        <f t="shared" si="6"/>
        <v>1.3799762574030185</v>
      </c>
      <c r="P32" s="22">
        <f t="shared" si="6"/>
        <v>1.4886599711306661</v>
      </c>
      <c r="Q32" s="22">
        <f t="shared" si="6"/>
        <v>1.4304971776101212</v>
      </c>
      <c r="R32" s="22">
        <f t="shared" si="6"/>
        <v>1.7109384395393099</v>
      </c>
      <c r="S32" s="22">
        <f t="shared" si="6"/>
        <v>1.5469789123264481</v>
      </c>
      <c r="T32" s="22">
        <f t="shared" si="6"/>
        <v>1.6249747453620358</v>
      </c>
      <c r="U32" s="22">
        <f t="shared" si="6"/>
        <v>1.5161043287222629</v>
      </c>
      <c r="V32" s="22">
        <f t="shared" si="6"/>
        <v>1.4567497616500811</v>
      </c>
      <c r="W32" s="22">
        <f t="shared" si="6"/>
        <v>1.7621513845270786</v>
      </c>
      <c r="X32" s="22">
        <f t="shared" si="6"/>
        <v>2.3411438428649927</v>
      </c>
      <c r="Y32" s="22">
        <f t="shared" si="6"/>
        <v>2.4564402851719085</v>
      </c>
      <c r="Z32" s="22">
        <f t="shared" si="6"/>
        <v>2.5851812128758955</v>
      </c>
      <c r="AA32" s="22">
        <f t="shared" si="6"/>
        <v>2.7307597507227688</v>
      </c>
      <c r="AB32" s="22">
        <f t="shared" si="6"/>
        <v>3.0677924349513312</v>
      </c>
      <c r="AC32" s="22">
        <f t="shared" si="6"/>
        <v>3.4926269521692062</v>
      </c>
      <c r="AD32" s="22">
        <f t="shared" si="6"/>
        <v>3.0723251235658733</v>
      </c>
      <c r="AE32" s="22">
        <f t="shared" si="7"/>
        <v>3.6335879342005857</v>
      </c>
      <c r="AF32" s="22">
        <f t="shared" si="6"/>
        <v>1.7891595301349761</v>
      </c>
    </row>
    <row r="33" spans="1:32" s="2" customFormat="1">
      <c r="A33" s="40"/>
      <c r="B33" s="18" t="s">
        <v>17</v>
      </c>
      <c r="C33" s="22">
        <f t="shared" si="8"/>
        <v>1.4159398083987436</v>
      </c>
      <c r="D33" s="22">
        <f t="shared" si="6"/>
        <v>1.9855754642995112</v>
      </c>
      <c r="E33" s="22">
        <f t="shared" si="6"/>
        <v>2.4813276742086563</v>
      </c>
      <c r="F33" s="22">
        <f t="shared" si="6"/>
        <v>2.0725363485518971</v>
      </c>
      <c r="G33" s="22">
        <f t="shared" si="6"/>
        <v>1.3819092634187149</v>
      </c>
      <c r="H33" s="22">
        <f t="shared" si="6"/>
        <v>1.5181639166340946</v>
      </c>
      <c r="I33" s="22">
        <f t="shared" si="6"/>
        <v>1.7598619435737251</v>
      </c>
      <c r="J33" s="22">
        <f t="shared" si="6"/>
        <v>2.0812402259147014</v>
      </c>
      <c r="K33" s="22">
        <f t="shared" si="6"/>
        <v>2.0038193341537096</v>
      </c>
      <c r="L33" s="22">
        <f t="shared" si="6"/>
        <v>2.4671956249222573</v>
      </c>
      <c r="M33" s="22">
        <f t="shared" si="6"/>
        <v>2.6167477088069679</v>
      </c>
      <c r="N33" s="22">
        <f t="shared" si="6"/>
        <v>3.140834338940691</v>
      </c>
      <c r="O33" s="22">
        <f t="shared" si="6"/>
        <v>3.3732203999082278</v>
      </c>
      <c r="P33" s="22">
        <f t="shared" si="6"/>
        <v>3.8792610661584064</v>
      </c>
      <c r="Q33" s="22">
        <f t="shared" si="6"/>
        <v>3.6241694127489796</v>
      </c>
      <c r="R33" s="22">
        <f t="shared" si="6"/>
        <v>3.5318444666825051</v>
      </c>
      <c r="S33" s="22">
        <f t="shared" si="6"/>
        <v>3.6722891539119944</v>
      </c>
      <c r="T33" s="22">
        <f t="shared" si="6"/>
        <v>3.5101499699443401</v>
      </c>
      <c r="U33" s="22">
        <f t="shared" si="6"/>
        <v>3.4444930113731878</v>
      </c>
      <c r="V33" s="22">
        <f t="shared" si="6"/>
        <v>2.6226007066026589</v>
      </c>
      <c r="W33" s="22">
        <f t="shared" si="6"/>
        <v>2.3598155675860504</v>
      </c>
      <c r="X33" s="22">
        <f t="shared" si="6"/>
        <v>2.4206603894136154</v>
      </c>
      <c r="Y33" s="22">
        <f t="shared" si="6"/>
        <v>2.6320403790000215</v>
      </c>
      <c r="Z33" s="22">
        <f t="shared" si="6"/>
        <v>2.6679079824375158</v>
      </c>
      <c r="AA33" s="22">
        <f t="shared" si="6"/>
        <v>2.499829941986544</v>
      </c>
      <c r="AB33" s="22">
        <f t="shared" si="6"/>
        <v>1.9483026487013129</v>
      </c>
      <c r="AC33" s="22">
        <f t="shared" si="6"/>
        <v>1.4820963731869166</v>
      </c>
      <c r="AD33" s="22">
        <f t="shared" si="6"/>
        <v>1.5496191385286791</v>
      </c>
      <c r="AE33" s="22">
        <f t="shared" si="7"/>
        <v>1.6550992170914749</v>
      </c>
      <c r="AF33" s="22">
        <f t="shared" si="6"/>
        <v>2.5181461995254417</v>
      </c>
    </row>
    <row r="34" spans="1:32" s="2" customFormat="1">
      <c r="A34" s="40"/>
      <c r="B34" s="18" t="s">
        <v>18</v>
      </c>
      <c r="C34" s="22">
        <f t="shared" si="8"/>
        <v>0.27598826773873825</v>
      </c>
      <c r="D34" s="22">
        <f t="shared" si="6"/>
        <v>0.53784005200333329</v>
      </c>
      <c r="E34" s="22">
        <f t="shared" si="6"/>
        <v>0.51518348751843857</v>
      </c>
      <c r="F34" s="22">
        <f t="shared" si="6"/>
        <v>0.39407375862141958</v>
      </c>
      <c r="G34" s="22">
        <f t="shared" si="6"/>
        <v>0.27865754143788563</v>
      </c>
      <c r="H34" s="22">
        <f t="shared" si="6"/>
        <v>0.25756252153005715</v>
      </c>
      <c r="I34" s="22">
        <f t="shared" si="6"/>
        <v>0.33428625704273629</v>
      </c>
      <c r="J34" s="22">
        <f t="shared" si="6"/>
        <v>0.32965387216473979</v>
      </c>
      <c r="K34" s="22">
        <f t="shared" si="6"/>
        <v>0.35953063817548991</v>
      </c>
      <c r="L34" s="22">
        <f t="shared" si="6"/>
        <v>0.6298810900275239</v>
      </c>
      <c r="M34" s="22">
        <f t="shared" si="6"/>
        <v>0.6494495252857202</v>
      </c>
      <c r="N34" s="22">
        <f t="shared" si="6"/>
        <v>0.72617065022859284</v>
      </c>
      <c r="O34" s="22">
        <f t="shared" si="6"/>
        <v>0.72952413617532752</v>
      </c>
      <c r="P34" s="22">
        <f t="shared" si="6"/>
        <v>0.9224342519186024</v>
      </c>
      <c r="Q34" s="22">
        <f t="shared" si="6"/>
        <v>0.97111697094895355</v>
      </c>
      <c r="R34" s="22">
        <f t="shared" si="6"/>
        <v>0.861881842899621</v>
      </c>
      <c r="S34" s="22">
        <f t="shared" si="6"/>
        <v>0.89913523111835614</v>
      </c>
      <c r="T34" s="22">
        <f t="shared" si="6"/>
        <v>0.92414171451371696</v>
      </c>
      <c r="U34" s="22">
        <f t="shared" si="6"/>
        <v>0.92749997722974475</v>
      </c>
      <c r="V34" s="22">
        <f t="shared" si="6"/>
        <v>0.75012619689262383</v>
      </c>
      <c r="W34" s="22">
        <f t="shared" si="6"/>
        <v>0.8231468791058395</v>
      </c>
      <c r="X34" s="22">
        <f t="shared" si="6"/>
        <v>0.87351908788635046</v>
      </c>
      <c r="Y34" s="22">
        <f t="shared" si="6"/>
        <v>0.8133208897733194</v>
      </c>
      <c r="Z34" s="22">
        <f t="shared" si="6"/>
        <v>0.99495084037870429</v>
      </c>
      <c r="AA34" s="22">
        <f t="shared" si="6"/>
        <v>0.87521466261049929</v>
      </c>
      <c r="AB34" s="22">
        <f t="shared" si="6"/>
        <v>0.5759552401357716</v>
      </c>
      <c r="AC34" s="22">
        <f t="shared" si="6"/>
        <v>0.52574046961607634</v>
      </c>
      <c r="AD34" s="22">
        <f t="shared" si="6"/>
        <v>0.58396298584009332</v>
      </c>
      <c r="AE34" s="22">
        <f t="shared" si="7"/>
        <v>0.60752955245202178</v>
      </c>
      <c r="AF34" s="22">
        <f t="shared" si="6"/>
        <v>0.68127358037160513</v>
      </c>
    </row>
    <row r="35" spans="1:32" s="2" customFormat="1">
      <c r="A35" s="40"/>
      <c r="B35" s="18" t="s">
        <v>1143</v>
      </c>
      <c r="C35" s="22">
        <f t="shared" si="8"/>
        <v>6.1059904343466309E-2</v>
      </c>
      <c r="D35" s="22">
        <f t="shared" si="6"/>
        <v>9.5831351068005846E-2</v>
      </c>
      <c r="E35" s="22">
        <f t="shared" si="6"/>
        <v>5.0339907278291435E-2</v>
      </c>
      <c r="F35" s="22">
        <f t="shared" si="6"/>
        <v>5.6502453189031632E-2</v>
      </c>
      <c r="G35" s="22">
        <f t="shared" si="6"/>
        <v>7.9541698502112831E-2</v>
      </c>
      <c r="H35" s="22">
        <f t="shared" si="6"/>
        <v>2.5392324052099024E-2</v>
      </c>
      <c r="I35" s="22">
        <f t="shared" si="6"/>
        <v>3.4563556979641031E-3</v>
      </c>
      <c r="J35" s="22">
        <f t="shared" si="6"/>
        <v>5.1401289256833554E-3</v>
      </c>
      <c r="K35" s="22">
        <f t="shared" si="6"/>
        <v>1.3689707302307801E-2</v>
      </c>
      <c r="L35" s="22">
        <f t="shared" si="6"/>
        <v>2.6958708655061277E-2</v>
      </c>
      <c r="M35" s="22">
        <f t="shared" si="6"/>
        <v>1.7038459732936259E-2</v>
      </c>
      <c r="N35" s="22">
        <f t="shared" si="6"/>
        <v>1.9424003012045075E-2</v>
      </c>
      <c r="O35" s="22">
        <f t="shared" si="6"/>
        <v>2.3065657940250422E-2</v>
      </c>
      <c r="P35" s="22">
        <f t="shared" si="6"/>
        <v>6.9238655355008732E-3</v>
      </c>
      <c r="Q35" s="22">
        <f t="shared" si="6"/>
        <v>3.6040794647627622E-3</v>
      </c>
      <c r="R35" s="22">
        <f t="shared" si="6"/>
        <v>8.2914229558832733E-3</v>
      </c>
      <c r="S35" s="22">
        <f t="shared" si="6"/>
        <v>1.3735566614553768E-2</v>
      </c>
      <c r="T35" s="22">
        <f t="shared" si="6"/>
        <v>7.3561403784179483E-2</v>
      </c>
      <c r="U35" s="22">
        <f t="shared" si="6"/>
        <v>3.8140367049751565E-2</v>
      </c>
      <c r="V35" s="22">
        <f t="shared" si="6"/>
        <v>8.8049846797915554E-2</v>
      </c>
      <c r="W35" s="22">
        <f t="shared" si="6"/>
        <v>7.8967832117455491E-2</v>
      </c>
      <c r="X35" s="22">
        <f t="shared" si="6"/>
        <v>0.13157370232539739</v>
      </c>
      <c r="Y35" s="22">
        <f t="shared" si="6"/>
        <v>0.10205994637811856</v>
      </c>
      <c r="Z35" s="22">
        <f t="shared" si="6"/>
        <v>0.19005181348312264</v>
      </c>
      <c r="AA35" s="22">
        <f t="shared" si="6"/>
        <v>8.5954693458731579E-2</v>
      </c>
      <c r="AB35" s="22">
        <f t="shared" si="6"/>
        <v>8.6299349891521479E-2</v>
      </c>
      <c r="AC35" s="22">
        <f t="shared" si="6"/>
        <v>0.13010020967177055</v>
      </c>
      <c r="AD35" s="22">
        <f t="shared" si="6"/>
        <v>0.11731066407885879</v>
      </c>
      <c r="AE35" s="22">
        <f t="shared" si="7"/>
        <v>0.12882355264995957</v>
      </c>
      <c r="AF35" s="22">
        <f t="shared" si="6"/>
        <v>6.3295321216595132E-2</v>
      </c>
    </row>
    <row r="36" spans="1:32" s="2" customFormat="1">
      <c r="A36" s="5"/>
      <c r="B36" s="18" t="s">
        <v>1144</v>
      </c>
      <c r="C36" s="22">
        <f t="shared" si="8"/>
        <v>0.13455677999128246</v>
      </c>
      <c r="D36" s="22">
        <f t="shared" si="6"/>
        <v>0.1763952785162676</v>
      </c>
      <c r="E36" s="22">
        <f t="shared" si="6"/>
        <v>0.18507309226181723</v>
      </c>
      <c r="F36" s="22">
        <f t="shared" si="6"/>
        <v>0.13233453929750363</v>
      </c>
      <c r="G36" s="22">
        <f t="shared" si="6"/>
        <v>0.10617260743864183</v>
      </c>
      <c r="H36" s="22">
        <f t="shared" si="6"/>
        <v>9.3232880205445692E-2</v>
      </c>
      <c r="I36" s="22">
        <f t="shared" si="6"/>
        <v>0.12217218143496449</v>
      </c>
      <c r="J36" s="22">
        <f t="shared" si="6"/>
        <v>0.11714782918134933</v>
      </c>
      <c r="K36" s="22">
        <f t="shared" si="6"/>
        <v>9.0855729819576278E-2</v>
      </c>
      <c r="L36" s="22">
        <f t="shared" si="6"/>
        <v>0.14559977970454321</v>
      </c>
      <c r="M36" s="22">
        <f t="shared" si="6"/>
        <v>0.12920981193782791</v>
      </c>
      <c r="N36" s="22">
        <f t="shared" si="6"/>
        <v>0.15475233925907697</v>
      </c>
      <c r="O36" s="22">
        <f t="shared" si="6"/>
        <v>0.18272119006511686</v>
      </c>
      <c r="P36" s="22">
        <f t="shared" si="6"/>
        <v>0.20589132370644028</v>
      </c>
      <c r="Q36" s="22">
        <f t="shared" si="6"/>
        <v>0.22953965514080579</v>
      </c>
      <c r="R36" s="22">
        <f t="shared" si="6"/>
        <v>0.24087677299153373</v>
      </c>
      <c r="S36" s="22">
        <f t="shared" si="6"/>
        <v>0.24575929455615819</v>
      </c>
      <c r="T36" s="22">
        <f t="shared" si="6"/>
        <v>0.24740286953530097</v>
      </c>
      <c r="U36" s="22">
        <f t="shared" si="6"/>
        <v>0.23217425420759627</v>
      </c>
      <c r="V36" s="22">
        <f t="shared" si="6"/>
        <v>0.11400266299795361</v>
      </c>
      <c r="W36" s="22">
        <f t="shared" si="6"/>
        <v>5.3821407106849191E-2</v>
      </c>
      <c r="X36" s="22">
        <f t="shared" si="6"/>
        <v>0.1124786606766399</v>
      </c>
      <c r="Y36" s="22">
        <f t="shared" si="6"/>
        <v>0.10876541576930478</v>
      </c>
      <c r="Z36" s="22">
        <f t="shared" si="6"/>
        <v>0.12466245711393555</v>
      </c>
      <c r="AA36" s="22">
        <f t="shared" si="6"/>
        <v>0.1026397037474524</v>
      </c>
      <c r="AB36" s="22">
        <f t="shared" si="6"/>
        <v>0.12183236364045971</v>
      </c>
      <c r="AC36" s="22">
        <f t="shared" si="6"/>
        <v>5.9603226229673907E-2</v>
      </c>
      <c r="AD36" s="22">
        <f t="shared" si="6"/>
        <v>2.9819716432646897E-2</v>
      </c>
      <c r="AE36" s="22">
        <f t="shared" si="7"/>
        <v>1.2062363160174823E-2</v>
      </c>
      <c r="AF36" s="22">
        <f t="shared" si="6"/>
        <v>0.13420159005668425</v>
      </c>
    </row>
    <row r="37" spans="1:32" s="2" customFormat="1">
      <c r="A37" s="40"/>
      <c r="B37" s="18" t="s">
        <v>1160</v>
      </c>
      <c r="C37" s="22">
        <f t="shared" si="8"/>
        <v>7.8559160450089219E-2</v>
      </c>
      <c r="D37" s="22">
        <f t="shared" si="6"/>
        <v>0.21939993941068026</v>
      </c>
      <c r="E37" s="22">
        <f t="shared" si="6"/>
        <v>0.25173972244341541</v>
      </c>
      <c r="F37" s="22">
        <f t="shared" si="6"/>
        <v>0.19289115160279308</v>
      </c>
      <c r="G37" s="22">
        <f t="shared" si="6"/>
        <v>8.6674193238074002E-2</v>
      </c>
      <c r="H37" s="22">
        <f t="shared" si="6"/>
        <v>0.11886217542604789</v>
      </c>
      <c r="I37" s="22">
        <f t="shared" si="6"/>
        <v>0.19789425305976968</v>
      </c>
      <c r="J37" s="22">
        <f t="shared" si="6"/>
        <v>0.2063645801825009</v>
      </c>
      <c r="K37" s="22">
        <f t="shared" si="6"/>
        <v>0.25099976005415037</v>
      </c>
      <c r="L37" s="22">
        <f t="shared" si="6"/>
        <v>0.44560061073457696</v>
      </c>
      <c r="M37" s="22">
        <f t="shared" si="6"/>
        <v>0.49865257588599793</v>
      </c>
      <c r="N37" s="22">
        <f t="shared" si="6"/>
        <v>0.52436188821881102</v>
      </c>
      <c r="O37" s="22">
        <f t="shared" si="6"/>
        <v>0.49754236078248021</v>
      </c>
      <c r="P37" s="22">
        <f t="shared" si="6"/>
        <v>0.64566288334380884</v>
      </c>
      <c r="Q37" s="22">
        <f t="shared" si="6"/>
        <v>0.66158158551335122</v>
      </c>
      <c r="R37" s="22">
        <f t="shared" si="6"/>
        <v>0.54256797041717786</v>
      </c>
      <c r="S37" s="22">
        <f t="shared" si="6"/>
        <v>0.57868453425763833</v>
      </c>
      <c r="T37" s="22">
        <f t="shared" si="6"/>
        <v>0.5385473508600519</v>
      </c>
      <c r="U37" s="22">
        <f t="shared" si="6"/>
        <v>0.59718330585757207</v>
      </c>
      <c r="V37" s="22">
        <f t="shared" ref="D37:AF43" si="9">V18/V$24*100</f>
        <v>0.41440655692033163</v>
      </c>
      <c r="W37" s="22">
        <f t="shared" si="9"/>
        <v>0.31190557180473921</v>
      </c>
      <c r="X37" s="22">
        <f t="shared" si="9"/>
        <v>0.24414735635255469</v>
      </c>
      <c r="Y37" s="22">
        <f t="shared" si="9"/>
        <v>0.26206990800137042</v>
      </c>
      <c r="Z37" s="22">
        <f t="shared" si="9"/>
        <v>0.25393001262453208</v>
      </c>
      <c r="AA37" s="22">
        <f t="shared" si="9"/>
        <v>0.21682991793884024</v>
      </c>
      <c r="AB37" s="22">
        <f t="shared" si="9"/>
        <v>0.11124057311483186</v>
      </c>
      <c r="AC37" s="22">
        <f t="shared" si="9"/>
        <v>6.232913294509352E-2</v>
      </c>
      <c r="AD37" s="22">
        <f t="shared" si="9"/>
        <v>6.8141705058211766E-2</v>
      </c>
      <c r="AE37" s="22">
        <f t="shared" ref="AE37" si="10">AE18/AE$24*100</f>
        <v>9.1352794876196242E-2</v>
      </c>
      <c r="AF37" s="22">
        <f t="shared" si="9"/>
        <v>0.32559738705613983</v>
      </c>
    </row>
    <row r="38" spans="1:32" s="2" customFormat="1">
      <c r="A38" s="40"/>
      <c r="B38" s="18" t="s">
        <v>1146</v>
      </c>
      <c r="C38" s="22">
        <f t="shared" si="8"/>
        <v>6.2497343237938907E-5</v>
      </c>
      <c r="D38" s="22">
        <f t="shared" si="9"/>
        <v>1.3758303121359273E-4</v>
      </c>
      <c r="E38" s="22">
        <f t="shared" si="9"/>
        <v>2.3222152272299522E-3</v>
      </c>
      <c r="F38" s="22">
        <f t="shared" si="9"/>
        <v>6.0288921865964086E-3</v>
      </c>
      <c r="G38" s="22">
        <f t="shared" si="9"/>
        <v>7.40423339135267E-4</v>
      </c>
      <c r="H38" s="22">
        <f t="shared" si="9"/>
        <v>4.2456357719950042E-4</v>
      </c>
      <c r="I38" s="22">
        <f t="shared" si="9"/>
        <v>7.2972084010897962E-5</v>
      </c>
      <c r="J38" s="22">
        <f t="shared" si="9"/>
        <v>6.2443497597538752E-4</v>
      </c>
      <c r="K38" s="22">
        <f t="shared" si="9"/>
        <v>2.8484727370960868E-3</v>
      </c>
      <c r="L38" s="22">
        <f t="shared" si="9"/>
        <v>5.6676457991939608E-3</v>
      </c>
      <c r="M38" s="22">
        <f t="shared" si="9"/>
        <v>3.8496497431689345E-3</v>
      </c>
      <c r="N38" s="22">
        <f t="shared" si="9"/>
        <v>2.4372048814600224E-2</v>
      </c>
      <c r="O38" s="22">
        <f t="shared" si="9"/>
        <v>2.5886475265841646E-2</v>
      </c>
      <c r="P38" s="22">
        <f t="shared" si="9"/>
        <v>4.0115435692631561E-2</v>
      </c>
      <c r="Q38" s="22">
        <f t="shared" si="9"/>
        <v>5.3338490468299242E-2</v>
      </c>
      <c r="R38" s="22">
        <f t="shared" si="9"/>
        <v>6.0863045946846932E-2</v>
      </c>
      <c r="S38" s="22">
        <f t="shared" si="9"/>
        <v>5.5903073569263384E-2</v>
      </c>
      <c r="T38" s="22">
        <f t="shared" si="9"/>
        <v>5.970062406929199E-2</v>
      </c>
      <c r="U38" s="22">
        <f t="shared" si="9"/>
        <v>5.4274583429286719E-2</v>
      </c>
      <c r="V38" s="22">
        <f t="shared" si="9"/>
        <v>0.13366713017642318</v>
      </c>
      <c r="W38" s="22">
        <f t="shared" si="9"/>
        <v>0.37244556047504696</v>
      </c>
      <c r="X38" s="22">
        <f t="shared" si="9"/>
        <v>0.38015062770779939</v>
      </c>
      <c r="Y38" s="22">
        <f t="shared" si="9"/>
        <v>0.34042561962452561</v>
      </c>
      <c r="Z38" s="22">
        <f t="shared" si="9"/>
        <v>0.418688774244249</v>
      </c>
      <c r="AA38" s="22">
        <f t="shared" si="9"/>
        <v>0.46979034746547504</v>
      </c>
      <c r="AB38" s="22">
        <f t="shared" si="9"/>
        <v>0.25642104824113576</v>
      </c>
      <c r="AC38" s="22">
        <f t="shared" si="9"/>
        <v>0.27137770294956287</v>
      </c>
      <c r="AD38" s="22">
        <f t="shared" si="9"/>
        <v>0.36380666643115345</v>
      </c>
      <c r="AE38" s="22">
        <f t="shared" ref="AE38" si="11">AE19/AE$24*100</f>
        <v>0.37095097789669174</v>
      </c>
      <c r="AF38" s="22">
        <f t="shared" si="9"/>
        <v>0.15168313100375555</v>
      </c>
    </row>
    <row r="39" spans="1:32" s="2" customFormat="1">
      <c r="A39" s="40"/>
      <c r="B39" s="18" t="s">
        <v>1161</v>
      </c>
      <c r="C39" s="22">
        <f t="shared" si="8"/>
        <v>1.8749202971381673E-4</v>
      </c>
      <c r="D39" s="22">
        <f t="shared" si="9"/>
        <v>1.6286311822780062E-3</v>
      </c>
      <c r="E39" s="22">
        <f t="shared" si="9"/>
        <v>3.2741275116047872E-4</v>
      </c>
      <c r="F39" s="22">
        <f t="shared" si="9"/>
        <v>0</v>
      </c>
      <c r="G39" s="22">
        <f t="shared" si="9"/>
        <v>1.6875914875070701E-3</v>
      </c>
      <c r="H39" s="22">
        <f t="shared" si="9"/>
        <v>7.3345428431363828E-5</v>
      </c>
      <c r="I39" s="22">
        <f t="shared" si="9"/>
        <v>2.850472031675702E-5</v>
      </c>
      <c r="J39" s="22">
        <f t="shared" si="9"/>
        <v>3.7689889923089295E-4</v>
      </c>
      <c r="K39" s="22">
        <f t="shared" si="9"/>
        <v>6.9698296297109551E-4</v>
      </c>
      <c r="L39" s="22">
        <f t="shared" si="9"/>
        <v>0</v>
      </c>
      <c r="M39" s="22">
        <f t="shared" si="9"/>
        <v>2.998724161695865E-4</v>
      </c>
      <c r="N39" s="22">
        <f t="shared" si="9"/>
        <v>1.3357379243573225E-3</v>
      </c>
      <c r="O39" s="22">
        <f t="shared" si="9"/>
        <v>1.6546618348755527E-4</v>
      </c>
      <c r="P39" s="22">
        <f t="shared" si="9"/>
        <v>2.2988005124984681E-2</v>
      </c>
      <c r="Q39" s="22">
        <f t="shared" si="9"/>
        <v>2.1983463850320704E-2</v>
      </c>
      <c r="R39" s="22">
        <f t="shared" si="9"/>
        <v>4.530785787089565E-5</v>
      </c>
      <c r="S39" s="22">
        <f t="shared" si="9"/>
        <v>1.6285663463728494E-3</v>
      </c>
      <c r="T39" s="22">
        <f t="shared" si="9"/>
        <v>3.4190875160833435E-3</v>
      </c>
      <c r="U39" s="22">
        <f t="shared" si="9"/>
        <v>1.2073946444956144E-4</v>
      </c>
      <c r="V39" s="22">
        <f t="shared" si="9"/>
        <v>0</v>
      </c>
      <c r="W39" s="22">
        <f t="shared" si="9"/>
        <v>0</v>
      </c>
      <c r="X39" s="22">
        <f t="shared" si="9"/>
        <v>0</v>
      </c>
      <c r="Y39" s="22">
        <f t="shared" si="9"/>
        <v>0</v>
      </c>
      <c r="Z39" s="22">
        <f t="shared" si="9"/>
        <v>0</v>
      </c>
      <c r="AA39" s="22">
        <f t="shared" si="9"/>
        <v>0</v>
      </c>
      <c r="AB39" s="22">
        <f t="shared" si="9"/>
        <v>1.619052478227357E-4</v>
      </c>
      <c r="AC39" s="22">
        <f t="shared" si="9"/>
        <v>0</v>
      </c>
      <c r="AD39" s="22">
        <f t="shared" si="9"/>
        <v>0</v>
      </c>
      <c r="AE39" s="22">
        <f t="shared" ref="AE39" si="12">AE20/AE$24*100</f>
        <v>0</v>
      </c>
      <c r="AF39" s="22">
        <f t="shared" si="9"/>
        <v>1.7569272272463833E-3</v>
      </c>
    </row>
    <row r="40" spans="1:32" s="2" customFormat="1">
      <c r="A40" s="5"/>
      <c r="B40" s="18" t="s">
        <v>1166</v>
      </c>
      <c r="C40" s="22">
        <f t="shared" si="8"/>
        <v>1.5624335809484723E-3</v>
      </c>
      <c r="D40" s="22">
        <f t="shared" si="9"/>
        <v>4.4447268794888001E-2</v>
      </c>
      <c r="E40" s="22">
        <f t="shared" si="9"/>
        <v>2.5381137556523992E-2</v>
      </c>
      <c r="F40" s="22">
        <f t="shared" si="9"/>
        <v>6.3167223454948362E-3</v>
      </c>
      <c r="G40" s="22">
        <f t="shared" si="9"/>
        <v>3.8410274324146548E-3</v>
      </c>
      <c r="H40" s="22">
        <f t="shared" si="9"/>
        <v>1.9577232840833684E-2</v>
      </c>
      <c r="I40" s="22">
        <f t="shared" si="9"/>
        <v>1.0661990045710364E-2</v>
      </c>
      <c r="J40" s="22">
        <f t="shared" si="9"/>
        <v>0</v>
      </c>
      <c r="K40" s="22">
        <f t="shared" si="9"/>
        <v>4.3998529938838322E-4</v>
      </c>
      <c r="L40" s="22">
        <f t="shared" si="9"/>
        <v>6.0543451341485456E-3</v>
      </c>
      <c r="M40" s="22">
        <f t="shared" si="9"/>
        <v>3.991555696195277E-4</v>
      </c>
      <c r="N40" s="22">
        <f t="shared" si="9"/>
        <v>1.9246329997021376E-3</v>
      </c>
      <c r="O40" s="22">
        <f t="shared" si="9"/>
        <v>1.4298593815076209E-4</v>
      </c>
      <c r="P40" s="22">
        <f t="shared" si="9"/>
        <v>8.5273851523607908E-4</v>
      </c>
      <c r="Q40" s="22">
        <f t="shared" si="9"/>
        <v>1.0696965114138919E-3</v>
      </c>
      <c r="R40" s="22">
        <f t="shared" si="9"/>
        <v>9.2373227303084275E-3</v>
      </c>
      <c r="S40" s="22">
        <f t="shared" si="9"/>
        <v>3.4241957743694931E-3</v>
      </c>
      <c r="T40" s="22">
        <f t="shared" si="9"/>
        <v>1.5103787488092849E-3</v>
      </c>
      <c r="U40" s="22">
        <f t="shared" si="9"/>
        <v>5.606727221088707E-3</v>
      </c>
      <c r="V40" s="22">
        <f t="shared" si="9"/>
        <v>0</v>
      </c>
      <c r="W40" s="22">
        <f t="shared" si="9"/>
        <v>6.0065076017485628E-3</v>
      </c>
      <c r="X40" s="22">
        <f t="shared" si="9"/>
        <v>5.1687408239590249E-3</v>
      </c>
      <c r="Y40" s="22">
        <f t="shared" si="9"/>
        <v>0</v>
      </c>
      <c r="Z40" s="22">
        <f t="shared" si="9"/>
        <v>7.6177829128650188E-3</v>
      </c>
      <c r="AA40" s="22">
        <f t="shared" si="9"/>
        <v>0</v>
      </c>
      <c r="AB40" s="22">
        <f t="shared" si="9"/>
        <v>0</v>
      </c>
      <c r="AC40" s="22">
        <f t="shared" si="9"/>
        <v>2.3301978199755241E-3</v>
      </c>
      <c r="AD40" s="22">
        <f t="shared" si="9"/>
        <v>4.8842338392224207E-3</v>
      </c>
      <c r="AE40" s="22">
        <f t="shared" ref="AE40" si="13">AE21/AE$24*100</f>
        <v>4.3398638689994707E-3</v>
      </c>
      <c r="AF40" s="22">
        <f t="shared" si="9"/>
        <v>4.7392238111839688E-3</v>
      </c>
    </row>
    <row r="41" spans="1:32" s="2" customFormat="1">
      <c r="A41" s="40"/>
      <c r="B41" s="18" t="s">
        <v>19</v>
      </c>
      <c r="C41" s="22">
        <f t="shared" si="8"/>
        <v>86.62394311617804</v>
      </c>
      <c r="D41" s="22">
        <f t="shared" si="9"/>
        <v>85.270503667108784</v>
      </c>
      <c r="E41" s="22">
        <f t="shared" si="9"/>
        <v>79.644972893660722</v>
      </c>
      <c r="F41" s="22">
        <f t="shared" si="9"/>
        <v>83.065458861725986</v>
      </c>
      <c r="G41" s="22">
        <f t="shared" si="9"/>
        <v>86.046643831085817</v>
      </c>
      <c r="H41" s="22">
        <f t="shared" si="9"/>
        <v>86.327277659480615</v>
      </c>
      <c r="I41" s="22">
        <f t="shared" si="9"/>
        <v>85.201964035617593</v>
      </c>
      <c r="J41" s="22">
        <f t="shared" si="9"/>
        <v>87.031365713498261</v>
      </c>
      <c r="K41" s="22">
        <f t="shared" si="9"/>
        <v>86.781502018848158</v>
      </c>
      <c r="L41" s="22">
        <f t="shared" si="9"/>
        <v>88.810971878180368</v>
      </c>
      <c r="M41" s="22">
        <f t="shared" si="9"/>
        <v>88.967756608706011</v>
      </c>
      <c r="N41" s="22">
        <f t="shared" si="9"/>
        <v>88.693789520465586</v>
      </c>
      <c r="O41" s="22">
        <f t="shared" si="9"/>
        <v>88.204627891596118</v>
      </c>
      <c r="P41" s="22">
        <f t="shared" si="9"/>
        <v>86.23464939558454</v>
      </c>
      <c r="Q41" s="22">
        <f t="shared" si="9"/>
        <v>88.17269124820038</v>
      </c>
      <c r="R41" s="22">
        <f t="shared" si="9"/>
        <v>87.508022793877345</v>
      </c>
      <c r="S41" s="22">
        <f t="shared" si="9"/>
        <v>87.825445160433119</v>
      </c>
      <c r="T41" s="22">
        <f t="shared" si="9"/>
        <v>87.752213973112447</v>
      </c>
      <c r="U41" s="22">
        <f t="shared" si="9"/>
        <v>88.212168342781993</v>
      </c>
      <c r="V41" s="22">
        <f t="shared" si="9"/>
        <v>89.833766770753556</v>
      </c>
      <c r="W41" s="22">
        <f t="shared" si="9"/>
        <v>89.638272988313261</v>
      </c>
      <c r="X41" s="22">
        <f t="shared" si="9"/>
        <v>89.775139511291698</v>
      </c>
      <c r="Y41" s="22">
        <f t="shared" si="9"/>
        <v>89.915928166809465</v>
      </c>
      <c r="Z41" s="22">
        <f t="shared" si="9"/>
        <v>89.468778483519657</v>
      </c>
      <c r="AA41" s="22">
        <f t="shared" si="9"/>
        <v>89.079125600430913</v>
      </c>
      <c r="AB41" s="22">
        <f t="shared" si="9"/>
        <v>89.21005697773812</v>
      </c>
      <c r="AC41" s="22">
        <f t="shared" si="9"/>
        <v>92.54808636359131</v>
      </c>
      <c r="AD41" s="22">
        <f t="shared" si="9"/>
        <v>91.576748445514767</v>
      </c>
      <c r="AE41" s="22">
        <f t="shared" ref="AE41" si="14">AE22/AE$24*100</f>
        <v>90.795249666991467</v>
      </c>
      <c r="AF41" s="22">
        <f t="shared" si="9"/>
        <v>88.318441435681294</v>
      </c>
    </row>
    <row r="42" spans="1:32" s="2" customFormat="1">
      <c r="A42" s="40"/>
      <c r="B42" s="18" t="s">
        <v>20</v>
      </c>
      <c r="C42" s="22">
        <f t="shared" si="8"/>
        <v>13.37605688382196</v>
      </c>
      <c r="D42" s="22">
        <f t="shared" si="9"/>
        <v>14.729496332891218</v>
      </c>
      <c r="E42" s="22">
        <f t="shared" si="9"/>
        <v>20.355027106339289</v>
      </c>
      <c r="F42" s="22">
        <f t="shared" si="9"/>
        <v>16.934541138274014</v>
      </c>
      <c r="G42" s="22">
        <f t="shared" si="9"/>
        <v>13.953356168914194</v>
      </c>
      <c r="H42" s="22">
        <f t="shared" si="9"/>
        <v>13.672722340519378</v>
      </c>
      <c r="I42" s="22">
        <f t="shared" si="9"/>
        <v>14.798035964382402</v>
      </c>
      <c r="J42" s="22">
        <f t="shared" si="9"/>
        <v>12.968634286501734</v>
      </c>
      <c r="K42" s="22">
        <f t="shared" si="9"/>
        <v>13.218497981151842</v>
      </c>
      <c r="L42" s="22">
        <f t="shared" si="9"/>
        <v>11.189028121819639</v>
      </c>
      <c r="M42" s="22">
        <f t="shared" si="9"/>
        <v>11.032243391293997</v>
      </c>
      <c r="N42" s="22">
        <f t="shared" si="9"/>
        <v>11.306210479534418</v>
      </c>
      <c r="O42" s="22">
        <f t="shared" si="9"/>
        <v>11.795372108403884</v>
      </c>
      <c r="P42" s="22">
        <f t="shared" si="9"/>
        <v>13.765350604415454</v>
      </c>
      <c r="Q42" s="22">
        <f t="shared" si="9"/>
        <v>11.827308751799626</v>
      </c>
      <c r="R42" s="22">
        <f t="shared" si="9"/>
        <v>12.491977206122646</v>
      </c>
      <c r="S42" s="22">
        <f t="shared" si="9"/>
        <v>12.174554839566873</v>
      </c>
      <c r="T42" s="22">
        <f t="shared" si="9"/>
        <v>12.247786026887555</v>
      </c>
      <c r="U42" s="22">
        <f t="shared" si="9"/>
        <v>11.787831657218005</v>
      </c>
      <c r="V42" s="22">
        <f t="shared" si="9"/>
        <v>10.166233229246449</v>
      </c>
      <c r="W42" s="22">
        <f t="shared" si="9"/>
        <v>10.361727011686737</v>
      </c>
      <c r="X42" s="22">
        <f t="shared" si="9"/>
        <v>10.224860488708293</v>
      </c>
      <c r="Y42" s="22">
        <f t="shared" si="9"/>
        <v>10.084071833190531</v>
      </c>
      <c r="Z42" s="22">
        <f t="shared" si="9"/>
        <v>10.531221516480349</v>
      </c>
      <c r="AA42" s="22">
        <f t="shared" si="9"/>
        <v>10.920874399569076</v>
      </c>
      <c r="AB42" s="22">
        <f t="shared" si="9"/>
        <v>10.78994302226188</v>
      </c>
      <c r="AC42" s="22">
        <f t="shared" si="9"/>
        <v>7.4519136364086886</v>
      </c>
      <c r="AD42" s="22">
        <f t="shared" si="9"/>
        <v>8.4232515544852298</v>
      </c>
      <c r="AE42" s="22">
        <f t="shared" ref="AE42" si="15">AE23/AE$24*100</f>
        <v>9.2047503330085441</v>
      </c>
      <c r="AF42" s="22">
        <f t="shared" si="9"/>
        <v>11.681558564318708</v>
      </c>
    </row>
    <row r="43" spans="1:32" s="2" customFormat="1">
      <c r="A43" s="40"/>
      <c r="B43" s="18" t="s">
        <v>7</v>
      </c>
      <c r="C43" s="22">
        <f t="shared" si="8"/>
        <v>100</v>
      </c>
      <c r="D43" s="22">
        <f t="shared" si="9"/>
        <v>100</v>
      </c>
      <c r="E43" s="22">
        <f t="shared" si="9"/>
        <v>100</v>
      </c>
      <c r="F43" s="22">
        <f t="shared" si="9"/>
        <v>100</v>
      </c>
      <c r="G43" s="22">
        <f t="shared" si="9"/>
        <v>100</v>
      </c>
      <c r="H43" s="22">
        <f t="shared" si="9"/>
        <v>100</v>
      </c>
      <c r="I43" s="22">
        <f t="shared" si="9"/>
        <v>100</v>
      </c>
      <c r="J43" s="22">
        <f t="shared" si="9"/>
        <v>100</v>
      </c>
      <c r="K43" s="22">
        <f t="shared" si="9"/>
        <v>100</v>
      </c>
      <c r="L43" s="22">
        <f t="shared" si="9"/>
        <v>100</v>
      </c>
      <c r="M43" s="22">
        <f t="shared" si="9"/>
        <v>100</v>
      </c>
      <c r="N43" s="22">
        <f t="shared" si="9"/>
        <v>100</v>
      </c>
      <c r="O43" s="22">
        <f t="shared" si="9"/>
        <v>100</v>
      </c>
      <c r="P43" s="22">
        <f t="shared" si="9"/>
        <v>100</v>
      </c>
      <c r="Q43" s="22">
        <f t="shared" si="9"/>
        <v>100</v>
      </c>
      <c r="R43" s="22">
        <f t="shared" si="9"/>
        <v>100</v>
      </c>
      <c r="S43" s="22">
        <f t="shared" si="9"/>
        <v>100</v>
      </c>
      <c r="T43" s="22">
        <f t="shared" si="9"/>
        <v>100</v>
      </c>
      <c r="U43" s="22">
        <f t="shared" si="9"/>
        <v>100</v>
      </c>
      <c r="V43" s="22">
        <f t="shared" si="9"/>
        <v>100</v>
      </c>
      <c r="W43" s="22">
        <f t="shared" si="9"/>
        <v>100</v>
      </c>
      <c r="X43" s="22">
        <f t="shared" si="9"/>
        <v>100</v>
      </c>
      <c r="Y43" s="22">
        <f t="shared" si="9"/>
        <v>100</v>
      </c>
      <c r="Z43" s="22">
        <f t="shared" si="9"/>
        <v>100</v>
      </c>
      <c r="AA43" s="22">
        <f t="shared" si="9"/>
        <v>100</v>
      </c>
      <c r="AB43" s="22">
        <f t="shared" si="9"/>
        <v>100</v>
      </c>
      <c r="AC43" s="22">
        <f t="shared" si="9"/>
        <v>100</v>
      </c>
      <c r="AD43" s="22">
        <f t="shared" si="9"/>
        <v>100</v>
      </c>
      <c r="AE43" s="22">
        <f t="shared" ref="AE43" si="16">AE24/AE$24*100</f>
        <v>100</v>
      </c>
      <c r="AF43" s="22">
        <f t="shared" si="9"/>
        <v>100</v>
      </c>
    </row>
    <row r="44" spans="1:32" s="2" customFormat="1">
      <c r="A44" s="5"/>
      <c r="B44" s="12"/>
      <c r="C44" s="12"/>
      <c r="D44" s="12"/>
      <c r="E44" s="12"/>
      <c r="F44" s="12"/>
      <c r="G44" s="12"/>
      <c r="H44" s="12"/>
      <c r="I44" s="12"/>
      <c r="J44" s="1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2" s="2" customFormat="1">
      <c r="A45" s="5"/>
      <c r="B45" s="89" t="s">
        <v>9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</row>
    <row r="46" spans="1:32" s="2" customFormat="1">
      <c r="A46" s="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2" s="2" customFormat="1">
      <c r="A47" s="40">
        <v>1</v>
      </c>
      <c r="B47" s="18" t="s">
        <v>14</v>
      </c>
      <c r="C47" s="22" t="str">
        <f>IFERROR((((C9/B9)*100-100)),"--")</f>
        <v>--</v>
      </c>
      <c r="D47" s="22">
        <f>IFERROR((((D9/C9)*100-100)),"--")</f>
        <v>15.211494924612694</v>
      </c>
      <c r="E47" s="22">
        <f t="shared" ref="E47:AE47" si="17">IFERROR((((E9/D9)*100-100)),"--")</f>
        <v>18.010255937584873</v>
      </c>
      <c r="F47" s="22">
        <f t="shared" si="17"/>
        <v>29.167473105557661</v>
      </c>
      <c r="G47" s="22">
        <f t="shared" si="17"/>
        <v>47.878965058307557</v>
      </c>
      <c r="H47" s="22">
        <f t="shared" si="17"/>
        <v>19.863738137068594</v>
      </c>
      <c r="I47" s="22">
        <f t="shared" si="17"/>
        <v>-10.424261933490897</v>
      </c>
      <c r="J47" s="22">
        <f t="shared" si="17"/>
        <v>3.0670767999660029</v>
      </c>
      <c r="K47" s="22">
        <f t="shared" si="17"/>
        <v>0.60844584441228733</v>
      </c>
      <c r="L47" s="22">
        <f t="shared" si="17"/>
        <v>4.748641595929584</v>
      </c>
      <c r="M47" s="22">
        <f t="shared" si="17"/>
        <v>1.5781111002840902</v>
      </c>
      <c r="N47" s="22">
        <f t="shared" si="17"/>
        <v>-4.2933779816264064</v>
      </c>
      <c r="O47" s="22">
        <f t="shared" si="17"/>
        <v>-5.1273618631317674</v>
      </c>
      <c r="P47" s="22">
        <f t="shared" si="17"/>
        <v>-13.872389146827459</v>
      </c>
      <c r="Q47" s="22">
        <f t="shared" si="17"/>
        <v>-21.400908848056275</v>
      </c>
      <c r="R47" s="22">
        <f t="shared" si="17"/>
        <v>19.043714892857537</v>
      </c>
      <c r="S47" s="22">
        <f t="shared" si="17"/>
        <v>11.473243561599446</v>
      </c>
      <c r="T47" s="22">
        <f t="shared" si="17"/>
        <v>4.0292066193471356</v>
      </c>
      <c r="U47" s="22">
        <f t="shared" si="17"/>
        <v>6.1061003712601405</v>
      </c>
      <c r="V47" s="22">
        <f t="shared" si="17"/>
        <v>5.8169607567067914</v>
      </c>
      <c r="W47" s="22">
        <f t="shared" si="17"/>
        <v>-6.2495799349069898</v>
      </c>
      <c r="X47" s="22">
        <f t="shared" si="17"/>
        <v>-6.0935038670108241</v>
      </c>
      <c r="Y47" s="22">
        <f t="shared" si="17"/>
        <v>-1.5735985241795731</v>
      </c>
      <c r="Z47" s="22">
        <f t="shared" si="17"/>
        <v>1.8162637809791704</v>
      </c>
      <c r="AA47" s="22">
        <f t="shared" si="17"/>
        <v>-7.3743858813974725</v>
      </c>
      <c r="AB47" s="22">
        <f t="shared" si="17"/>
        <v>-21.833785350143103</v>
      </c>
      <c r="AC47" s="22">
        <f t="shared" si="17"/>
        <v>9.6043768340041282</v>
      </c>
      <c r="AD47" s="22">
        <f t="shared" si="17"/>
        <v>9.518932322365842</v>
      </c>
      <c r="AE47" s="22">
        <f t="shared" si="17"/>
        <v>-1.7772969682167172</v>
      </c>
      <c r="AF47" s="47">
        <f>IFERROR(((POWER(AE9/C9,1/29)-1)*100),"--")</f>
        <v>2.7682019126713309</v>
      </c>
    </row>
    <row r="48" spans="1:32" s="2" customFormat="1">
      <c r="A48" s="40">
        <v>2</v>
      </c>
      <c r="B48" s="18" t="s">
        <v>15</v>
      </c>
      <c r="C48" s="22" t="str">
        <f t="shared" ref="C48:D62" si="18">IFERROR((((C10/B10)*100-100)),"--")</f>
        <v>--</v>
      </c>
      <c r="D48" s="22">
        <f t="shared" si="18"/>
        <v>21.439276485788255</v>
      </c>
      <c r="E48" s="22">
        <f t="shared" ref="E48:AE48" si="19">IFERROR((((E10/D10)*100-100)),"--")</f>
        <v>174.91828083589263</v>
      </c>
      <c r="F48" s="22">
        <f t="shared" si="19"/>
        <v>59.846421244169704</v>
      </c>
      <c r="G48" s="22">
        <f t="shared" si="19"/>
        <v>61.472356872709042</v>
      </c>
      <c r="H48" s="22">
        <f t="shared" si="19"/>
        <v>254.90214919594627</v>
      </c>
      <c r="I48" s="22">
        <f t="shared" si="19"/>
        <v>9.2692539886927392</v>
      </c>
      <c r="J48" s="22">
        <f t="shared" si="19"/>
        <v>77.026060142539166</v>
      </c>
      <c r="K48" s="22">
        <f t="shared" si="19"/>
        <v>13.426087244851104</v>
      </c>
      <c r="L48" s="22">
        <f t="shared" si="19"/>
        <v>75.753012635888609</v>
      </c>
      <c r="M48" s="22">
        <f t="shared" si="19"/>
        <v>38.762783644043566</v>
      </c>
      <c r="N48" s="22">
        <f t="shared" si="19"/>
        <v>-11.013248004783222</v>
      </c>
      <c r="O48" s="22">
        <f t="shared" si="19"/>
        <v>-19.406540777198316</v>
      </c>
      <c r="P48" s="22">
        <f t="shared" si="19"/>
        <v>18.85582147333669</v>
      </c>
      <c r="Q48" s="22">
        <f t="shared" si="19"/>
        <v>-8.7627116292744063</v>
      </c>
      <c r="R48" s="22">
        <f t="shared" si="19"/>
        <v>46.967965931139901</v>
      </c>
      <c r="S48" s="22">
        <f t="shared" si="19"/>
        <v>15.616503965586915</v>
      </c>
      <c r="T48" s="22">
        <f t="shared" si="19"/>
        <v>11.311073597547576</v>
      </c>
      <c r="U48" s="22">
        <f t="shared" si="19"/>
        <v>-2.6514741812867015</v>
      </c>
      <c r="V48" s="22">
        <f t="shared" si="19"/>
        <v>13.633762191607275</v>
      </c>
      <c r="W48" s="22">
        <f t="shared" si="19"/>
        <v>35.701740220004041</v>
      </c>
      <c r="X48" s="22">
        <f t="shared" si="19"/>
        <v>0.23040346080168206</v>
      </c>
      <c r="Y48" s="22">
        <f t="shared" si="19"/>
        <v>3.7789238092052386</v>
      </c>
      <c r="Z48" s="22">
        <f t="shared" si="19"/>
        <v>4.580157526714018</v>
      </c>
      <c r="AA48" s="22">
        <f t="shared" si="19"/>
        <v>-9.1552801716415502</v>
      </c>
      <c r="AB48" s="22">
        <f t="shared" si="19"/>
        <v>-17.418661975231487</v>
      </c>
      <c r="AC48" s="22">
        <f t="shared" si="19"/>
        <v>53.449984865709382</v>
      </c>
      <c r="AD48" s="22">
        <f t="shared" si="19"/>
        <v>10.600776746336237</v>
      </c>
      <c r="AE48" s="22">
        <f t="shared" si="19"/>
        <v>-7.1575911616055663</v>
      </c>
      <c r="AF48" s="47">
        <f t="shared" ref="AF48:AF62" si="20">IFERROR(((POWER(AE10/C10,1/29)-1)*100),"--")</f>
        <v>23.586190810223151</v>
      </c>
    </row>
    <row r="49" spans="1:32" s="2" customFormat="1">
      <c r="A49" s="5">
        <v>3</v>
      </c>
      <c r="B49" s="18" t="s">
        <v>31</v>
      </c>
      <c r="C49" s="22" t="str">
        <f t="shared" si="18"/>
        <v>--</v>
      </c>
      <c r="D49" s="22">
        <f t="shared" si="18"/>
        <v>104.08546973985722</v>
      </c>
      <c r="E49" s="22">
        <f t="shared" ref="E49:AE49" si="21">IFERROR((((E11/D11)*100-100)),"--")</f>
        <v>1.0143582028809845</v>
      </c>
      <c r="F49" s="22">
        <f t="shared" si="21"/>
        <v>50.816394661518416</v>
      </c>
      <c r="G49" s="22">
        <f t="shared" si="21"/>
        <v>105.90803859418608</v>
      </c>
      <c r="H49" s="22">
        <f t="shared" si="21"/>
        <v>35.91915621561796</v>
      </c>
      <c r="I49" s="22">
        <f t="shared" si="21"/>
        <v>34.944317315546527</v>
      </c>
      <c r="J49" s="22">
        <f t="shared" si="21"/>
        <v>5.7300572720589997</v>
      </c>
      <c r="K49" s="22">
        <f t="shared" si="21"/>
        <v>-11.593337528926881</v>
      </c>
      <c r="L49" s="22">
        <f t="shared" si="21"/>
        <v>33.036996411062233</v>
      </c>
      <c r="M49" s="22">
        <f t="shared" si="21"/>
        <v>27.281822612003069</v>
      </c>
      <c r="N49" s="22">
        <f t="shared" si="21"/>
        <v>1.2328240640872679</v>
      </c>
      <c r="O49" s="22">
        <f t="shared" si="21"/>
        <v>6.2428401129865279</v>
      </c>
      <c r="P49" s="22">
        <f t="shared" si="21"/>
        <v>-9.3574652457563303</v>
      </c>
      <c r="Q49" s="22">
        <f t="shared" si="21"/>
        <v>-19.186174556909876</v>
      </c>
      <c r="R49" s="22">
        <f t="shared" si="21"/>
        <v>34.665622998522196</v>
      </c>
      <c r="S49" s="22">
        <f t="shared" si="21"/>
        <v>10.296885632969492</v>
      </c>
      <c r="T49" s="22">
        <f t="shared" si="21"/>
        <v>24.965219558081955</v>
      </c>
      <c r="U49" s="22">
        <f t="shared" si="21"/>
        <v>6.1501300725727077</v>
      </c>
      <c r="V49" s="22">
        <f t="shared" si="21"/>
        <v>-3.5207885404063006</v>
      </c>
      <c r="W49" s="22">
        <f t="shared" si="21"/>
        <v>3.260341817447781</v>
      </c>
      <c r="X49" s="22">
        <f t="shared" si="21"/>
        <v>1.6285461621193349</v>
      </c>
      <c r="Y49" s="22">
        <f t="shared" si="21"/>
        <v>2.945083738985403</v>
      </c>
      <c r="Z49" s="22">
        <f t="shared" si="21"/>
        <v>12.567737045884741</v>
      </c>
      <c r="AA49" s="22">
        <f t="shared" si="21"/>
        <v>2.1850020478001824</v>
      </c>
      <c r="AB49" s="22">
        <f t="shared" si="21"/>
        <v>-26.837528088440962</v>
      </c>
      <c r="AC49" s="22">
        <f t="shared" si="21"/>
        <v>1.1260935139415977</v>
      </c>
      <c r="AD49" s="22">
        <f t="shared" si="21"/>
        <v>4.2047468104010335</v>
      </c>
      <c r="AE49" s="22">
        <f t="shared" si="21"/>
        <v>10.578399371031594</v>
      </c>
      <c r="AF49" s="47">
        <f t="shared" si="20"/>
        <v>12.376969218178324</v>
      </c>
    </row>
    <row r="50" spans="1:32" s="2" customFormat="1">
      <c r="A50" s="5">
        <v>4</v>
      </c>
      <c r="B50" s="18" t="s">
        <v>1154</v>
      </c>
      <c r="C50" s="22" t="str">
        <f t="shared" si="18"/>
        <v>--</v>
      </c>
      <c r="D50" s="22">
        <f t="shared" si="18"/>
        <v>-4.1498492407213661</v>
      </c>
      <c r="E50" s="22">
        <f t="shared" ref="E50:AE50" si="22">IFERROR((((E12/D12)*100-100)),"--")</f>
        <v>24.111042845623729</v>
      </c>
      <c r="F50" s="22">
        <f t="shared" si="22"/>
        <v>80.771144841471141</v>
      </c>
      <c r="G50" s="22">
        <f t="shared" si="22"/>
        <v>31.400040299155933</v>
      </c>
      <c r="H50" s="22">
        <f t="shared" si="22"/>
        <v>-9.6303619804551772</v>
      </c>
      <c r="I50" s="22">
        <f t="shared" si="22"/>
        <v>19.057306845541746</v>
      </c>
      <c r="J50" s="22">
        <f t="shared" si="22"/>
        <v>9.4543929428067486</v>
      </c>
      <c r="K50" s="22">
        <f t="shared" si="22"/>
        <v>20.271006523713069</v>
      </c>
      <c r="L50" s="22">
        <f t="shared" si="22"/>
        <v>0.56832441538136891</v>
      </c>
      <c r="M50" s="22">
        <f t="shared" si="22"/>
        <v>18.803411341307182</v>
      </c>
      <c r="N50" s="22">
        <f t="shared" si="22"/>
        <v>11.415012387951577</v>
      </c>
      <c r="O50" s="22">
        <f t="shared" si="22"/>
        <v>3.786071031015851</v>
      </c>
      <c r="P50" s="22">
        <f t="shared" si="22"/>
        <v>7.0827642400461173</v>
      </c>
      <c r="Q50" s="22">
        <f t="shared" si="22"/>
        <v>-27.873945615320977</v>
      </c>
      <c r="R50" s="22">
        <f t="shared" si="22"/>
        <v>54.236097224781929</v>
      </c>
      <c r="S50" s="22">
        <f t="shared" si="22"/>
        <v>22.47159791554698</v>
      </c>
      <c r="T50" s="22">
        <f t="shared" si="22"/>
        <v>-5.4249184999145399</v>
      </c>
      <c r="U50" s="22">
        <f t="shared" si="22"/>
        <v>-4.0427372458528339</v>
      </c>
      <c r="V50" s="22">
        <f t="shared" si="22"/>
        <v>9.6719080233429935</v>
      </c>
      <c r="W50" s="22">
        <f t="shared" si="22"/>
        <v>-5.2061878843133371</v>
      </c>
      <c r="X50" s="22">
        <f t="shared" si="22"/>
        <v>-5.5920669947330879</v>
      </c>
      <c r="Y50" s="22">
        <f t="shared" si="22"/>
        <v>33.778407602688162</v>
      </c>
      <c r="Z50" s="22">
        <f t="shared" si="22"/>
        <v>12.612216444237816</v>
      </c>
      <c r="AA50" s="22">
        <f t="shared" si="22"/>
        <v>13.296499718579554</v>
      </c>
      <c r="AB50" s="22">
        <f t="shared" si="22"/>
        <v>-22.415751774773511</v>
      </c>
      <c r="AC50" s="22">
        <f t="shared" si="22"/>
        <v>9.35846326552074</v>
      </c>
      <c r="AD50" s="22">
        <f t="shared" si="22"/>
        <v>3.3638740065411241</v>
      </c>
      <c r="AE50" s="22">
        <f t="shared" si="22"/>
        <v>-9.7858579111873638</v>
      </c>
      <c r="AF50" s="47">
        <f t="shared" si="20"/>
        <v>8.1511445015668649</v>
      </c>
    </row>
    <row r="51" spans="1:32" s="2" customFormat="1">
      <c r="A51" s="5">
        <v>5</v>
      </c>
      <c r="B51" s="18" t="s">
        <v>1159</v>
      </c>
      <c r="C51" s="22" t="str">
        <f t="shared" si="18"/>
        <v>--</v>
      </c>
      <c r="D51" s="22">
        <f t="shared" si="18"/>
        <v>3.238530283385856</v>
      </c>
      <c r="E51" s="22">
        <f t="shared" ref="E51:AE51" si="23">IFERROR((((E13/D13)*100-100)),"--")</f>
        <v>31.145995049290974</v>
      </c>
      <c r="F51" s="22">
        <f t="shared" si="23"/>
        <v>-8.3185476913689484</v>
      </c>
      <c r="G51" s="22">
        <f t="shared" si="23"/>
        <v>45.762539573305872</v>
      </c>
      <c r="H51" s="22">
        <f t="shared" si="23"/>
        <v>-2.4376074107777441</v>
      </c>
      <c r="I51" s="22">
        <f t="shared" si="23"/>
        <v>-14.142941386583459</v>
      </c>
      <c r="J51" s="22">
        <f t="shared" si="23"/>
        <v>12.042508643628963</v>
      </c>
      <c r="K51" s="22">
        <f t="shared" si="23"/>
        <v>8.7810249676057168</v>
      </c>
      <c r="L51" s="22">
        <f t="shared" si="23"/>
        <v>8.7212836235561326</v>
      </c>
      <c r="M51" s="22">
        <f t="shared" si="23"/>
        <v>73.867706674802292</v>
      </c>
      <c r="N51" s="22">
        <f t="shared" si="23"/>
        <v>11.328393922662229</v>
      </c>
      <c r="O51" s="22">
        <f t="shared" si="23"/>
        <v>-14.814621318174687</v>
      </c>
      <c r="P51" s="22">
        <f t="shared" si="23"/>
        <v>4.0599934897471712E-2</v>
      </c>
      <c r="Q51" s="22">
        <f t="shared" si="23"/>
        <v>-25.137037485557101</v>
      </c>
      <c r="R51" s="22">
        <f t="shared" si="23"/>
        <v>50.387562307803933</v>
      </c>
      <c r="S51" s="22">
        <f t="shared" si="23"/>
        <v>1.2695326830647105</v>
      </c>
      <c r="T51" s="22">
        <f t="shared" si="23"/>
        <v>11.061352082707913</v>
      </c>
      <c r="U51" s="22">
        <f t="shared" si="23"/>
        <v>-3.5153991782742366</v>
      </c>
      <c r="V51" s="22">
        <f t="shared" si="23"/>
        <v>-0.34168016475464924</v>
      </c>
      <c r="W51" s="22">
        <f t="shared" si="23"/>
        <v>23.424924631844874</v>
      </c>
      <c r="X51" s="22">
        <f t="shared" si="23"/>
        <v>27.977791691118782</v>
      </c>
      <c r="Y51" s="22">
        <f t="shared" si="23"/>
        <v>6.1022584853726727</v>
      </c>
      <c r="Z51" s="22">
        <f t="shared" si="23"/>
        <v>9.5939425400783023</v>
      </c>
      <c r="AA51" s="22">
        <f t="shared" si="23"/>
        <v>-0.90680687036190477</v>
      </c>
      <c r="AB51" s="22">
        <f t="shared" si="23"/>
        <v>-11.609736846495451</v>
      </c>
      <c r="AC51" s="22">
        <f t="shared" si="23"/>
        <v>32.318271820097067</v>
      </c>
      <c r="AD51" s="22">
        <f t="shared" si="23"/>
        <v>-3.0651921626205336</v>
      </c>
      <c r="AE51" s="22">
        <f t="shared" si="23"/>
        <v>16.123089423043169</v>
      </c>
      <c r="AF51" s="47">
        <f t="shared" si="20"/>
        <v>8.1365843835841556</v>
      </c>
    </row>
    <row r="52" spans="1:32" s="2" customFormat="1">
      <c r="A52" s="40"/>
      <c r="B52" s="18" t="s">
        <v>17</v>
      </c>
      <c r="C52" s="22" t="str">
        <f t="shared" si="18"/>
        <v>--</v>
      </c>
      <c r="D52" s="22">
        <f t="shared" si="18"/>
        <v>65.364764300847497</v>
      </c>
      <c r="E52" s="22">
        <f t="shared" ref="E52:AE52" si="24">IFERROR((((E14/D14)*100-100)),"--")</f>
        <v>59.865334192480958</v>
      </c>
      <c r="F52" s="22">
        <f t="shared" si="24"/>
        <v>3.0906968327323767</v>
      </c>
      <c r="G52" s="22">
        <f t="shared" si="24"/>
        <v>-5.4399189903503071</v>
      </c>
      <c r="H52" s="22">
        <f t="shared" si="24"/>
        <v>33.121356278630316</v>
      </c>
      <c r="I52" s="22">
        <f t="shared" si="24"/>
        <v>7.2358571940014826</v>
      </c>
      <c r="J52" s="22">
        <f t="shared" si="24"/>
        <v>22.51397833689677</v>
      </c>
      <c r="K52" s="22">
        <f t="shared" si="24"/>
        <v>-2.2402896711190436</v>
      </c>
      <c r="L52" s="22">
        <f t="shared" si="24"/>
        <v>31.99946562707575</v>
      </c>
      <c r="M52" s="22">
        <f t="shared" si="24"/>
        <v>12.891173803019342</v>
      </c>
      <c r="N52" s="22">
        <f t="shared" si="24"/>
        <v>15.818162530900537</v>
      </c>
      <c r="O52" s="22">
        <f t="shared" si="24"/>
        <v>1.4657877784154891</v>
      </c>
      <c r="P52" s="22">
        <f t="shared" si="24"/>
        <v>6.6489737639328581</v>
      </c>
      <c r="Q52" s="22">
        <f t="shared" si="24"/>
        <v>-27.216154490892592</v>
      </c>
      <c r="R52" s="22">
        <f t="shared" si="24"/>
        <v>22.534284940718578</v>
      </c>
      <c r="S52" s="22">
        <f t="shared" si="24"/>
        <v>16.456597113569089</v>
      </c>
      <c r="T52" s="22">
        <f t="shared" si="24"/>
        <v>1.0623834076606755</v>
      </c>
      <c r="U52" s="22">
        <f t="shared" si="24"/>
        <v>1.4787638855811878</v>
      </c>
      <c r="V52" s="22">
        <f t="shared" si="24"/>
        <v>-21.029559780611265</v>
      </c>
      <c r="W52" s="22">
        <f t="shared" si="24"/>
        <v>-8.1898918699268251</v>
      </c>
      <c r="X52" s="22">
        <f t="shared" si="24"/>
        <v>-1.1889461685265559</v>
      </c>
      <c r="Y52" s="22">
        <f t="shared" si="24"/>
        <v>9.9525230302985648</v>
      </c>
      <c r="Z52" s="22">
        <f t="shared" si="24"/>
        <v>5.5553060614218879</v>
      </c>
      <c r="AA52" s="22">
        <f t="shared" si="24"/>
        <v>-12.099582000523753</v>
      </c>
      <c r="AB52" s="22">
        <f t="shared" si="24"/>
        <v>-38.679187141016413</v>
      </c>
      <c r="AC52" s="22">
        <f t="shared" si="24"/>
        <v>-11.587511484487351</v>
      </c>
      <c r="AD52" s="22">
        <f t="shared" si="24"/>
        <v>15.216136865771972</v>
      </c>
      <c r="AE52" s="22">
        <f t="shared" si="24"/>
        <v>4.8694863586672454</v>
      </c>
      <c r="AF52" s="47">
        <f t="shared" si="20"/>
        <v>5.0700166120011048</v>
      </c>
    </row>
    <row r="53" spans="1:32" s="2" customFormat="1">
      <c r="A53" s="40"/>
      <c r="B53" s="18" t="s">
        <v>18</v>
      </c>
      <c r="C53" s="22" t="str">
        <f t="shared" si="18"/>
        <v>--</v>
      </c>
      <c r="D53" s="22">
        <f t="shared" si="18"/>
        <v>129.80733695652171</v>
      </c>
      <c r="E53" s="22">
        <f t="shared" ref="E53:AE53" si="25">IFERROR((((E15/D15)*100-100)),"--")</f>
        <v>22.53647214723425</v>
      </c>
      <c r="F53" s="22">
        <f t="shared" si="25"/>
        <v>-5.5902125543782262</v>
      </c>
      <c r="G53" s="22">
        <f t="shared" si="25"/>
        <v>0.28217586827341279</v>
      </c>
      <c r="H53" s="22">
        <f t="shared" si="25"/>
        <v>12.000629558822993</v>
      </c>
      <c r="I53" s="22">
        <f t="shared" si="25"/>
        <v>20.06486783111157</v>
      </c>
      <c r="J53" s="22">
        <f t="shared" si="25"/>
        <v>2.1601895908220854</v>
      </c>
      <c r="K53" s="22">
        <f t="shared" si="25"/>
        <v>10.739173775971551</v>
      </c>
      <c r="L53" s="22">
        <f t="shared" si="25"/>
        <v>87.82345028827072</v>
      </c>
      <c r="M53" s="22">
        <f t="shared" si="25"/>
        <v>9.7459634987153692</v>
      </c>
      <c r="N53" s="22">
        <f t="shared" si="25"/>
        <v>7.8913881704205409</v>
      </c>
      <c r="O53" s="22">
        <f t="shared" si="25"/>
        <v>-5.0880454665592367</v>
      </c>
      <c r="P53" s="22">
        <f t="shared" si="25"/>
        <v>17.259529435439575</v>
      </c>
      <c r="Q53" s="22">
        <f t="shared" si="25"/>
        <v>-17.981534901786731</v>
      </c>
      <c r="R53" s="22">
        <f t="shared" si="25"/>
        <v>11.593970281329177</v>
      </c>
      <c r="S53" s="22">
        <f t="shared" si="25"/>
        <v>16.843909432291994</v>
      </c>
      <c r="T53" s="22">
        <f t="shared" si="25"/>
        <v>8.6711575916615118</v>
      </c>
      <c r="U53" s="22">
        <f t="shared" si="25"/>
        <v>3.7888896704451014</v>
      </c>
      <c r="V53" s="22">
        <f t="shared" si="25"/>
        <v>-16.116195743981336</v>
      </c>
      <c r="W53" s="22">
        <f t="shared" si="25"/>
        <v>11.966374057311796</v>
      </c>
      <c r="X53" s="22">
        <f t="shared" si="25"/>
        <v>2.2220986398881593</v>
      </c>
      <c r="Y53" s="22">
        <f t="shared" si="25"/>
        <v>-5.8465923258121535</v>
      </c>
      <c r="Z53" s="22">
        <f t="shared" si="25"/>
        <v>27.391797809036007</v>
      </c>
      <c r="AA53" s="22">
        <f t="shared" si="25"/>
        <v>-17.47903786725297</v>
      </c>
      <c r="AB53" s="22">
        <f t="shared" si="25"/>
        <v>-48.223093782552148</v>
      </c>
      <c r="AC53" s="22">
        <f t="shared" si="25"/>
        <v>6.0904437413973511</v>
      </c>
      <c r="AD53" s="22">
        <f t="shared" si="25"/>
        <v>22.399232405213937</v>
      </c>
      <c r="AE53" s="22">
        <f t="shared" si="25"/>
        <v>2.1485408019502614</v>
      </c>
      <c r="AF53" s="47">
        <f t="shared" si="20"/>
        <v>7.3885619307596739</v>
      </c>
    </row>
    <row r="54" spans="1:32" s="2" customFormat="1">
      <c r="A54" s="40"/>
      <c r="B54" s="18" t="s">
        <v>1143</v>
      </c>
      <c r="C54" s="22" t="str">
        <f t="shared" si="18"/>
        <v>--</v>
      </c>
      <c r="D54" s="22">
        <f t="shared" si="18"/>
        <v>85.077175025588531</v>
      </c>
      <c r="E54" s="22">
        <f t="shared" ref="E54:AE54" si="26">IFERROR((((E16/D16)*100-100)),"--")</f>
        <v>-32.801221543586905</v>
      </c>
      <c r="F54" s="22">
        <f t="shared" si="26"/>
        <v>38.533986343409708</v>
      </c>
      <c r="G54" s="22">
        <f t="shared" si="26"/>
        <v>99.644807801752961</v>
      </c>
      <c r="H54" s="22">
        <f t="shared" si="26"/>
        <v>-61.317352689911971</v>
      </c>
      <c r="I54" s="22">
        <f t="shared" si="26"/>
        <v>-87.407960688867902</v>
      </c>
      <c r="J54" s="22">
        <f t="shared" si="26"/>
        <v>54.06273862976883</v>
      </c>
      <c r="K54" s="22">
        <f t="shared" si="26"/>
        <v>170.42304901404873</v>
      </c>
      <c r="L54" s="22">
        <f t="shared" si="26"/>
        <v>111.12131005237629</v>
      </c>
      <c r="M54" s="22">
        <f t="shared" si="26"/>
        <v>-32.728212237346014</v>
      </c>
      <c r="N54" s="22">
        <f t="shared" si="26"/>
        <v>10.002333278958986</v>
      </c>
      <c r="O54" s="22">
        <f t="shared" si="26"/>
        <v>12.188167542018789</v>
      </c>
      <c r="P54" s="22">
        <f t="shared" si="26"/>
        <v>-72.16218341590411</v>
      </c>
      <c r="Q54" s="22">
        <f t="shared" si="26"/>
        <v>-59.447162485424762</v>
      </c>
      <c r="R54" s="22">
        <f t="shared" si="26"/>
        <v>189.26724074046632</v>
      </c>
      <c r="S54" s="22">
        <f t="shared" si="26"/>
        <v>85.54373973659068</v>
      </c>
      <c r="T54" s="22">
        <f t="shared" si="26"/>
        <v>466.24471699962862</v>
      </c>
      <c r="U54" s="22">
        <f t="shared" si="26"/>
        <v>-46.382026921286588</v>
      </c>
      <c r="V54" s="22">
        <f t="shared" si="26"/>
        <v>139.44260540113302</v>
      </c>
      <c r="W54" s="22">
        <f t="shared" si="26"/>
        <v>-8.4904916787350828</v>
      </c>
      <c r="X54" s="22">
        <f t="shared" si="26"/>
        <v>60.497624577374012</v>
      </c>
      <c r="Y54" s="22">
        <f t="shared" si="26"/>
        <v>-21.56087221903239</v>
      </c>
      <c r="Z54" s="22">
        <f t="shared" si="26"/>
        <v>93.918147069515413</v>
      </c>
      <c r="AA54" s="22">
        <f t="shared" si="26"/>
        <v>-57.572357672567101</v>
      </c>
      <c r="AB54" s="22">
        <f t="shared" si="26"/>
        <v>-21.004950410730785</v>
      </c>
      <c r="AC54" s="22">
        <f t="shared" si="26"/>
        <v>75.212087328942573</v>
      </c>
      <c r="AD54" s="22">
        <f t="shared" si="26"/>
        <v>-0.63709519568315898</v>
      </c>
      <c r="AE54" s="22">
        <f t="shared" si="26"/>
        <v>7.8221177564902717</v>
      </c>
      <c r="AF54" s="47">
        <f t="shared" si="20"/>
        <v>7.2314666660447058</v>
      </c>
    </row>
    <row r="55" spans="1:32" s="2" customFormat="1">
      <c r="A55" s="5"/>
      <c r="B55" s="18" t="s">
        <v>1144</v>
      </c>
      <c r="C55" s="22" t="str">
        <f t="shared" si="18"/>
        <v>--</v>
      </c>
      <c r="D55" s="22">
        <f t="shared" si="18"/>
        <v>54.590478402229451</v>
      </c>
      <c r="E55" s="22">
        <f t="shared" ref="E55:AE55" si="27">IFERROR((((E17/D17)*100-100)),"--")</f>
        <v>34.218661413987093</v>
      </c>
      <c r="F55" s="22">
        <f t="shared" si="27"/>
        <v>-11.746616034405122</v>
      </c>
      <c r="G55" s="22">
        <f t="shared" si="27"/>
        <v>13.78099751071278</v>
      </c>
      <c r="H55" s="22">
        <f t="shared" si="27"/>
        <v>6.405778756964466</v>
      </c>
      <c r="I55" s="22">
        <f t="shared" si="27"/>
        <v>21.222523443588742</v>
      </c>
      <c r="J55" s="22">
        <f t="shared" si="27"/>
        <v>-0.66462212751322625</v>
      </c>
      <c r="K55" s="22">
        <f t="shared" si="27"/>
        <v>-21.251619563967367</v>
      </c>
      <c r="L55" s="22">
        <f t="shared" si="27"/>
        <v>71.804899991427675</v>
      </c>
      <c r="M55" s="22">
        <f t="shared" si="27"/>
        <v>-5.5424887098595121</v>
      </c>
      <c r="N55" s="22">
        <f t="shared" si="27"/>
        <v>15.567367563499502</v>
      </c>
      <c r="O55" s="22">
        <f t="shared" si="27"/>
        <v>11.550529591096122</v>
      </c>
      <c r="P55" s="22">
        <f t="shared" si="27"/>
        <v>4.4964464304364782</v>
      </c>
      <c r="Q55" s="22">
        <f t="shared" si="27"/>
        <v>-13.144926184354489</v>
      </c>
      <c r="R55" s="22">
        <f t="shared" si="27"/>
        <v>31.947674621551499</v>
      </c>
      <c r="S55" s="22">
        <f t="shared" si="27"/>
        <v>14.273051122934092</v>
      </c>
      <c r="T55" s="22">
        <f t="shared" si="27"/>
        <v>6.4377082603441522</v>
      </c>
      <c r="U55" s="22">
        <f t="shared" si="27"/>
        <v>-2.9523867318051202</v>
      </c>
      <c r="V55" s="22">
        <f t="shared" si="27"/>
        <v>-49.071764439836151</v>
      </c>
      <c r="W55" s="22">
        <f t="shared" si="27"/>
        <v>-51.829110867668426</v>
      </c>
      <c r="X55" s="22">
        <f t="shared" si="27"/>
        <v>101.3097539057373</v>
      </c>
      <c r="Y55" s="22">
        <f t="shared" si="27"/>
        <v>-2.2161340720194573</v>
      </c>
      <c r="Z55" s="22">
        <f t="shared" si="27"/>
        <v>19.356652184237518</v>
      </c>
      <c r="AA55" s="22">
        <f t="shared" si="27"/>
        <v>-22.761998439743678</v>
      </c>
      <c r="AB55" s="22">
        <f t="shared" si="27"/>
        <v>-6.6080963616043817</v>
      </c>
      <c r="AC55" s="22">
        <f t="shared" si="27"/>
        <v>-43.140807294460139</v>
      </c>
      <c r="AD55" s="22">
        <f t="shared" si="27"/>
        <v>-44.868663132833497</v>
      </c>
      <c r="AE55" s="22">
        <f t="shared" si="27"/>
        <v>-60.282768392670448</v>
      </c>
      <c r="AF55" s="47">
        <f t="shared" si="20"/>
        <v>-3.8339405217968303</v>
      </c>
    </row>
    <row r="56" spans="1:32" s="2" customFormat="1">
      <c r="A56" s="40"/>
      <c r="B56" s="18" t="s">
        <v>1160</v>
      </c>
      <c r="C56" s="22" t="str">
        <f t="shared" si="18"/>
        <v>--</v>
      </c>
      <c r="D56" s="22">
        <f t="shared" si="18"/>
        <v>229.33739061256961</v>
      </c>
      <c r="E56" s="22">
        <f t="shared" ref="E56:AE56" si="28">IFERROR((((E18/D18)*100-100)),"--")</f>
        <v>46.781669807339568</v>
      </c>
      <c r="F56" s="22">
        <f t="shared" si="28"/>
        <v>-5.4281259128517263</v>
      </c>
      <c r="G56" s="22">
        <f t="shared" si="28"/>
        <v>-36.275275646126772</v>
      </c>
      <c r="H56" s="22">
        <f t="shared" si="28"/>
        <v>66.173766342854435</v>
      </c>
      <c r="I56" s="22">
        <f t="shared" si="28"/>
        <v>54.017333631320128</v>
      </c>
      <c r="J56" s="22">
        <f t="shared" si="28"/>
        <v>8.0299082858943365</v>
      </c>
      <c r="K56" s="22">
        <f t="shared" si="28"/>
        <v>23.498505676060574</v>
      </c>
      <c r="L56" s="22">
        <f t="shared" si="28"/>
        <v>90.326657469222965</v>
      </c>
      <c r="M56" s="22">
        <f t="shared" si="28"/>
        <v>19.111587194392428</v>
      </c>
      <c r="N56" s="22">
        <f t="shared" si="28"/>
        <v>1.4674028862929447</v>
      </c>
      <c r="O56" s="22">
        <f t="shared" si="28"/>
        <v>-10.35648283545278</v>
      </c>
      <c r="P56" s="22">
        <f t="shared" si="28"/>
        <v>20.34502733371302</v>
      </c>
      <c r="Q56" s="22">
        <f t="shared" si="28"/>
        <v>-20.17239457927522</v>
      </c>
      <c r="R56" s="22">
        <f t="shared" si="28"/>
        <v>3.1181908894264438</v>
      </c>
      <c r="S56" s="22">
        <f t="shared" si="28"/>
        <v>19.458352051787259</v>
      </c>
      <c r="T56" s="22">
        <f t="shared" si="28"/>
        <v>-1.6027972402909541</v>
      </c>
      <c r="U56" s="22">
        <f t="shared" si="28"/>
        <v>14.672504322520027</v>
      </c>
      <c r="V56" s="22">
        <f t="shared" si="28"/>
        <v>-28.025832073341164</v>
      </c>
      <c r="W56" s="22">
        <f t="shared" si="28"/>
        <v>-23.20355340216112</v>
      </c>
      <c r="X56" s="22">
        <f t="shared" si="28"/>
        <v>-24.598736673687696</v>
      </c>
      <c r="Y56" s="22">
        <f t="shared" si="28"/>
        <v>8.545455521121454</v>
      </c>
      <c r="Z56" s="22">
        <f t="shared" si="28"/>
        <v>0.90173838678528284</v>
      </c>
      <c r="AA56" s="22">
        <f t="shared" si="28"/>
        <v>-19.895577758675998</v>
      </c>
      <c r="AB56" s="22">
        <f t="shared" si="28"/>
        <v>-59.634906757916269</v>
      </c>
      <c r="AC56" s="22">
        <f t="shared" si="28"/>
        <v>-34.878940330625213</v>
      </c>
      <c r="AD56" s="22">
        <f t="shared" si="28"/>
        <v>20.4721589806786</v>
      </c>
      <c r="AE56" s="22">
        <f t="shared" si="28"/>
        <v>31.631224566634131</v>
      </c>
      <c r="AF56" s="47">
        <f t="shared" si="20"/>
        <v>5.0512123183789948</v>
      </c>
    </row>
    <row r="57" spans="1:32" s="2" customFormat="1">
      <c r="A57" s="40"/>
      <c r="B57" s="18" t="s">
        <v>1146</v>
      </c>
      <c r="C57" s="22" t="str">
        <f t="shared" si="18"/>
        <v>--</v>
      </c>
      <c r="D57" s="22">
        <f t="shared" si="18"/>
        <v>159.60000000000002</v>
      </c>
      <c r="E57" s="22">
        <f t="shared" ref="E57:AE57" si="29">IFERROR((((E19/D19)*100-100)),"--")</f>
        <v>2059.2064714946068</v>
      </c>
      <c r="F57" s="22">
        <f t="shared" si="29"/>
        <v>220.43244786184505</v>
      </c>
      <c r="G57" s="22">
        <f t="shared" si="29"/>
        <v>-82.58301227089504</v>
      </c>
      <c r="H57" s="22">
        <f t="shared" si="29"/>
        <v>-30.51817280951316</v>
      </c>
      <c r="I57" s="22">
        <f t="shared" si="29"/>
        <v>-84.100110415899891</v>
      </c>
      <c r="J57" s="22">
        <f t="shared" si="29"/>
        <v>786.48726851851848</v>
      </c>
      <c r="K57" s="22">
        <f t="shared" si="29"/>
        <v>363.17850964520028</v>
      </c>
      <c r="L57" s="22">
        <f t="shared" si="29"/>
        <v>113.31322584282333</v>
      </c>
      <c r="M57" s="22">
        <f t="shared" si="29"/>
        <v>-27.703006276841762</v>
      </c>
      <c r="N57" s="22">
        <f t="shared" si="29"/>
        <v>510.8918265605937</v>
      </c>
      <c r="O57" s="22">
        <f t="shared" si="29"/>
        <v>0.3461755382251539</v>
      </c>
      <c r="P57" s="22">
        <f t="shared" si="29"/>
        <v>43.711321916450117</v>
      </c>
      <c r="Q57" s="22">
        <f t="shared" si="29"/>
        <v>3.586872685003911</v>
      </c>
      <c r="R57" s="22">
        <f t="shared" si="29"/>
        <v>43.475419752227083</v>
      </c>
      <c r="S57" s="22">
        <f t="shared" si="29"/>
        <v>2.8752251940979789</v>
      </c>
      <c r="T57" s="22">
        <f t="shared" si="29"/>
        <v>12.912992885954736</v>
      </c>
      <c r="U57" s="22">
        <f t="shared" si="29"/>
        <v>-5.9858637602998499</v>
      </c>
      <c r="V57" s="22">
        <f t="shared" si="29"/>
        <v>155.43818406338451</v>
      </c>
      <c r="W57" s="22">
        <f t="shared" si="29"/>
        <v>184.30388146689069</v>
      </c>
      <c r="X57" s="22">
        <f t="shared" si="29"/>
        <v>-1.6798257993634991</v>
      </c>
      <c r="Y57" s="22">
        <f t="shared" si="29"/>
        <v>-9.4448738220611261</v>
      </c>
      <c r="Z57" s="22">
        <f t="shared" si="29"/>
        <v>28.076912830500959</v>
      </c>
      <c r="AA57" s="22">
        <f t="shared" si="29"/>
        <v>5.260176435713305</v>
      </c>
      <c r="AB57" s="22">
        <f t="shared" si="29"/>
        <v>-57.055106535861285</v>
      </c>
      <c r="AC57" s="22">
        <f t="shared" si="29"/>
        <v>23.002540640863018</v>
      </c>
      <c r="AD57" s="22">
        <f t="shared" si="29"/>
        <v>47.727474477548981</v>
      </c>
      <c r="AE57" s="22">
        <f t="shared" si="29"/>
        <v>0.11426114384424579</v>
      </c>
      <c r="AF57" s="47">
        <f t="shared" si="20"/>
        <v>41.013509856084717</v>
      </c>
    </row>
    <row r="58" spans="1:32" s="2" customFormat="1">
      <c r="A58" s="40"/>
      <c r="B58" s="18" t="s">
        <v>1161</v>
      </c>
      <c r="C58" s="22" t="str">
        <f t="shared" si="18"/>
        <v>--</v>
      </c>
      <c r="D58" s="22">
        <f t="shared" si="18"/>
        <v>924.33333333333348</v>
      </c>
      <c r="E58" s="22">
        <f t="shared" ref="E58:AE58" si="30">IFERROR((((E20/D20)*100-100)),"--")</f>
        <v>-74.28246013667426</v>
      </c>
      <c r="F58" s="22">
        <f t="shared" si="30"/>
        <v>-100</v>
      </c>
      <c r="G58" s="22" t="str">
        <f t="shared" si="30"/>
        <v>--</v>
      </c>
      <c r="H58" s="22">
        <f t="shared" si="30"/>
        <v>-94.733594199239846</v>
      </c>
      <c r="I58" s="22">
        <f t="shared" si="30"/>
        <v>-64.047936085219703</v>
      </c>
      <c r="J58" s="22">
        <f t="shared" si="30"/>
        <v>1269.7777777777778</v>
      </c>
      <c r="K58" s="22">
        <f t="shared" si="30"/>
        <v>87.767683322517854</v>
      </c>
      <c r="L58" s="22">
        <f t="shared" si="30"/>
        <v>-100</v>
      </c>
      <c r="M58" s="22" t="str">
        <f t="shared" si="30"/>
        <v>--</v>
      </c>
      <c r="N58" s="22">
        <f t="shared" si="30"/>
        <v>329.81169707279872</v>
      </c>
      <c r="O58" s="22">
        <f t="shared" si="30"/>
        <v>-88.296710795687176</v>
      </c>
      <c r="P58" s="22">
        <f t="shared" si="30"/>
        <v>12783.813411078716</v>
      </c>
      <c r="Q58" s="22">
        <f t="shared" si="30"/>
        <v>-25.497584602280796</v>
      </c>
      <c r="R58" s="22">
        <f t="shared" si="30"/>
        <v>-99.740855529083589</v>
      </c>
      <c r="S58" s="22">
        <f t="shared" si="30"/>
        <v>3925.8790436005625</v>
      </c>
      <c r="T58" s="22">
        <f t="shared" si="30"/>
        <v>121.97573132103594</v>
      </c>
      <c r="U58" s="22">
        <f t="shared" si="30"/>
        <v>-96.348136295674522</v>
      </c>
      <c r="V58" s="22">
        <f t="shared" si="30"/>
        <v>-100</v>
      </c>
      <c r="W58" s="22" t="str">
        <f t="shared" si="30"/>
        <v>--</v>
      </c>
      <c r="X58" s="22" t="str">
        <f t="shared" si="30"/>
        <v>--</v>
      </c>
      <c r="Y58" s="22" t="str">
        <f t="shared" si="30"/>
        <v>--</v>
      </c>
      <c r="Z58" s="22" t="str">
        <f t="shared" si="30"/>
        <v>--</v>
      </c>
      <c r="AA58" s="22" t="str">
        <f t="shared" si="30"/>
        <v>--</v>
      </c>
      <c r="AB58" s="22" t="str">
        <f t="shared" si="30"/>
        <v>--</v>
      </c>
      <c r="AC58" s="22">
        <f t="shared" si="30"/>
        <v>-100</v>
      </c>
      <c r="AD58" s="22" t="str">
        <f t="shared" si="30"/>
        <v>--</v>
      </c>
      <c r="AE58" s="22" t="str">
        <f t="shared" si="30"/>
        <v>--</v>
      </c>
      <c r="AF58" s="47">
        <f t="shared" si="20"/>
        <v>-100</v>
      </c>
    </row>
    <row r="59" spans="1:32" s="2" customFormat="1">
      <c r="A59" s="5"/>
      <c r="B59" s="18" t="s">
        <v>1166</v>
      </c>
      <c r="C59" s="22" t="str">
        <f t="shared" si="18"/>
        <v>--</v>
      </c>
      <c r="D59" s="22">
        <f t="shared" si="18"/>
        <v>3254.6320000000001</v>
      </c>
      <c r="E59" s="22">
        <f t="shared" ref="E59:AE59" si="31">IFERROR((((E21/D21)*100-100)),"--")</f>
        <v>-26.949602817835171</v>
      </c>
      <c r="F59" s="22">
        <f t="shared" si="31"/>
        <v>-69.282763371163952</v>
      </c>
      <c r="G59" s="22">
        <f t="shared" si="31"/>
        <v>-13.764500204583754</v>
      </c>
      <c r="H59" s="22">
        <f t="shared" si="31"/>
        <v>517.60740430356668</v>
      </c>
      <c r="I59" s="22">
        <f t="shared" si="31"/>
        <v>-49.618967990916687</v>
      </c>
      <c r="J59" s="22">
        <f t="shared" si="31"/>
        <v>-100</v>
      </c>
      <c r="K59" s="22" t="str">
        <f t="shared" si="31"/>
        <v>--</v>
      </c>
      <c r="L59" s="22">
        <f t="shared" si="31"/>
        <v>1375.2178475295404</v>
      </c>
      <c r="M59" s="22">
        <f t="shared" si="31"/>
        <v>-92.982591780499945</v>
      </c>
      <c r="N59" s="22">
        <f t="shared" si="31"/>
        <v>365.26376096249606</v>
      </c>
      <c r="O59" s="22">
        <f t="shared" si="31"/>
        <v>-92.981159955670478</v>
      </c>
      <c r="P59" s="22">
        <f t="shared" si="31"/>
        <v>453.06342780026978</v>
      </c>
      <c r="Q59" s="22">
        <f t="shared" si="31"/>
        <v>-2.27172905177882</v>
      </c>
      <c r="R59" s="22">
        <f t="shared" si="31"/>
        <v>985.80060422960719</v>
      </c>
      <c r="S59" s="22">
        <f t="shared" si="31"/>
        <v>-58.481537180884587</v>
      </c>
      <c r="T59" s="22">
        <f t="shared" si="31"/>
        <v>-53.363278372555421</v>
      </c>
      <c r="U59" s="22">
        <f t="shared" si="31"/>
        <v>283.88318844710466</v>
      </c>
      <c r="V59" s="22">
        <f t="shared" si="31"/>
        <v>-100</v>
      </c>
      <c r="W59" s="22" t="str">
        <f t="shared" si="31"/>
        <v>--</v>
      </c>
      <c r="X59" s="22">
        <f t="shared" si="31"/>
        <v>-17.108031336209379</v>
      </c>
      <c r="Y59" s="22">
        <f t="shared" si="31"/>
        <v>-100</v>
      </c>
      <c r="Z59" s="22" t="str">
        <f t="shared" si="31"/>
        <v>--</v>
      </c>
      <c r="AA59" s="22">
        <f t="shared" si="31"/>
        <v>-100</v>
      </c>
      <c r="AB59" s="22" t="str">
        <f t="shared" si="31"/>
        <v>--</v>
      </c>
      <c r="AC59" s="22" t="str">
        <f t="shared" si="31"/>
        <v>--</v>
      </c>
      <c r="AD59" s="22">
        <f t="shared" si="31"/>
        <v>130.97684193509275</v>
      </c>
      <c r="AE59" s="22">
        <f t="shared" si="31"/>
        <v>-12.757171403274853</v>
      </c>
      <c r="AF59" s="47">
        <f t="shared" si="20"/>
        <v>8.2531912140403119</v>
      </c>
    </row>
    <row r="60" spans="1:32" s="2" customFormat="1">
      <c r="A60" s="40"/>
      <c r="B60" s="18" t="s">
        <v>19</v>
      </c>
      <c r="C60" s="22" t="str">
        <f t="shared" si="18"/>
        <v>--</v>
      </c>
      <c r="D60" s="22">
        <f t="shared" si="18"/>
        <v>16.081296433549383</v>
      </c>
      <c r="E60" s="22">
        <f t="shared" ref="E60:AE60" si="32">IFERROR((((E22/D22)*100-100)),"--")</f>
        <v>19.485751340843677</v>
      </c>
      <c r="F60" s="22">
        <f t="shared" si="32"/>
        <v>28.725188995406313</v>
      </c>
      <c r="G60" s="22">
        <f t="shared" si="32"/>
        <v>46.907487354866419</v>
      </c>
      <c r="H60" s="22">
        <f t="shared" si="32"/>
        <v>21.568961456732922</v>
      </c>
      <c r="I60" s="22">
        <f t="shared" si="32"/>
        <v>-8.6977136229952237</v>
      </c>
      <c r="J60" s="22">
        <f t="shared" si="32"/>
        <v>5.8201137256413347</v>
      </c>
      <c r="K60" s="22">
        <f t="shared" si="32"/>
        <v>1.2453109917848622</v>
      </c>
      <c r="L60" s="22">
        <f t="shared" si="32"/>
        <v>9.7151520916392684</v>
      </c>
      <c r="M60" s="22">
        <f t="shared" si="32"/>
        <v>6.6271347960254303</v>
      </c>
      <c r="N60" s="22">
        <f t="shared" si="32"/>
        <v>-3.804653367940162</v>
      </c>
      <c r="O60" s="22">
        <f t="shared" si="32"/>
        <v>-6.045387620184755</v>
      </c>
      <c r="P60" s="22">
        <f t="shared" si="32"/>
        <v>-9.3343413167008435</v>
      </c>
      <c r="Q60" s="22">
        <f t="shared" si="32"/>
        <v>-20.342291422160315</v>
      </c>
      <c r="R60" s="22">
        <f t="shared" si="32"/>
        <v>24.789577938173537</v>
      </c>
      <c r="S60" s="22">
        <f t="shared" si="32"/>
        <v>12.409051802280203</v>
      </c>
      <c r="T60" s="22">
        <f t="shared" si="32"/>
        <v>5.6424481407326681</v>
      </c>
      <c r="U60" s="22">
        <f t="shared" si="32"/>
        <v>3.9551352028974947</v>
      </c>
      <c r="V60" s="22">
        <f t="shared" si="32"/>
        <v>5.6255067817106266</v>
      </c>
      <c r="W60" s="22">
        <f t="shared" si="32"/>
        <v>1.8118857189816282</v>
      </c>
      <c r="X60" s="22">
        <f t="shared" si="32"/>
        <v>-3.525544219574698</v>
      </c>
      <c r="Y60" s="22">
        <f t="shared" si="32"/>
        <v>1.2807849013171335</v>
      </c>
      <c r="Z60" s="22">
        <f t="shared" si="32"/>
        <v>3.6183438979997931</v>
      </c>
      <c r="AA60" s="22">
        <f t="shared" si="32"/>
        <v>-6.5980897268579213</v>
      </c>
      <c r="AB60" s="22">
        <f t="shared" si="32"/>
        <v>-21.204789662804274</v>
      </c>
      <c r="AC60" s="22">
        <f t="shared" si="32"/>
        <v>20.572208959266305</v>
      </c>
      <c r="AD60" s="22">
        <f t="shared" si="32"/>
        <v>9.0391754175654313</v>
      </c>
      <c r="AE60" s="22">
        <f t="shared" si="32"/>
        <v>-2.6517862468688946</v>
      </c>
      <c r="AF60" s="47">
        <f t="shared" si="20"/>
        <v>4.675706834279314</v>
      </c>
    </row>
    <row r="61" spans="1:32" s="2" customFormat="1">
      <c r="A61" s="40"/>
      <c r="B61" s="18" t="s">
        <v>20</v>
      </c>
      <c r="C61" s="22" t="str">
        <f t="shared" si="18"/>
        <v>--</v>
      </c>
      <c r="D61" s="22">
        <f t="shared" si="18"/>
        <v>29.855742578723067</v>
      </c>
      <c r="E61" s="22">
        <f t="shared" ref="E61:AE61" si="33">IFERROR((((E23/D23)*100-100)),"--")</f>
        <v>76.782945900719767</v>
      </c>
      <c r="F61" s="22">
        <f t="shared" si="33"/>
        <v>2.6840966437242457</v>
      </c>
      <c r="G61" s="22">
        <f t="shared" si="33"/>
        <v>16.851881654779291</v>
      </c>
      <c r="H61" s="22">
        <f t="shared" si="33"/>
        <v>18.736682654815226</v>
      </c>
      <c r="I61" s="22">
        <f t="shared" si="33"/>
        <v>0.12192172763059261</v>
      </c>
      <c r="J61" s="22">
        <f t="shared" si="33"/>
        <v>-9.2112166361885102</v>
      </c>
      <c r="K61" s="22">
        <f t="shared" si="33"/>
        <v>3.4931058329182605</v>
      </c>
      <c r="L61" s="22">
        <f t="shared" si="33"/>
        <v>-9.251928238768329</v>
      </c>
      <c r="M61" s="22">
        <f t="shared" si="33"/>
        <v>4.9477643805066407</v>
      </c>
      <c r="N61" s="22">
        <f t="shared" si="33"/>
        <v>-1.1112871262742914</v>
      </c>
      <c r="O61" s="22">
        <f t="shared" si="33"/>
        <v>-1.4368615421043671</v>
      </c>
      <c r="P61" s="22">
        <f t="shared" si="33"/>
        <v>8.2251066486715558</v>
      </c>
      <c r="Q61" s="22">
        <f t="shared" si="33"/>
        <v>-33.061778159904961</v>
      </c>
      <c r="R61" s="22">
        <f t="shared" si="33"/>
        <v>32.803582359480117</v>
      </c>
      <c r="S61" s="22">
        <f t="shared" si="33"/>
        <v>9.1567767571917784</v>
      </c>
      <c r="T61" s="22">
        <f t="shared" si="33"/>
        <v>6.366589511445838</v>
      </c>
      <c r="U61" s="22">
        <f t="shared" si="33"/>
        <v>-0.47048976539292653</v>
      </c>
      <c r="V61" s="22">
        <f t="shared" si="33"/>
        <v>-10.549280768116219</v>
      </c>
      <c r="W61" s="22">
        <f t="shared" si="33"/>
        <v>3.9960126874310617</v>
      </c>
      <c r="X61" s="22">
        <f t="shared" si="33"/>
        <v>-4.944998264695954</v>
      </c>
      <c r="Y61" s="22">
        <f t="shared" si="33"/>
        <v>-0.27017545545369615</v>
      </c>
      <c r="Z61" s="22">
        <f t="shared" si="33"/>
        <v>8.7538368276974552</v>
      </c>
      <c r="AA61" s="22">
        <f t="shared" si="33"/>
        <v>-2.718561113933788</v>
      </c>
      <c r="AB61" s="22">
        <f t="shared" si="33"/>
        <v>-22.263732035214289</v>
      </c>
      <c r="AC61" s="22">
        <f t="shared" si="33"/>
        <v>-19.73203497212954</v>
      </c>
      <c r="AD61" s="22">
        <f t="shared" si="33"/>
        <v>24.559466740860515</v>
      </c>
      <c r="AE61" s="22">
        <f t="shared" si="33"/>
        <v>7.2957010365114456</v>
      </c>
      <c r="AF61" s="47">
        <f t="shared" si="20"/>
        <v>3.1678735197701924</v>
      </c>
    </row>
    <row r="62" spans="1:32" s="2" customFormat="1">
      <c r="A62" s="40"/>
      <c r="B62" s="18" t="s">
        <v>7</v>
      </c>
      <c r="C62" s="22" t="str">
        <f t="shared" si="18"/>
        <v>--</v>
      </c>
      <c r="D62" s="22">
        <f t="shared" si="18"/>
        <v>17.923774185359235</v>
      </c>
      <c r="E62" s="22">
        <f t="shared" ref="E62:AE62" si="34">IFERROR((((E24/D24)*100-100)),"--")</f>
        <v>27.925339512390153</v>
      </c>
      <c r="F62" s="22">
        <f t="shared" si="34"/>
        <v>23.424517588434583</v>
      </c>
      <c r="G62" s="22">
        <f t="shared" si="34"/>
        <v>41.81770844322773</v>
      </c>
      <c r="H62" s="22">
        <f t="shared" si="34"/>
        <v>21.173763507804694</v>
      </c>
      <c r="I62" s="22">
        <f t="shared" si="34"/>
        <v>-7.4918293700578715</v>
      </c>
      <c r="J62" s="22">
        <f t="shared" si="34"/>
        <v>3.5957720527726167</v>
      </c>
      <c r="K62" s="22">
        <f t="shared" si="34"/>
        <v>1.5368192842423127</v>
      </c>
      <c r="L62" s="22">
        <f t="shared" si="34"/>
        <v>7.2079889610808863</v>
      </c>
      <c r="M62" s="22">
        <f t="shared" si="34"/>
        <v>6.4392295679635225</v>
      </c>
      <c r="N62" s="22">
        <f t="shared" si="34"/>
        <v>-3.5075146487406386</v>
      </c>
      <c r="O62" s="22">
        <f t="shared" si="34"/>
        <v>-5.524337961792753</v>
      </c>
      <c r="P62" s="22">
        <f t="shared" si="34"/>
        <v>-7.2631390890036158</v>
      </c>
      <c r="Q62" s="22">
        <f t="shared" si="34"/>
        <v>-22.093173366692994</v>
      </c>
      <c r="R62" s="22">
        <f t="shared" si="34"/>
        <v>25.737418984464327</v>
      </c>
      <c r="S62" s="22">
        <f t="shared" si="34"/>
        <v>12.002778344967339</v>
      </c>
      <c r="T62" s="22">
        <f t="shared" si="34"/>
        <v>5.7306091290261492</v>
      </c>
      <c r="U62" s="22">
        <f t="shared" si="34"/>
        <v>3.4130941264287884</v>
      </c>
      <c r="V62" s="22">
        <f t="shared" si="34"/>
        <v>3.7188500544243794</v>
      </c>
      <c r="W62" s="22">
        <f t="shared" si="34"/>
        <v>2.0339291606170633</v>
      </c>
      <c r="X62" s="22">
        <f t="shared" si="34"/>
        <v>-3.672624172786513</v>
      </c>
      <c r="Y62" s="22">
        <f t="shared" si="34"/>
        <v>1.1222013686021484</v>
      </c>
      <c r="Z62" s="22">
        <f t="shared" si="34"/>
        <v>4.1362106940189562</v>
      </c>
      <c r="AA62" s="22">
        <f t="shared" si="34"/>
        <v>-6.1895279748356415</v>
      </c>
      <c r="AB62" s="22">
        <f t="shared" si="34"/>
        <v>-21.320435429258993</v>
      </c>
      <c r="AC62" s="22">
        <f t="shared" si="34"/>
        <v>16.223404003515256</v>
      </c>
      <c r="AD62" s="22">
        <f t="shared" si="34"/>
        <v>10.195734123096429</v>
      </c>
      <c r="AE62" s="22">
        <f t="shared" si="34"/>
        <v>-1.8138843696393394</v>
      </c>
      <c r="AF62" s="47">
        <f t="shared" si="20"/>
        <v>4.5060867251179637</v>
      </c>
    </row>
    <row r="63" spans="1:32" s="2" customFormat="1" ht="13.8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s="2" customFormat="1" ht="13.8" thickTop="1">
      <c r="A64" s="17" t="s">
        <v>1187</v>
      </c>
    </row>
    <row r="65" spans="1:1" ht="12.75" customHeight="1"/>
    <row r="66" spans="1:1" ht="12.75" customHeight="1"/>
    <row r="67" spans="1:1" ht="12.75" customHeight="1">
      <c r="A67" s="1" t="s">
        <v>11</v>
      </c>
    </row>
    <row r="68" spans="1:1" ht="12.75" customHeight="1"/>
    <row r="69" spans="1:1" ht="12.75" customHeight="1"/>
    <row r="70" spans="1:1" ht="12.75" customHeight="1"/>
    <row r="71" spans="1:1" ht="12.75" customHeight="1"/>
    <row r="72" spans="1:1" ht="12.75" customHeight="1"/>
    <row r="73" spans="1:1" ht="12.75" customHeight="1"/>
    <row r="74" spans="1:1" ht="12.75" customHeight="1"/>
    <row r="75" spans="1:1" ht="12.75" customHeight="1"/>
  </sheetData>
  <mergeCells count="5">
    <mergeCell ref="A2:AF2"/>
    <mergeCell ref="A4:AF4"/>
    <mergeCell ref="B7:AF7"/>
    <mergeCell ref="B26:AF26"/>
    <mergeCell ref="B45:AF45"/>
  </mergeCells>
  <hyperlinks>
    <hyperlink ref="A67" location="NOTAS!A1" display="NOTAS" xr:uid="{00000000-0004-0000-0E00-000000000000}"/>
    <hyperlink ref="A1" location="ÍNDICE!A1" display="INDICE" xr:uid="{00000000-0004-0000-0E00-000001000000}"/>
  </hyperlinks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75"/>
  <sheetViews>
    <sheetView showGridLines="0" zoomScaleNormal="100" workbookViewId="0"/>
  </sheetViews>
  <sheetFormatPr baseColWidth="10" defaultColWidth="10.88671875" defaultRowHeight="13.2"/>
  <cols>
    <col min="1" max="1" width="5.88671875" style="1" customWidth="1"/>
    <col min="2" max="2" width="16.6640625" style="1" customWidth="1"/>
    <col min="3" max="32" width="11.6640625" style="1" customWidth="1"/>
    <col min="33" max="33" width="12.33203125" style="1" customWidth="1"/>
    <col min="34" max="16384" width="10.88671875" style="1"/>
  </cols>
  <sheetData>
    <row r="1" spans="1:32" s="2" customFormat="1">
      <c r="A1" s="45" t="s">
        <v>0</v>
      </c>
    </row>
    <row r="2" spans="1:32" s="2" customFormat="1">
      <c r="A2" s="87" t="s">
        <v>254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" customFormat="1">
      <c r="A4" s="87" t="s">
        <v>1197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2" s="2" customFormat="1" ht="13.8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2" s="2" customFormat="1" ht="13.8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s="2" customFormat="1">
      <c r="A9" s="29">
        <v>1</v>
      </c>
      <c r="B9" s="18" t="s">
        <v>14</v>
      </c>
      <c r="C9" s="33">
        <v>2514.8270000000002</v>
      </c>
      <c r="D9" s="33">
        <v>3516.5639960000026</v>
      </c>
      <c r="E9" s="33">
        <v>5370.4005929999994</v>
      </c>
      <c r="F9" s="33">
        <v>6297.7627010000006</v>
      </c>
      <c r="G9" s="33">
        <v>7278.006555999993</v>
      </c>
      <c r="H9" s="33">
        <v>8257.2698790000013</v>
      </c>
      <c r="I9" s="33">
        <v>7228.3797259999965</v>
      </c>
      <c r="J9" s="33">
        <v>7106.4962679999999</v>
      </c>
      <c r="K9" s="33">
        <v>7119.5683449999951</v>
      </c>
      <c r="L9" s="33">
        <v>7078.3503059999994</v>
      </c>
      <c r="M9" s="33">
        <v>7086.734330000003</v>
      </c>
      <c r="N9" s="33">
        <v>6088.2011210000028</v>
      </c>
      <c r="O9" s="33">
        <v>4923.7605940000021</v>
      </c>
      <c r="P9" s="33">
        <v>4710.0044819999985</v>
      </c>
      <c r="Q9" s="33">
        <v>3935.507658999999</v>
      </c>
      <c r="R9" s="33">
        <v>4157.9100879999996</v>
      </c>
      <c r="S9" s="33">
        <v>4393.8541039999973</v>
      </c>
      <c r="T9" s="33">
        <v>4193.6833430000033</v>
      </c>
      <c r="U9" s="33">
        <v>4226.0590629999951</v>
      </c>
      <c r="V9" s="33">
        <v>4307.146283</v>
      </c>
      <c r="W9" s="33">
        <v>4168.6642870000014</v>
      </c>
      <c r="X9" s="33">
        <v>3967.3947599999983</v>
      </c>
      <c r="Y9" s="33">
        <v>3807.2929489999997</v>
      </c>
      <c r="Z9" s="33">
        <v>3912.3802270000001</v>
      </c>
      <c r="AA9" s="33">
        <v>3918.185727999999</v>
      </c>
      <c r="AB9" s="33">
        <v>3197.4159779999986</v>
      </c>
      <c r="AC9" s="33">
        <v>4286.2776399999984</v>
      </c>
      <c r="AD9" s="33">
        <v>5060.5397659999981</v>
      </c>
      <c r="AE9" s="33">
        <v>5682.2629760000045</v>
      </c>
      <c r="AF9" s="33">
        <f>SUM(C9:AE9)</f>
        <v>147790.90074799999</v>
      </c>
    </row>
    <row r="10" spans="1:32" s="2" customFormat="1">
      <c r="A10" s="29">
        <v>2</v>
      </c>
      <c r="B10" s="18" t="s">
        <v>31</v>
      </c>
      <c r="C10" s="33">
        <v>7.7539999999999996</v>
      </c>
      <c r="D10" s="33">
        <v>16.720442000000002</v>
      </c>
      <c r="E10" s="33">
        <v>17.615962999999994</v>
      </c>
      <c r="F10" s="33">
        <v>22.063220999999995</v>
      </c>
      <c r="G10" s="33">
        <v>38.129113000000004</v>
      </c>
      <c r="H10" s="33">
        <v>39.749269999999996</v>
      </c>
      <c r="I10" s="33">
        <v>49.410337000000013</v>
      </c>
      <c r="J10" s="33">
        <v>51.215963999999992</v>
      </c>
      <c r="K10" s="33">
        <v>51.310173000000027</v>
      </c>
      <c r="L10" s="33">
        <v>74.862984999999995</v>
      </c>
      <c r="M10" s="33">
        <v>75.758845000000036</v>
      </c>
      <c r="N10" s="33">
        <v>77.914971000000037</v>
      </c>
      <c r="O10" s="33">
        <v>67.469455000000011</v>
      </c>
      <c r="P10" s="33">
        <v>54.709799000000004</v>
      </c>
      <c r="Q10" s="33">
        <v>46.147146999999997</v>
      </c>
      <c r="R10" s="33">
        <v>63.098332000000006</v>
      </c>
      <c r="S10" s="33">
        <v>74.519783000000004</v>
      </c>
      <c r="T10" s="33">
        <v>70.275641999999991</v>
      </c>
      <c r="U10" s="33">
        <v>72.293803999999994</v>
      </c>
      <c r="V10" s="33">
        <v>69.645484999999994</v>
      </c>
      <c r="W10" s="33">
        <v>48.831043999999999</v>
      </c>
      <c r="X10" s="33">
        <v>48.301379000000011</v>
      </c>
      <c r="Y10" s="33">
        <v>51.184975000000009</v>
      </c>
      <c r="Z10" s="33">
        <v>77.651953000000006</v>
      </c>
      <c r="AA10" s="33">
        <v>60.647876000000004</v>
      </c>
      <c r="AB10" s="33">
        <v>59.963753000000011</v>
      </c>
      <c r="AC10" s="33">
        <v>32.184575000000002</v>
      </c>
      <c r="AD10" s="33">
        <v>45.646611999999998</v>
      </c>
      <c r="AE10" s="33">
        <v>36.266004000000009</v>
      </c>
      <c r="AF10" s="33">
        <f>SUM(C10:AE10)</f>
        <v>1501.3429020000001</v>
      </c>
    </row>
    <row r="11" spans="1:32" s="2" customFormat="1">
      <c r="A11" s="5">
        <v>3</v>
      </c>
      <c r="B11" s="18" t="s">
        <v>1140</v>
      </c>
      <c r="C11" s="33">
        <v>0.80000000000000016</v>
      </c>
      <c r="D11" s="33">
        <v>0.73593300000000006</v>
      </c>
      <c r="E11" s="33">
        <v>0.98877399999999982</v>
      </c>
      <c r="F11" s="33">
        <v>0.92499300000000007</v>
      </c>
      <c r="G11" s="33">
        <v>0.53516799999999987</v>
      </c>
      <c r="H11" s="33">
        <v>1.1407289999999999</v>
      </c>
      <c r="I11" s="33">
        <v>1.82281</v>
      </c>
      <c r="J11" s="33">
        <v>2.1680480000000002</v>
      </c>
      <c r="K11" s="33">
        <v>0.40408700000000003</v>
      </c>
      <c r="L11" s="33">
        <v>0.31511500000000003</v>
      </c>
      <c r="M11" s="33">
        <v>1.382055</v>
      </c>
      <c r="N11" s="33">
        <v>2.346206</v>
      </c>
      <c r="O11" s="33">
        <v>1.8184199999999997</v>
      </c>
      <c r="P11" s="33">
        <v>5.1572239999999994</v>
      </c>
      <c r="Q11" s="33">
        <v>7.4407380000000014</v>
      </c>
      <c r="R11" s="33">
        <v>1.979671</v>
      </c>
      <c r="S11" s="33">
        <v>3.3290260000000003</v>
      </c>
      <c r="T11" s="33">
        <v>4.8505239999999992</v>
      </c>
      <c r="U11" s="33">
        <v>6.7217139999999995</v>
      </c>
      <c r="V11" s="33">
        <v>2.8502939999999999</v>
      </c>
      <c r="W11" s="33">
        <v>3.796459</v>
      </c>
      <c r="X11" s="33">
        <v>12.653604000000001</v>
      </c>
      <c r="Y11" s="33">
        <v>12.754968000000002</v>
      </c>
      <c r="Z11" s="33">
        <v>11.882670000000001</v>
      </c>
      <c r="AA11" s="33">
        <v>12.151678999999998</v>
      </c>
      <c r="AB11" s="33">
        <v>7.7281460000000006</v>
      </c>
      <c r="AC11" s="33">
        <v>5.6633120000000003</v>
      </c>
      <c r="AD11" s="33">
        <v>11.344132000000002</v>
      </c>
      <c r="AE11" s="33">
        <v>6.7390309999999998</v>
      </c>
      <c r="AF11" s="33">
        <f t="shared" ref="AF11:AF24" si="0">SUM(C11:AE11)</f>
        <v>132.42553000000004</v>
      </c>
    </row>
    <row r="12" spans="1:32" s="2" customFormat="1">
      <c r="A12" s="5">
        <v>4</v>
      </c>
      <c r="B12" s="18" t="s">
        <v>1151</v>
      </c>
      <c r="C12" s="33">
        <v>5.375</v>
      </c>
      <c r="D12" s="33">
        <v>8.5431529999999967</v>
      </c>
      <c r="E12" s="33">
        <v>9.6209120000000006</v>
      </c>
      <c r="F12" s="33">
        <v>7.8678969999999993</v>
      </c>
      <c r="G12" s="33">
        <v>7.5654950000000012</v>
      </c>
      <c r="H12" s="33">
        <v>11.317009000000001</v>
      </c>
      <c r="I12" s="33">
        <v>11.090040999999998</v>
      </c>
      <c r="J12" s="33">
        <v>6.2801060000000009</v>
      </c>
      <c r="K12" s="33">
        <v>6.3037509999999983</v>
      </c>
      <c r="L12" s="33">
        <v>4.7800900000000004</v>
      </c>
      <c r="M12" s="33">
        <v>5.3128160000000024</v>
      </c>
      <c r="N12" s="33">
        <v>14.393782999999997</v>
      </c>
      <c r="O12" s="33">
        <v>21.848284999999994</v>
      </c>
      <c r="P12" s="33">
        <v>28.789435000000001</v>
      </c>
      <c r="Q12" s="33">
        <v>30.853128000000005</v>
      </c>
      <c r="R12" s="33">
        <v>26.028798000000005</v>
      </c>
      <c r="S12" s="33">
        <v>23.070240999999999</v>
      </c>
      <c r="T12" s="33">
        <v>13.890748999999994</v>
      </c>
      <c r="U12" s="33">
        <v>15.092888999999998</v>
      </c>
      <c r="V12" s="33">
        <v>9.8119989999999984</v>
      </c>
      <c r="W12" s="33">
        <v>8.0649230000000003</v>
      </c>
      <c r="X12" s="33">
        <v>9.125510000000002</v>
      </c>
      <c r="Y12" s="33">
        <v>8.7012819999999991</v>
      </c>
      <c r="Z12" s="33">
        <v>8.8248840000000008</v>
      </c>
      <c r="AA12" s="33">
        <v>8.7609459999999988</v>
      </c>
      <c r="AB12" s="33">
        <v>4.4293090000000008</v>
      </c>
      <c r="AC12" s="33">
        <v>2.6860800000000005</v>
      </c>
      <c r="AD12" s="33">
        <v>1.7782929999999999</v>
      </c>
      <c r="AE12" s="33">
        <v>1.2310919999999999</v>
      </c>
      <c r="AF12" s="33">
        <f t="shared" si="0"/>
        <v>321.43789600000002</v>
      </c>
    </row>
    <row r="13" spans="1:32" s="2" customFormat="1">
      <c r="A13" s="5">
        <v>5</v>
      </c>
      <c r="B13" s="18" t="s">
        <v>1162</v>
      </c>
      <c r="C13" s="33">
        <v>1.2149999999999999</v>
      </c>
      <c r="D13" s="33">
        <v>5.6357699999999999</v>
      </c>
      <c r="E13" s="33">
        <v>10.287733000000001</v>
      </c>
      <c r="F13" s="33">
        <v>4.4428290000000015</v>
      </c>
      <c r="G13" s="33">
        <v>6.645113000000002</v>
      </c>
      <c r="H13" s="33">
        <v>5.4457260000000023</v>
      </c>
      <c r="I13" s="33">
        <v>1.432123</v>
      </c>
      <c r="J13" s="33">
        <v>2.4959360000000004</v>
      </c>
      <c r="K13" s="33">
        <v>2.9751479999999995</v>
      </c>
      <c r="L13" s="33">
        <v>0.83993100000000009</v>
      </c>
      <c r="M13" s="33">
        <v>0.62814800000000004</v>
      </c>
      <c r="N13" s="33">
        <v>1.7423160000000002</v>
      </c>
      <c r="O13" s="33">
        <v>0.90698499999999993</v>
      </c>
      <c r="P13" s="33">
        <v>1.940491</v>
      </c>
      <c r="Q13" s="33">
        <v>1.9120090000000005</v>
      </c>
      <c r="R13" s="33">
        <v>1.4833160000000001</v>
      </c>
      <c r="S13" s="33">
        <v>2.524058000000001</v>
      </c>
      <c r="T13" s="33">
        <v>3.7045219999999981</v>
      </c>
      <c r="U13" s="33">
        <v>5.2662570000000013</v>
      </c>
      <c r="V13" s="33">
        <v>8.5266629999999992</v>
      </c>
      <c r="W13" s="33">
        <v>4.4212969999999991</v>
      </c>
      <c r="X13" s="33">
        <v>10.723025</v>
      </c>
      <c r="Y13" s="33">
        <v>4.0597789999999998</v>
      </c>
      <c r="Z13" s="33">
        <v>1.9706800000000002</v>
      </c>
      <c r="AA13" s="33">
        <v>0.93604599999999982</v>
      </c>
      <c r="AB13" s="33">
        <v>1.637067</v>
      </c>
      <c r="AC13" s="33">
        <v>0.82573599999999991</v>
      </c>
      <c r="AD13" s="33">
        <v>1.74705</v>
      </c>
      <c r="AE13" s="33">
        <v>1.1482230000000002</v>
      </c>
      <c r="AF13" s="33">
        <f t="shared" si="0"/>
        <v>97.518977000000035</v>
      </c>
    </row>
    <row r="14" spans="1:32" s="2" customFormat="1">
      <c r="A14" s="29"/>
      <c r="B14" s="18" t="s">
        <v>17</v>
      </c>
      <c r="C14" s="33">
        <v>25.42</v>
      </c>
      <c r="D14" s="33">
        <v>36.096064000000027</v>
      </c>
      <c r="E14" s="33">
        <v>53.799142999999972</v>
      </c>
      <c r="F14" s="33">
        <v>141.49395300000006</v>
      </c>
      <c r="G14" s="33">
        <v>301.22173999999984</v>
      </c>
      <c r="H14" s="33">
        <v>156.96262500000003</v>
      </c>
      <c r="I14" s="33">
        <v>135.07484800000003</v>
      </c>
      <c r="J14" s="33">
        <v>159.197723</v>
      </c>
      <c r="K14" s="33">
        <v>50.771004999999988</v>
      </c>
      <c r="L14" s="33">
        <v>89.704531000000017</v>
      </c>
      <c r="M14" s="33">
        <v>22.830603000000004</v>
      </c>
      <c r="N14" s="33">
        <v>42.387673999999983</v>
      </c>
      <c r="O14" s="33">
        <v>26.45477799999999</v>
      </c>
      <c r="P14" s="33">
        <v>33.60556399999998</v>
      </c>
      <c r="Q14" s="33">
        <v>36.043259999999982</v>
      </c>
      <c r="R14" s="33">
        <v>47.745594999999973</v>
      </c>
      <c r="S14" s="33">
        <v>77.029334000000006</v>
      </c>
      <c r="T14" s="33">
        <v>87.041619000000068</v>
      </c>
      <c r="U14" s="33">
        <v>121.27784499999999</v>
      </c>
      <c r="V14" s="33">
        <v>77.378974999999997</v>
      </c>
      <c r="W14" s="33">
        <v>63.537195000000018</v>
      </c>
      <c r="X14" s="33">
        <v>59.846432000000007</v>
      </c>
      <c r="Y14" s="33">
        <v>76.365341000000015</v>
      </c>
      <c r="Z14" s="33">
        <v>106.24829799999999</v>
      </c>
      <c r="AA14" s="33">
        <v>67.265895</v>
      </c>
      <c r="AB14" s="33">
        <v>132.775609</v>
      </c>
      <c r="AC14" s="33">
        <v>79.698688999999987</v>
      </c>
      <c r="AD14" s="33">
        <v>101.70641799999996</v>
      </c>
      <c r="AE14" s="33">
        <v>343.44938599999995</v>
      </c>
      <c r="AF14" s="33">
        <f t="shared" si="0"/>
        <v>2752.4301419999997</v>
      </c>
    </row>
    <row r="15" spans="1:32" s="2" customFormat="1">
      <c r="A15" s="29"/>
      <c r="B15" s="18" t="s">
        <v>18</v>
      </c>
      <c r="C15" s="33">
        <f>SUM(C16:C21)</f>
        <v>12.339999999999996</v>
      </c>
      <c r="D15" s="33">
        <f t="shared" ref="D15:AC15" si="1">SUM(D16:D21)</f>
        <v>12.401403999999999</v>
      </c>
      <c r="E15" s="33">
        <f t="shared" si="1"/>
        <v>17.499753000000002</v>
      </c>
      <c r="F15" s="33">
        <f t="shared" si="1"/>
        <v>20.689474000000004</v>
      </c>
      <c r="G15" s="33">
        <f t="shared" si="1"/>
        <v>52.853903000000003</v>
      </c>
      <c r="H15" s="33">
        <f t="shared" si="1"/>
        <v>42.161612000000005</v>
      </c>
      <c r="I15" s="33">
        <f t="shared" si="1"/>
        <v>27.321896000000006</v>
      </c>
      <c r="J15" s="33">
        <f t="shared" si="1"/>
        <v>42.705606999999986</v>
      </c>
      <c r="K15" s="33">
        <f t="shared" si="1"/>
        <v>34.268669999999986</v>
      </c>
      <c r="L15" s="33">
        <f t="shared" si="1"/>
        <v>59.876176000000022</v>
      </c>
      <c r="M15" s="33">
        <f t="shared" si="1"/>
        <v>11.216680999999999</v>
      </c>
      <c r="N15" s="33">
        <f t="shared" si="1"/>
        <v>33.956733000000007</v>
      </c>
      <c r="O15" s="33">
        <f t="shared" si="1"/>
        <v>11.903493000000001</v>
      </c>
      <c r="P15" s="33">
        <f t="shared" si="1"/>
        <v>16.996918999999998</v>
      </c>
      <c r="Q15" s="33">
        <f t="shared" si="1"/>
        <v>17.856619999999996</v>
      </c>
      <c r="R15" s="33">
        <f t="shared" si="1"/>
        <v>22.865235000000002</v>
      </c>
      <c r="S15" s="33">
        <f t="shared" si="1"/>
        <v>35.153892999999997</v>
      </c>
      <c r="T15" s="33">
        <f t="shared" si="1"/>
        <v>43.945306000000009</v>
      </c>
      <c r="U15" s="33">
        <f t="shared" si="1"/>
        <v>69.218754000000004</v>
      </c>
      <c r="V15" s="33">
        <f t="shared" si="1"/>
        <v>37.299798000000003</v>
      </c>
      <c r="W15" s="33">
        <f t="shared" si="1"/>
        <v>39.730294999999998</v>
      </c>
      <c r="X15" s="33">
        <f t="shared" si="1"/>
        <v>37.088998000000004</v>
      </c>
      <c r="Y15" s="33">
        <f t="shared" si="1"/>
        <v>44.905853</v>
      </c>
      <c r="Z15" s="33">
        <f t="shared" si="1"/>
        <v>48.648417000000002</v>
      </c>
      <c r="AA15" s="33">
        <f t="shared" si="1"/>
        <v>36.601617000000005</v>
      </c>
      <c r="AB15" s="33">
        <f t="shared" si="1"/>
        <v>109.30882099999998</v>
      </c>
      <c r="AC15" s="33">
        <f t="shared" si="1"/>
        <v>66.132299999999987</v>
      </c>
      <c r="AD15" s="33">
        <f>SUM(AD16:AD21)</f>
        <v>90.562038000000015</v>
      </c>
      <c r="AE15" s="33">
        <v>298.95015000000001</v>
      </c>
      <c r="AF15" s="33">
        <f t="shared" si="0"/>
        <v>1394.4604159999999</v>
      </c>
    </row>
    <row r="16" spans="1:32" s="2" customFormat="1">
      <c r="A16" s="29"/>
      <c r="B16" s="18" t="s">
        <v>1143</v>
      </c>
      <c r="C16" s="33">
        <v>4.8049999999999988</v>
      </c>
      <c r="D16" s="33">
        <v>5.5648039999999979</v>
      </c>
      <c r="E16" s="33">
        <v>6.3255499999999998</v>
      </c>
      <c r="F16" s="33">
        <v>9.5723400000000041</v>
      </c>
      <c r="G16" s="33">
        <v>6.5566180000000029</v>
      </c>
      <c r="H16" s="33">
        <v>6.9927240000000008</v>
      </c>
      <c r="I16" s="33">
        <v>14.244958000000004</v>
      </c>
      <c r="J16" s="33">
        <v>23.34808499999999</v>
      </c>
      <c r="K16" s="33">
        <v>17.959001999999987</v>
      </c>
      <c r="L16" s="33">
        <v>5.1090490000000015</v>
      </c>
      <c r="M16" s="33">
        <v>3.4432399999999999</v>
      </c>
      <c r="N16" s="33">
        <v>2.6514989999999989</v>
      </c>
      <c r="O16" s="33">
        <v>2.3717279999999992</v>
      </c>
      <c r="P16" s="33">
        <v>2.7346530000000011</v>
      </c>
      <c r="Q16" s="33">
        <v>4.5661329999999962</v>
      </c>
      <c r="R16" s="33">
        <v>5.2836809999999996</v>
      </c>
      <c r="S16" s="33">
        <v>8.840592999999993</v>
      </c>
      <c r="T16" s="33">
        <v>5.479865000000002</v>
      </c>
      <c r="U16" s="33">
        <v>6.5792459999999995</v>
      </c>
      <c r="V16" s="33">
        <v>6.5655680000000052</v>
      </c>
      <c r="W16" s="33">
        <v>7.8458360000000011</v>
      </c>
      <c r="X16" s="33">
        <v>8.2668900000000001</v>
      </c>
      <c r="Y16" s="33">
        <v>12.429943</v>
      </c>
      <c r="Z16" s="33">
        <v>15.261211999999999</v>
      </c>
      <c r="AA16" s="33">
        <v>10.348436999999995</v>
      </c>
      <c r="AB16" s="33">
        <v>18.916867000000011</v>
      </c>
      <c r="AC16" s="33">
        <v>4.4697939999999985</v>
      </c>
      <c r="AD16" s="33">
        <v>3.7451139999999996</v>
      </c>
      <c r="AE16" s="33">
        <v>25.679859</v>
      </c>
      <c r="AF16" s="33">
        <f t="shared" si="0"/>
        <v>255.95828799999998</v>
      </c>
    </row>
    <row r="17" spans="1:32" s="2" customFormat="1">
      <c r="A17" s="5"/>
      <c r="B17" s="18" t="s">
        <v>1144</v>
      </c>
      <c r="C17" s="33">
        <v>0.84200000000000019</v>
      </c>
      <c r="D17" s="33">
        <v>0.788489</v>
      </c>
      <c r="E17" s="33">
        <v>2.1642930000000002</v>
      </c>
      <c r="F17" s="33">
        <v>2.5540349999999994</v>
      </c>
      <c r="G17" s="33">
        <v>1.842166</v>
      </c>
      <c r="H17" s="33">
        <v>1.5635079999999995</v>
      </c>
      <c r="I17" s="33">
        <v>1.2191860000000005</v>
      </c>
      <c r="J17" s="33">
        <v>1.2583509999999996</v>
      </c>
      <c r="K17" s="33">
        <v>0.53614700000000026</v>
      </c>
      <c r="L17" s="33">
        <v>0.89976899999999982</v>
      </c>
      <c r="M17" s="33">
        <v>1.8877320000000002</v>
      </c>
      <c r="N17" s="33">
        <v>1.615019999999999</v>
      </c>
      <c r="O17" s="33">
        <v>1.6704269999999997</v>
      </c>
      <c r="P17" s="33">
        <v>1.4977249999999993</v>
      </c>
      <c r="Q17" s="33">
        <v>2.0254360000000005</v>
      </c>
      <c r="R17" s="33">
        <v>2.6913850000000004</v>
      </c>
      <c r="S17" s="33">
        <v>3.4167240000000008</v>
      </c>
      <c r="T17" s="33">
        <v>3.3463860000000016</v>
      </c>
      <c r="U17" s="33">
        <v>3.4120959999999987</v>
      </c>
      <c r="V17" s="33">
        <v>3.8376540000000006</v>
      </c>
      <c r="W17" s="33">
        <v>4.887969</v>
      </c>
      <c r="X17" s="33">
        <v>4.0357920000000007</v>
      </c>
      <c r="Y17" s="33">
        <v>4.6183689999999986</v>
      </c>
      <c r="Z17" s="33">
        <v>4.946620000000002</v>
      </c>
      <c r="AA17" s="33">
        <v>5.3744100000000001</v>
      </c>
      <c r="AB17" s="33">
        <v>66.21505999999998</v>
      </c>
      <c r="AC17" s="33">
        <v>43.007271999999986</v>
      </c>
      <c r="AD17" s="33">
        <v>11.138292000000005</v>
      </c>
      <c r="AE17" s="33">
        <v>80.288901999999979</v>
      </c>
      <c r="AF17" s="33">
        <f t="shared" si="0"/>
        <v>263.58121499999993</v>
      </c>
    </row>
    <row r="18" spans="1:32" s="2" customFormat="1">
      <c r="A18" s="29"/>
      <c r="B18" s="18" t="s">
        <v>1160</v>
      </c>
      <c r="C18" s="33">
        <v>1.2979999999999974</v>
      </c>
      <c r="D18" s="33">
        <v>1.7190800000000004</v>
      </c>
      <c r="E18" s="33">
        <v>3.7347700000000001</v>
      </c>
      <c r="F18" s="33">
        <v>3.3689869999999988</v>
      </c>
      <c r="G18" s="33">
        <v>3.1733020000000018</v>
      </c>
      <c r="H18" s="33">
        <v>4.2439469999999995</v>
      </c>
      <c r="I18" s="33">
        <v>2.9858069999999994</v>
      </c>
      <c r="J18" s="33">
        <v>3.6047870000000004</v>
      </c>
      <c r="K18" s="33">
        <v>7.7560309999999992</v>
      </c>
      <c r="L18" s="33">
        <v>1.7730829999999997</v>
      </c>
      <c r="M18" s="33">
        <v>3.5010559999999997</v>
      </c>
      <c r="N18" s="33">
        <v>3.3439290000000019</v>
      </c>
      <c r="O18" s="33">
        <v>4.351795000000001</v>
      </c>
      <c r="P18" s="33">
        <v>4.1580369999999967</v>
      </c>
      <c r="Q18" s="33">
        <v>4.8477579999999998</v>
      </c>
      <c r="R18" s="33">
        <v>8.5251990000000024</v>
      </c>
      <c r="S18" s="33">
        <v>13.410160000000001</v>
      </c>
      <c r="T18" s="33">
        <v>14.880872000000018</v>
      </c>
      <c r="U18" s="33">
        <v>13.596793000000002</v>
      </c>
      <c r="V18" s="33">
        <v>12.270135999999997</v>
      </c>
      <c r="W18" s="33">
        <v>13.492313000000001</v>
      </c>
      <c r="X18" s="33">
        <v>14.100329000000004</v>
      </c>
      <c r="Y18" s="33">
        <v>15.259009999999996</v>
      </c>
      <c r="Z18" s="33">
        <v>15.841039</v>
      </c>
      <c r="AA18" s="33">
        <v>11.592354000000006</v>
      </c>
      <c r="AB18" s="33">
        <v>9.973158999999999</v>
      </c>
      <c r="AC18" s="33">
        <v>11.578643000000003</v>
      </c>
      <c r="AD18" s="33">
        <v>66.973011</v>
      </c>
      <c r="AE18" s="33">
        <v>83.265358999999989</v>
      </c>
      <c r="AF18" s="33">
        <f t="shared" si="0"/>
        <v>358.61874599999999</v>
      </c>
    </row>
    <row r="19" spans="1:32" s="2" customFormat="1">
      <c r="A19" s="29"/>
      <c r="B19" s="18" t="s">
        <v>1146</v>
      </c>
      <c r="C19" s="33">
        <v>0.9720000000000002</v>
      </c>
      <c r="D19" s="33">
        <v>1.4020620000000001</v>
      </c>
      <c r="E19" s="33">
        <v>2.1347220000000013</v>
      </c>
      <c r="F19" s="33">
        <v>2.1321469999999998</v>
      </c>
      <c r="G19" s="33">
        <v>39.062846</v>
      </c>
      <c r="H19" s="33">
        <v>15.558106</v>
      </c>
      <c r="I19" s="33">
        <v>3.1606359999999998</v>
      </c>
      <c r="J19" s="33">
        <v>4.3326189999999984</v>
      </c>
      <c r="K19" s="33">
        <v>0.86038200000000031</v>
      </c>
      <c r="L19" s="33">
        <v>47.514611000000023</v>
      </c>
      <c r="M19" s="33">
        <v>0.65972699999999995</v>
      </c>
      <c r="N19" s="33">
        <v>0.52113199999999993</v>
      </c>
      <c r="O19" s="33">
        <v>0.97946799999999989</v>
      </c>
      <c r="P19" s="33">
        <v>0.77728800000000031</v>
      </c>
      <c r="Q19" s="33">
        <v>1.0887769999999999</v>
      </c>
      <c r="R19" s="33">
        <v>1.7595600000000005</v>
      </c>
      <c r="S19" s="33">
        <v>1.8041590000000001</v>
      </c>
      <c r="T19" s="33">
        <v>1.9813629999999993</v>
      </c>
      <c r="U19" s="33">
        <v>2.6253710000000008</v>
      </c>
      <c r="V19" s="33">
        <v>2.801723</v>
      </c>
      <c r="W19" s="33">
        <v>4.0221770000000001</v>
      </c>
      <c r="X19" s="33">
        <v>3.842565</v>
      </c>
      <c r="Y19" s="33">
        <v>3.4719119999999988</v>
      </c>
      <c r="Z19" s="33">
        <v>4.0121140000000022</v>
      </c>
      <c r="AA19" s="33">
        <v>2.4910160000000006</v>
      </c>
      <c r="AB19" s="33">
        <v>5.788479999999999</v>
      </c>
      <c r="AC19" s="33">
        <v>3.4485769999999998</v>
      </c>
      <c r="AD19" s="33">
        <v>1.0866629999999999</v>
      </c>
      <c r="AE19" s="33">
        <v>45.500416999999999</v>
      </c>
      <c r="AF19" s="33">
        <f t="shared" si="0"/>
        <v>205.79262</v>
      </c>
    </row>
    <row r="20" spans="1:32" s="2" customFormat="1">
      <c r="A20" s="29"/>
      <c r="B20" s="18" t="s">
        <v>1161</v>
      </c>
      <c r="C20" s="33">
        <v>2.1999999999999999E-2</v>
      </c>
      <c r="D20" s="33">
        <v>0.12543200000000002</v>
      </c>
      <c r="E20" s="33">
        <v>0.201321</v>
      </c>
      <c r="F20" s="33">
        <v>0.3798249999999998</v>
      </c>
      <c r="G20" s="33">
        <v>0.32940400000000003</v>
      </c>
      <c r="H20" s="33">
        <v>0.28986700000000004</v>
      </c>
      <c r="I20" s="33">
        <v>0.21900500000000001</v>
      </c>
      <c r="J20" s="33">
        <v>1.5815190000000001</v>
      </c>
      <c r="K20" s="33">
        <v>0.29651300000000008</v>
      </c>
      <c r="L20" s="33">
        <v>0.26109900000000008</v>
      </c>
      <c r="M20" s="33">
        <v>0.36831399999999997</v>
      </c>
      <c r="N20" s="33">
        <v>0.33526200000000012</v>
      </c>
      <c r="O20" s="33">
        <v>0.54319899999999999</v>
      </c>
      <c r="P20" s="33">
        <v>0.53831599999999968</v>
      </c>
      <c r="Q20" s="33">
        <v>0.61513900000000032</v>
      </c>
      <c r="R20" s="33">
        <v>0.73050700000000024</v>
      </c>
      <c r="S20" s="33">
        <v>0.70501700000000023</v>
      </c>
      <c r="T20" s="33">
        <v>1.0442370000000001</v>
      </c>
      <c r="U20" s="33">
        <v>1.5827</v>
      </c>
      <c r="V20" s="33">
        <v>1.5372989999999995</v>
      </c>
      <c r="W20" s="33">
        <v>1.5420840000000007</v>
      </c>
      <c r="X20" s="33">
        <v>1.7831650000000001</v>
      </c>
      <c r="Y20" s="33">
        <v>2.48969</v>
      </c>
      <c r="Z20" s="33">
        <v>1.5787410000000004</v>
      </c>
      <c r="AA20" s="33">
        <v>1.0701800000000004</v>
      </c>
      <c r="AB20" s="33">
        <v>0.98455299999999979</v>
      </c>
      <c r="AC20" s="33">
        <v>0.49853700000000006</v>
      </c>
      <c r="AD20" s="33">
        <v>0.49385299999999993</v>
      </c>
      <c r="AE20" s="33">
        <v>29.30396</v>
      </c>
      <c r="AF20" s="33">
        <f t="shared" si="0"/>
        <v>51.450738000000001</v>
      </c>
    </row>
    <row r="21" spans="1:32" s="2" customFormat="1">
      <c r="A21" s="5"/>
      <c r="B21" s="18" t="s">
        <v>1166</v>
      </c>
      <c r="C21" s="33">
        <v>4.4009999999999998</v>
      </c>
      <c r="D21" s="33">
        <v>2.8015369999999997</v>
      </c>
      <c r="E21" s="33">
        <v>2.9390969999999981</v>
      </c>
      <c r="F21" s="33">
        <v>2.6821399999999991</v>
      </c>
      <c r="G21" s="33">
        <v>1.8895669999999993</v>
      </c>
      <c r="H21" s="33">
        <v>13.513460000000002</v>
      </c>
      <c r="I21" s="33">
        <v>5.4923039999999999</v>
      </c>
      <c r="J21" s="33">
        <v>8.5802459999999989</v>
      </c>
      <c r="K21" s="33">
        <v>6.8605949999999991</v>
      </c>
      <c r="L21" s="33">
        <v>4.3185649999999995</v>
      </c>
      <c r="M21" s="33">
        <v>1.3566120000000002</v>
      </c>
      <c r="N21" s="33">
        <v>25.489891000000007</v>
      </c>
      <c r="O21" s="33">
        <v>1.9868760000000001</v>
      </c>
      <c r="P21" s="33">
        <v>7.2909000000000024</v>
      </c>
      <c r="Q21" s="33">
        <v>4.7133769999999995</v>
      </c>
      <c r="R21" s="33">
        <v>3.8749030000000011</v>
      </c>
      <c r="S21" s="33">
        <v>6.9772399999999992</v>
      </c>
      <c r="T21" s="33">
        <v>17.212582999999992</v>
      </c>
      <c r="U21" s="33">
        <v>41.422547999999999</v>
      </c>
      <c r="V21" s="33">
        <v>10.287417999999999</v>
      </c>
      <c r="W21" s="33">
        <v>7.9399160000000002</v>
      </c>
      <c r="X21" s="33">
        <v>5.0602570000000009</v>
      </c>
      <c r="Y21" s="33">
        <v>6.6369290000000012</v>
      </c>
      <c r="Z21" s="33">
        <v>7.0086909999999998</v>
      </c>
      <c r="AA21" s="33">
        <v>5.7252199999999993</v>
      </c>
      <c r="AB21" s="33">
        <v>7.4307020000000001</v>
      </c>
      <c r="AC21" s="33">
        <v>3.1294769999999996</v>
      </c>
      <c r="AD21" s="33">
        <v>7.1251050000000005</v>
      </c>
      <c r="AE21" s="33">
        <v>34.911653000000001</v>
      </c>
      <c r="AF21" s="33">
        <f t="shared" si="0"/>
        <v>259.058809</v>
      </c>
    </row>
    <row r="22" spans="1:32" s="2" customFormat="1">
      <c r="A22" s="29"/>
      <c r="B22" s="18" t="s">
        <v>19</v>
      </c>
      <c r="C22" s="20">
        <f>SUM(C9:C14)</f>
        <v>2555.3910000000005</v>
      </c>
      <c r="D22" s="20">
        <f t="shared" ref="D22:AD22" si="2">SUM(D9:D14)</f>
        <v>3584.2953580000021</v>
      </c>
      <c r="E22" s="20">
        <f t="shared" si="2"/>
        <v>5462.7131180000006</v>
      </c>
      <c r="F22" s="20">
        <f t="shared" si="2"/>
        <v>6474.5555940000004</v>
      </c>
      <c r="G22" s="20">
        <f t="shared" si="2"/>
        <v>7632.1031849999927</v>
      </c>
      <c r="H22" s="20">
        <f t="shared" si="2"/>
        <v>8471.8852380000026</v>
      </c>
      <c r="I22" s="20">
        <f t="shared" si="2"/>
        <v>7427.2098849999966</v>
      </c>
      <c r="J22" s="20">
        <f t="shared" si="2"/>
        <v>7327.854045000001</v>
      </c>
      <c r="K22" s="20">
        <f t="shared" si="2"/>
        <v>7231.3325089999953</v>
      </c>
      <c r="L22" s="20">
        <f t="shared" si="2"/>
        <v>7248.8529580000004</v>
      </c>
      <c r="M22" s="20">
        <f t="shared" si="2"/>
        <v>7192.6467970000031</v>
      </c>
      <c r="N22" s="20">
        <f t="shared" si="2"/>
        <v>6226.986071000003</v>
      </c>
      <c r="O22" s="20">
        <f t="shared" si="2"/>
        <v>5042.258517000002</v>
      </c>
      <c r="P22" s="20">
        <f t="shared" si="2"/>
        <v>4834.2069949999986</v>
      </c>
      <c r="Q22" s="20">
        <f t="shared" si="2"/>
        <v>4057.9039409999991</v>
      </c>
      <c r="R22" s="20">
        <f t="shared" si="2"/>
        <v>4298.2457999999997</v>
      </c>
      <c r="S22" s="20">
        <f t="shared" si="2"/>
        <v>4574.3265459999975</v>
      </c>
      <c r="T22" s="20">
        <f t="shared" si="2"/>
        <v>4373.4463990000031</v>
      </c>
      <c r="U22" s="20">
        <f t="shared" si="2"/>
        <v>4446.7115719999947</v>
      </c>
      <c r="V22" s="20">
        <f t="shared" si="2"/>
        <v>4475.3596989999987</v>
      </c>
      <c r="W22" s="20">
        <f t="shared" si="2"/>
        <v>4297.3152050000008</v>
      </c>
      <c r="X22" s="20">
        <f t="shared" si="2"/>
        <v>4108.0447099999983</v>
      </c>
      <c r="Y22" s="20">
        <f t="shared" si="2"/>
        <v>3960.3592940000003</v>
      </c>
      <c r="Z22" s="20">
        <f t="shared" si="2"/>
        <v>4118.9587120000006</v>
      </c>
      <c r="AA22" s="20">
        <f t="shared" si="2"/>
        <v>4067.9481699999988</v>
      </c>
      <c r="AB22" s="20">
        <f t="shared" si="2"/>
        <v>3403.9498619999986</v>
      </c>
      <c r="AC22" s="20">
        <f t="shared" si="2"/>
        <v>4407.3360319999983</v>
      </c>
      <c r="AD22" s="20">
        <f t="shared" si="2"/>
        <v>5222.7622709999978</v>
      </c>
      <c r="AE22" s="20">
        <f t="shared" ref="AE22" si="3">SUM(AE9:AE14)</f>
        <v>6071.096712000005</v>
      </c>
      <c r="AF22" s="33">
        <f t="shared" si="0"/>
        <v>152596.05619499998</v>
      </c>
    </row>
    <row r="23" spans="1:32" s="2" customFormat="1">
      <c r="A23" s="29"/>
      <c r="B23" s="18" t="s">
        <v>20</v>
      </c>
      <c r="C23" s="20">
        <f>C24-C22</f>
        <v>14.083015999998224</v>
      </c>
      <c r="D23" s="20">
        <f t="shared" ref="D23:AD23" si="4">D24-D22</f>
        <v>34.199431999996705</v>
      </c>
      <c r="E23" s="20">
        <f t="shared" si="4"/>
        <v>35.415116999997736</v>
      </c>
      <c r="F23" s="20">
        <f t="shared" si="4"/>
        <v>30.74210800000219</v>
      </c>
      <c r="G23" s="20">
        <f t="shared" si="4"/>
        <v>41.860588000005009</v>
      </c>
      <c r="H23" s="20">
        <f t="shared" si="4"/>
        <v>63.497532999997929</v>
      </c>
      <c r="I23" s="20">
        <f t="shared" si="4"/>
        <v>480.54228899999816</v>
      </c>
      <c r="J23" s="20">
        <f t="shared" si="4"/>
        <v>381.75274599999739</v>
      </c>
      <c r="K23" s="20">
        <f t="shared" si="4"/>
        <v>41.189024999996946</v>
      </c>
      <c r="L23" s="20">
        <f t="shared" si="4"/>
        <v>164.75019399999564</v>
      </c>
      <c r="M23" s="20">
        <f t="shared" si="4"/>
        <v>44.291519000001244</v>
      </c>
      <c r="N23" s="20">
        <f t="shared" si="4"/>
        <v>37.59029499999815</v>
      </c>
      <c r="O23" s="20">
        <f t="shared" si="4"/>
        <v>28.430306999997811</v>
      </c>
      <c r="P23" s="20">
        <f t="shared" si="4"/>
        <v>30.418829000007463</v>
      </c>
      <c r="Q23" s="20">
        <f t="shared" si="4"/>
        <v>25.115364000002501</v>
      </c>
      <c r="R23" s="20">
        <f t="shared" si="4"/>
        <v>35.37928600000032</v>
      </c>
      <c r="S23" s="20">
        <f t="shared" si="4"/>
        <v>40.615785999999389</v>
      </c>
      <c r="T23" s="20">
        <f t="shared" si="4"/>
        <v>51.066584999999577</v>
      </c>
      <c r="U23" s="20">
        <f t="shared" si="4"/>
        <v>54.327268000010008</v>
      </c>
      <c r="V23" s="20">
        <f t="shared" si="4"/>
        <v>28.997111000001496</v>
      </c>
      <c r="W23" s="20">
        <f t="shared" si="4"/>
        <v>34.805401999999049</v>
      </c>
      <c r="X23" s="20">
        <f t="shared" si="4"/>
        <v>39.659782000003361</v>
      </c>
      <c r="Y23" s="20">
        <f t="shared" si="4"/>
        <v>29.112087999997584</v>
      </c>
      <c r="Z23" s="20">
        <f t="shared" si="4"/>
        <v>34.874102000001585</v>
      </c>
      <c r="AA23" s="20">
        <f t="shared" si="4"/>
        <v>33.903408000000127</v>
      </c>
      <c r="AB23" s="20">
        <f t="shared" si="4"/>
        <v>26.606143999999404</v>
      </c>
      <c r="AC23" s="20">
        <f t="shared" si="4"/>
        <v>5.7125550000009753</v>
      </c>
      <c r="AD23" s="20">
        <f t="shared" si="4"/>
        <v>5.5885899999984758</v>
      </c>
      <c r="AE23" s="20">
        <f t="shared" ref="AE23" si="5">AE24-AE22</f>
        <v>3.494843999996192</v>
      </c>
      <c r="AF23" s="33">
        <f t="shared" si="0"/>
        <v>1878.0213130000006</v>
      </c>
    </row>
    <row r="24" spans="1:32" s="2" customFormat="1">
      <c r="A24" s="29"/>
      <c r="B24" s="18" t="s">
        <v>7</v>
      </c>
      <c r="C24" s="20">
        <v>2569.4740159999988</v>
      </c>
      <c r="D24" s="20">
        <v>3618.4947899999988</v>
      </c>
      <c r="E24" s="20">
        <v>5498.1282349999983</v>
      </c>
      <c r="F24" s="20">
        <v>6505.2977020000026</v>
      </c>
      <c r="G24" s="20">
        <v>7673.9637729999977</v>
      </c>
      <c r="H24" s="20">
        <v>8535.3827710000005</v>
      </c>
      <c r="I24" s="20">
        <v>7907.7521739999947</v>
      </c>
      <c r="J24" s="20">
        <v>7709.6067909999983</v>
      </c>
      <c r="K24" s="20">
        <v>7272.5215339999922</v>
      </c>
      <c r="L24" s="20">
        <v>7413.603151999996</v>
      </c>
      <c r="M24" s="20">
        <v>7236.9383160000043</v>
      </c>
      <c r="N24" s="20">
        <v>6264.5763660000011</v>
      </c>
      <c r="O24" s="21">
        <v>5070.6888239999998</v>
      </c>
      <c r="P24" s="21">
        <v>4864.6258240000061</v>
      </c>
      <c r="Q24" s="21">
        <v>4083.0193050000016</v>
      </c>
      <c r="R24" s="21">
        <v>4333.625086</v>
      </c>
      <c r="S24" s="21">
        <v>4614.9423319999969</v>
      </c>
      <c r="T24" s="21">
        <v>4424.5129840000027</v>
      </c>
      <c r="U24" s="21">
        <v>4501.0388400000047</v>
      </c>
      <c r="V24" s="21">
        <v>4504.3568100000002</v>
      </c>
      <c r="W24" s="21">
        <v>4332.1206069999998</v>
      </c>
      <c r="X24" s="21">
        <v>4147.7044920000017</v>
      </c>
      <c r="Y24" s="33">
        <v>3989.4713819999979</v>
      </c>
      <c r="Z24" s="33">
        <v>4153.8328140000021</v>
      </c>
      <c r="AA24" s="33">
        <v>4101.8515779999989</v>
      </c>
      <c r="AB24" s="33">
        <v>3430.556005999998</v>
      </c>
      <c r="AC24" s="33">
        <v>4413.0485869999993</v>
      </c>
      <c r="AD24" s="33">
        <v>5228.3508609999963</v>
      </c>
      <c r="AE24" s="33">
        <v>6074.5915560000012</v>
      </c>
      <c r="AF24" s="33">
        <f t="shared" si="0"/>
        <v>154474.07750799996</v>
      </c>
    </row>
    <row r="25" spans="1:32" s="2" customFormat="1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2" s="2" customFormat="1">
      <c r="A26" s="5"/>
      <c r="B26" s="89" t="s">
        <v>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 s="2" customFormat="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2" s="2" customFormat="1">
      <c r="A28" s="29">
        <v>1</v>
      </c>
      <c r="B28" s="18" t="s">
        <v>14</v>
      </c>
      <c r="C28" s="22">
        <f>C9/C$24*100</f>
        <v>97.87322169207728</v>
      </c>
      <c r="D28" s="22">
        <f t="shared" ref="D28:AD37" si="6">D9/D$24*100</f>
        <v>97.183060915779393</v>
      </c>
      <c r="E28" s="22">
        <f t="shared" si="6"/>
        <v>97.676888632991307</v>
      </c>
      <c r="F28" s="22">
        <f t="shared" si="6"/>
        <v>96.809753980418193</v>
      </c>
      <c r="G28" s="22">
        <f t="shared" si="6"/>
        <v>94.840251678107506</v>
      </c>
      <c r="H28" s="22">
        <f t="shared" si="6"/>
        <v>96.74164710052699</v>
      </c>
      <c r="I28" s="22">
        <f t="shared" si="6"/>
        <v>91.408779220045417</v>
      </c>
      <c r="J28" s="22">
        <f t="shared" si="6"/>
        <v>92.177155860866279</v>
      </c>
      <c r="K28" s="22">
        <f t="shared" si="6"/>
        <v>97.896834154633709</v>
      </c>
      <c r="L28" s="22">
        <f t="shared" si="6"/>
        <v>95.477869004769232</v>
      </c>
      <c r="M28" s="22">
        <f t="shared" si="6"/>
        <v>97.924481604770378</v>
      </c>
      <c r="N28" s="22">
        <f t="shared" si="6"/>
        <v>97.184562296067668</v>
      </c>
      <c r="O28" s="22">
        <f t="shared" si="6"/>
        <v>97.102400973521114</v>
      </c>
      <c r="P28" s="22">
        <f t="shared" si="6"/>
        <v>96.821516235901001</v>
      </c>
      <c r="Q28" s="22">
        <f t="shared" si="6"/>
        <v>96.38719205125085</v>
      </c>
      <c r="R28" s="22">
        <f t="shared" si="6"/>
        <v>95.945311499888248</v>
      </c>
      <c r="S28" s="22">
        <f t="shared" si="6"/>
        <v>95.209295976095419</v>
      </c>
      <c r="T28" s="22">
        <f t="shared" si="6"/>
        <v>94.782936747282037</v>
      </c>
      <c r="U28" s="22">
        <f t="shared" si="6"/>
        <v>93.890748629931636</v>
      </c>
      <c r="V28" s="22">
        <f t="shared" si="6"/>
        <v>95.621782746824621</v>
      </c>
      <c r="W28" s="22">
        <f t="shared" si="6"/>
        <v>96.226875130487372</v>
      </c>
      <c r="X28" s="22">
        <f t="shared" si="6"/>
        <v>95.652782584974887</v>
      </c>
      <c r="Y28" s="22">
        <f t="shared" si="6"/>
        <v>95.433519492783816</v>
      </c>
      <c r="Z28" s="22">
        <f t="shared" si="6"/>
        <v>94.187233867809638</v>
      </c>
      <c r="AA28" s="22">
        <f t="shared" si="6"/>
        <v>95.522367240563284</v>
      </c>
      <c r="AB28" s="22">
        <f t="shared" si="6"/>
        <v>93.204016270475094</v>
      </c>
      <c r="AC28" s="22">
        <f t="shared" si="6"/>
        <v>97.1273611767284</v>
      </c>
      <c r="AD28" s="22">
        <f t="shared" si="6"/>
        <v>96.790362784338811</v>
      </c>
      <c r="AE28" s="22">
        <f t="shared" ref="AE28:AE37" si="7">AE9/AE$24*100</f>
        <v>93.54148214932269</v>
      </c>
      <c r="AF28" s="22">
        <f>AF9/AF$24*100</f>
        <v>95.673593351186142</v>
      </c>
    </row>
    <row r="29" spans="1:32" s="2" customFormat="1">
      <c r="A29" s="29">
        <v>2</v>
      </c>
      <c r="B29" s="18" t="s">
        <v>31</v>
      </c>
      <c r="C29" s="22">
        <f t="shared" ref="C29:R43" si="8">C10/C$24*100</f>
        <v>0.30177382420356041</v>
      </c>
      <c r="D29" s="22">
        <f t="shared" si="8"/>
        <v>0.46208279879822645</v>
      </c>
      <c r="E29" s="22">
        <f t="shared" si="8"/>
        <v>0.32039927493615467</v>
      </c>
      <c r="F29" s="22">
        <f t="shared" si="8"/>
        <v>0.3391577451285101</v>
      </c>
      <c r="G29" s="22">
        <f t="shared" si="8"/>
        <v>0.49686334374098973</v>
      </c>
      <c r="H29" s="22">
        <f t="shared" si="8"/>
        <v>0.46569991137424993</v>
      </c>
      <c r="I29" s="22">
        <f t="shared" si="8"/>
        <v>0.62483416162758521</v>
      </c>
      <c r="J29" s="22">
        <f t="shared" si="8"/>
        <v>0.66431356862179047</v>
      </c>
      <c r="K29" s="22">
        <f t="shared" si="8"/>
        <v>0.70553483767793923</v>
      </c>
      <c r="L29" s="22">
        <f t="shared" si="8"/>
        <v>1.0098056702671483</v>
      </c>
      <c r="M29" s="22">
        <f t="shared" si="8"/>
        <v>1.0468355773118352</v>
      </c>
      <c r="N29" s="22">
        <f t="shared" si="8"/>
        <v>1.2437388651349393</v>
      </c>
      <c r="O29" s="22">
        <f t="shared" si="8"/>
        <v>1.3305777053535874</v>
      </c>
      <c r="P29" s="22">
        <f t="shared" si="8"/>
        <v>1.124645573562616</v>
      </c>
      <c r="Q29" s="22">
        <f t="shared" si="8"/>
        <v>1.1302211317857087</v>
      </c>
      <c r="R29" s="22">
        <f t="shared" si="8"/>
        <v>1.4560173237837863</v>
      </c>
      <c r="S29" s="22">
        <f t="shared" si="6"/>
        <v>1.6147500367075023</v>
      </c>
      <c r="T29" s="22">
        <f t="shared" si="6"/>
        <v>1.5883249129143011</v>
      </c>
      <c r="U29" s="22">
        <f t="shared" si="6"/>
        <v>1.6061581908055678</v>
      </c>
      <c r="V29" s="22">
        <f t="shared" si="6"/>
        <v>1.5461804634433478</v>
      </c>
      <c r="W29" s="22">
        <f t="shared" si="6"/>
        <v>1.1271857002572134</v>
      </c>
      <c r="X29" s="22">
        <f t="shared" si="6"/>
        <v>1.1645327938179448</v>
      </c>
      <c r="Y29" s="22">
        <f t="shared" si="6"/>
        <v>1.2830014329953661</v>
      </c>
      <c r="Z29" s="22">
        <f t="shared" si="6"/>
        <v>1.8694048720084084</v>
      </c>
      <c r="AA29" s="22">
        <f t="shared" si="6"/>
        <v>1.4785487686897485</v>
      </c>
      <c r="AB29" s="22">
        <f t="shared" si="6"/>
        <v>1.7479310320287496</v>
      </c>
      <c r="AC29" s="22">
        <f t="shared" si="6"/>
        <v>0.72930479611780463</v>
      </c>
      <c r="AD29" s="22">
        <f t="shared" si="6"/>
        <v>0.87305946394097655</v>
      </c>
      <c r="AE29" s="22">
        <f t="shared" si="7"/>
        <v>0.59701139847302687</v>
      </c>
      <c r="AF29" s="22">
        <f t="shared" ref="AF29:AF43" si="9">AF10/AF$24*100</f>
        <v>0.97190604806961733</v>
      </c>
    </row>
    <row r="30" spans="1:32" s="2" customFormat="1">
      <c r="A30" s="5">
        <v>3</v>
      </c>
      <c r="B30" s="18" t="s">
        <v>1140</v>
      </c>
      <c r="C30" s="22">
        <f t="shared" si="8"/>
        <v>3.1134776807176735E-2</v>
      </c>
      <c r="D30" s="22">
        <f t="shared" si="6"/>
        <v>2.033809754359216E-2</v>
      </c>
      <c r="E30" s="22">
        <f t="shared" si="6"/>
        <v>1.798382936406721E-2</v>
      </c>
      <c r="F30" s="22">
        <f t="shared" si="6"/>
        <v>1.4219072552446265E-2</v>
      </c>
      <c r="G30" s="22">
        <f t="shared" si="6"/>
        <v>6.9738145218111395E-3</v>
      </c>
      <c r="H30" s="22">
        <f t="shared" si="6"/>
        <v>1.3364708187144988E-2</v>
      </c>
      <c r="I30" s="22">
        <f t="shared" si="6"/>
        <v>2.3050924711490599E-2</v>
      </c>
      <c r="J30" s="22">
        <f t="shared" si="6"/>
        <v>2.8121382306175786E-2</v>
      </c>
      <c r="K30" s="22">
        <f t="shared" si="6"/>
        <v>5.5563534340990301E-3</v>
      </c>
      <c r="L30" s="22">
        <f t="shared" si="6"/>
        <v>4.2504972756059953E-3</v>
      </c>
      <c r="M30" s="22">
        <f t="shared" si="6"/>
        <v>1.9097233383134439E-2</v>
      </c>
      <c r="N30" s="22">
        <f t="shared" si="6"/>
        <v>3.745194986741103E-2</v>
      </c>
      <c r="O30" s="22">
        <f t="shared" si="6"/>
        <v>3.5861399961939371E-2</v>
      </c>
      <c r="P30" s="22">
        <f t="shared" si="6"/>
        <v>0.10601481360717278</v>
      </c>
      <c r="Q30" s="22">
        <f t="shared" si="6"/>
        <v>0.18223616995609573</v>
      </c>
      <c r="R30" s="22">
        <f t="shared" si="6"/>
        <v>4.5681639752257974E-2</v>
      </c>
      <c r="S30" s="22">
        <f t="shared" si="6"/>
        <v>7.2135809301809545E-2</v>
      </c>
      <c r="T30" s="22">
        <f t="shared" si="6"/>
        <v>0.10962842729901674</v>
      </c>
      <c r="U30" s="22">
        <f t="shared" si="6"/>
        <v>0.14933694729015029</v>
      </c>
      <c r="V30" s="22">
        <f t="shared" si="6"/>
        <v>6.3278601590179076E-2</v>
      </c>
      <c r="W30" s="22">
        <f t="shared" si="6"/>
        <v>8.763511786503686E-2</v>
      </c>
      <c r="X30" s="22">
        <f t="shared" si="6"/>
        <v>0.30507486790358346</v>
      </c>
      <c r="Y30" s="22">
        <f t="shared" si="6"/>
        <v>0.31971574122699165</v>
      </c>
      <c r="Z30" s="22">
        <f t="shared" si="6"/>
        <v>0.28606519646026357</v>
      </c>
      <c r="AA30" s="22">
        <f t="shared" si="6"/>
        <v>0.29624862745338471</v>
      </c>
      <c r="AB30" s="22">
        <f t="shared" si="6"/>
        <v>0.22527386191869697</v>
      </c>
      <c r="AC30" s="22">
        <f t="shared" si="6"/>
        <v>0.12833105931992317</v>
      </c>
      <c r="AD30" s="22">
        <f t="shared" si="6"/>
        <v>0.21697342625988714</v>
      </c>
      <c r="AE30" s="22">
        <f t="shared" si="7"/>
        <v>0.1109380101999404</v>
      </c>
      <c r="AF30" s="22">
        <f t="shared" si="9"/>
        <v>8.5726700645383E-2</v>
      </c>
    </row>
    <row r="31" spans="1:32" s="2" customFormat="1">
      <c r="A31" s="5">
        <v>4</v>
      </c>
      <c r="B31" s="18" t="s">
        <v>1151</v>
      </c>
      <c r="C31" s="22">
        <f t="shared" si="8"/>
        <v>0.20918678167321861</v>
      </c>
      <c r="D31" s="22">
        <f t="shared" si="6"/>
        <v>0.23609687164977233</v>
      </c>
      <c r="E31" s="22">
        <f t="shared" si="6"/>
        <v>0.17498522385773352</v>
      </c>
      <c r="F31" s="22">
        <f t="shared" si="6"/>
        <v>0.12094599448663321</v>
      </c>
      <c r="G31" s="22">
        <f t="shared" si="6"/>
        <v>9.8586535248164284E-2</v>
      </c>
      <c r="H31" s="22">
        <f t="shared" si="6"/>
        <v>0.13258935543524672</v>
      </c>
      <c r="I31" s="22">
        <f t="shared" si="6"/>
        <v>0.14024264741708894</v>
      </c>
      <c r="J31" s="22">
        <f t="shared" si="6"/>
        <v>8.1458188079465199E-2</v>
      </c>
      <c r="K31" s="22">
        <f t="shared" si="6"/>
        <v>8.6679028319533127E-2</v>
      </c>
      <c r="L31" s="22">
        <f t="shared" si="6"/>
        <v>6.4477284553738995E-2</v>
      </c>
      <c r="M31" s="22">
        <f t="shared" si="6"/>
        <v>7.3412481466838014E-2</v>
      </c>
      <c r="N31" s="22">
        <f t="shared" si="6"/>
        <v>0.22976466658016942</v>
      </c>
      <c r="O31" s="22">
        <f t="shared" si="6"/>
        <v>0.43087410326956394</v>
      </c>
      <c r="P31" s="22">
        <f t="shared" si="6"/>
        <v>0.59181190993077226</v>
      </c>
      <c r="Q31" s="22">
        <f t="shared" si="6"/>
        <v>0.75564492095880476</v>
      </c>
      <c r="R31" s="22">
        <f t="shared" si="6"/>
        <v>0.60062413068650966</v>
      </c>
      <c r="S31" s="22">
        <f t="shared" si="6"/>
        <v>0.49990312641679213</v>
      </c>
      <c r="T31" s="22">
        <f t="shared" si="6"/>
        <v>0.31394978498722798</v>
      </c>
      <c r="U31" s="22">
        <f t="shared" si="6"/>
        <v>0.33532012356507424</v>
      </c>
      <c r="V31" s="22">
        <f t="shared" si="6"/>
        <v>0.21783352016466914</v>
      </c>
      <c r="W31" s="22">
        <f t="shared" si="6"/>
        <v>0.18616570801303181</v>
      </c>
      <c r="X31" s="22">
        <f t="shared" si="6"/>
        <v>0.22001350427932076</v>
      </c>
      <c r="Y31" s="22">
        <f t="shared" si="6"/>
        <v>0.21810613905539236</v>
      </c>
      <c r="Z31" s="22">
        <f t="shared" si="6"/>
        <v>0.21245159338760031</v>
      </c>
      <c r="AA31" s="22">
        <f t="shared" si="6"/>
        <v>0.21358515376296733</v>
      </c>
      <c r="AB31" s="22">
        <f t="shared" si="6"/>
        <v>0.1291134437756794</v>
      </c>
      <c r="AC31" s="22">
        <f t="shared" si="6"/>
        <v>6.0866766976295728E-2</v>
      </c>
      <c r="AD31" s="22">
        <f t="shared" si="6"/>
        <v>3.4012503125313898E-2</v>
      </c>
      <c r="AE31" s="22">
        <f t="shared" si="7"/>
        <v>2.0266251461532825E-2</v>
      </c>
      <c r="AF31" s="22">
        <f t="shared" si="9"/>
        <v>0.20808533132904017</v>
      </c>
    </row>
    <row r="32" spans="1:32" s="2" customFormat="1">
      <c r="A32" s="5">
        <v>5</v>
      </c>
      <c r="B32" s="18" t="s">
        <v>1162</v>
      </c>
      <c r="C32" s="22">
        <f t="shared" si="8"/>
        <v>4.7285942275899648E-2</v>
      </c>
      <c r="D32" s="22">
        <f t="shared" si="6"/>
        <v>0.15574901518650525</v>
      </c>
      <c r="E32" s="22">
        <f t="shared" si="6"/>
        <v>0.18711336950110266</v>
      </c>
      <c r="F32" s="22">
        <f t="shared" si="6"/>
        <v>6.8295552387004341E-2</v>
      </c>
      <c r="G32" s="22">
        <f t="shared" si="6"/>
        <v>8.659296807446637E-2</v>
      </c>
      <c r="H32" s="22">
        <f t="shared" si="6"/>
        <v>6.3801778386582936E-2</v>
      </c>
      <c r="I32" s="22">
        <f t="shared" si="6"/>
        <v>1.8110367756702044E-2</v>
      </c>
      <c r="J32" s="22">
        <f t="shared" si="6"/>
        <v>3.237436185349548E-2</v>
      </c>
      <c r="K32" s="22">
        <f t="shared" si="6"/>
        <v>4.0909442290281192E-2</v>
      </c>
      <c r="L32" s="22">
        <f t="shared" si="6"/>
        <v>1.1329592140002917E-2</v>
      </c>
      <c r="M32" s="22">
        <f t="shared" si="6"/>
        <v>8.6797478791720527E-3</v>
      </c>
      <c r="N32" s="22">
        <f t="shared" si="6"/>
        <v>2.7812191889880138E-2</v>
      </c>
      <c r="O32" s="22">
        <f t="shared" si="6"/>
        <v>1.7886820340999098E-2</v>
      </c>
      <c r="P32" s="22">
        <f t="shared" si="6"/>
        <v>3.9889830589362872E-2</v>
      </c>
      <c r="Q32" s="22">
        <f t="shared" si="6"/>
        <v>4.6828311530601491E-2</v>
      </c>
      <c r="R32" s="22">
        <f t="shared" si="6"/>
        <v>3.4228064739424024E-2</v>
      </c>
      <c r="S32" s="22">
        <f t="shared" si="6"/>
        <v>5.4693164473544768E-2</v>
      </c>
      <c r="T32" s="22">
        <f t="shared" si="6"/>
        <v>8.3727226327425242E-2</v>
      </c>
      <c r="U32" s="22">
        <f t="shared" si="6"/>
        <v>0.11700092328019093</v>
      </c>
      <c r="V32" s="22">
        <f t="shared" si="6"/>
        <v>0.18929812534100732</v>
      </c>
      <c r="W32" s="22">
        <f t="shared" si="6"/>
        <v>0.10205849285118943</v>
      </c>
      <c r="X32" s="22">
        <f t="shared" si="6"/>
        <v>0.25852914595729581</v>
      </c>
      <c r="Y32" s="22">
        <f t="shared" si="6"/>
        <v>0.10176232917266236</v>
      </c>
      <c r="Z32" s="22">
        <f t="shared" si="6"/>
        <v>4.7442448655084443E-2</v>
      </c>
      <c r="AA32" s="22">
        <f t="shared" si="6"/>
        <v>2.2820084593514273E-2</v>
      </c>
      <c r="AB32" s="22">
        <f t="shared" si="6"/>
        <v>4.7720165394087459E-2</v>
      </c>
      <c r="AC32" s="22">
        <f t="shared" si="6"/>
        <v>1.8711237452324021E-2</v>
      </c>
      <c r="AD32" s="22">
        <f t="shared" si="6"/>
        <v>3.3414934200989184E-2</v>
      </c>
      <c r="AE32" s="22">
        <f t="shared" si="7"/>
        <v>1.89020609766903E-2</v>
      </c>
      <c r="AF32" s="22">
        <f t="shared" si="9"/>
        <v>6.3129671057559608E-2</v>
      </c>
    </row>
    <row r="33" spans="1:32" s="2" customFormat="1">
      <c r="A33" s="29"/>
      <c r="B33" s="18" t="s">
        <v>17</v>
      </c>
      <c r="C33" s="22">
        <f t="shared" si="8"/>
        <v>0.98930753304804042</v>
      </c>
      <c r="D33" s="22">
        <f t="shared" si="6"/>
        <v>0.997543622275052</v>
      </c>
      <c r="E33" s="22">
        <f t="shared" si="6"/>
        <v>0.97849924011457667</v>
      </c>
      <c r="F33" s="22">
        <f t="shared" si="6"/>
        <v>2.1750573068546712</v>
      </c>
      <c r="G33" s="22">
        <f t="shared" si="6"/>
        <v>3.9252431847517393</v>
      </c>
      <c r="H33" s="22">
        <f t="shared" si="6"/>
        <v>1.8389641005122772</v>
      </c>
      <c r="I33" s="22">
        <f t="shared" si="6"/>
        <v>1.7081320333243932</v>
      </c>
      <c r="J33" s="22">
        <f t="shared" si="6"/>
        <v>2.064926620976876</v>
      </c>
      <c r="K33" s="22">
        <f t="shared" si="6"/>
        <v>0.69812106794925088</v>
      </c>
      <c r="L33" s="22">
        <f t="shared" si="6"/>
        <v>1.2099990943782861</v>
      </c>
      <c r="M33" s="22">
        <f t="shared" si="6"/>
        <v>0.31547322919036458</v>
      </c>
      <c r="N33" s="22">
        <f t="shared" si="6"/>
        <v>0.67662474720640953</v>
      </c>
      <c r="O33" s="22">
        <f t="shared" si="6"/>
        <v>0.52171961085025143</v>
      </c>
      <c r="P33" s="22">
        <f t="shared" si="6"/>
        <v>0.69081498178553313</v>
      </c>
      <c r="Q33" s="22">
        <f t="shared" si="6"/>
        <v>0.88275997019808283</v>
      </c>
      <c r="R33" s="22">
        <f t="shared" si="6"/>
        <v>1.1017472451468999</v>
      </c>
      <c r="S33" s="22">
        <f t="shared" si="6"/>
        <v>1.6691288527243089</v>
      </c>
      <c r="T33" s="22">
        <f t="shared" si="6"/>
        <v>1.9672587540088913</v>
      </c>
      <c r="U33" s="22">
        <f t="shared" si="6"/>
        <v>2.6944412014893846</v>
      </c>
      <c r="V33" s="22">
        <f t="shared" si="6"/>
        <v>1.7178695708167042</v>
      </c>
      <c r="W33" s="22">
        <f t="shared" si="6"/>
        <v>1.4666534190514982</v>
      </c>
      <c r="X33" s="22">
        <f t="shared" si="6"/>
        <v>1.44288080588746</v>
      </c>
      <c r="Y33" s="22">
        <f t="shared" si="6"/>
        <v>1.9141719212362569</v>
      </c>
      <c r="Z33" s="22">
        <f t="shared" si="6"/>
        <v>2.5578376106496794</v>
      </c>
      <c r="AA33" s="22">
        <f t="shared" si="6"/>
        <v>1.639891003389202</v>
      </c>
      <c r="AB33" s="22">
        <f t="shared" si="6"/>
        <v>3.8703816165011498</v>
      </c>
      <c r="AC33" s="22">
        <f t="shared" si="6"/>
        <v>1.8059780541455432</v>
      </c>
      <c r="AD33" s="22">
        <f t="shared" si="6"/>
        <v>1.9452867778760197</v>
      </c>
      <c r="AE33" s="22">
        <f t="shared" si="7"/>
        <v>5.6538679651764863</v>
      </c>
      <c r="AF33" s="22">
        <f t="shared" si="9"/>
        <v>1.7818071396849453</v>
      </c>
    </row>
    <row r="34" spans="1:32" s="2" customFormat="1">
      <c r="A34" s="29"/>
      <c r="B34" s="18" t="s">
        <v>18</v>
      </c>
      <c r="C34" s="22">
        <f t="shared" si="8"/>
        <v>0.4802539322507009</v>
      </c>
      <c r="D34" s="22">
        <f t="shared" si="6"/>
        <v>0.34272272642957163</v>
      </c>
      <c r="E34" s="22">
        <f t="shared" si="6"/>
        <v>0.31828564653330621</v>
      </c>
      <c r="F34" s="22">
        <f t="shared" si="6"/>
        <v>0.3180403872007147</v>
      </c>
      <c r="G34" s="22">
        <f t="shared" si="6"/>
        <v>0.68874319143857154</v>
      </c>
      <c r="H34" s="22">
        <f t="shared" si="6"/>
        <v>0.49396275634233067</v>
      </c>
      <c r="I34" s="22">
        <f t="shared" si="6"/>
        <v>0.34550774226122105</v>
      </c>
      <c r="J34" s="22">
        <f t="shared" si="6"/>
        <v>0.55392717369001809</v>
      </c>
      <c r="K34" s="22">
        <f t="shared" si="6"/>
        <v>0.47120754252551139</v>
      </c>
      <c r="L34" s="22">
        <f t="shared" si="6"/>
        <v>0.80765283455787618</v>
      </c>
      <c r="M34" s="22">
        <f t="shared" si="6"/>
        <v>0.15499207690082506</v>
      </c>
      <c r="N34" s="22">
        <f t="shared" si="6"/>
        <v>0.54204356393985098</v>
      </c>
      <c r="O34" s="22">
        <f t="shared" si="6"/>
        <v>0.23475100549770989</v>
      </c>
      <c r="P34" s="22">
        <f t="shared" si="6"/>
        <v>0.34939828087382158</v>
      </c>
      <c r="Q34" s="22">
        <f t="shared" si="6"/>
        <v>0.43733861307324845</v>
      </c>
      <c r="R34" s="22">
        <f t="shared" si="6"/>
        <v>0.52762374562274261</v>
      </c>
      <c r="S34" s="22">
        <f t="shared" si="6"/>
        <v>0.76174067780312227</v>
      </c>
      <c r="T34" s="22">
        <f t="shared" si="6"/>
        <v>0.99322357418580887</v>
      </c>
      <c r="U34" s="22">
        <f t="shared" si="6"/>
        <v>1.5378395179544802</v>
      </c>
      <c r="V34" s="22">
        <f t="shared" si="6"/>
        <v>0.82808266692353805</v>
      </c>
      <c r="W34" s="22">
        <f t="shared" si="6"/>
        <v>0.91710962376722205</v>
      </c>
      <c r="X34" s="22">
        <f t="shared" si="6"/>
        <v>0.89420541100592932</v>
      </c>
      <c r="Y34" s="22">
        <f t="shared" si="6"/>
        <v>1.1256091020632373</v>
      </c>
      <c r="Z34" s="22">
        <f t="shared" si="6"/>
        <v>1.1711693555897644</v>
      </c>
      <c r="AA34" s="22">
        <f t="shared" si="6"/>
        <v>0.89231939049940967</v>
      </c>
      <c r="AB34" s="22">
        <f t="shared" si="6"/>
        <v>3.1863295864816163</v>
      </c>
      <c r="AC34" s="22">
        <f t="shared" si="6"/>
        <v>1.4985626986934417</v>
      </c>
      <c r="AD34" s="22">
        <f t="shared" si="6"/>
        <v>1.7321339062290619</v>
      </c>
      <c r="AE34" s="22">
        <f t="shared" si="7"/>
        <v>4.9213210014872635</v>
      </c>
      <c r="AF34" s="22">
        <f t="shared" si="9"/>
        <v>0.90271483636326177</v>
      </c>
    </row>
    <row r="35" spans="1:32" s="2" customFormat="1">
      <c r="A35" s="29"/>
      <c r="B35" s="18" t="s">
        <v>1143</v>
      </c>
      <c r="C35" s="22">
        <f t="shared" si="8"/>
        <v>0.18700325319810515</v>
      </c>
      <c r="D35" s="22">
        <f t="shared" si="6"/>
        <v>0.15378781297070765</v>
      </c>
      <c r="E35" s="22">
        <f t="shared" si="6"/>
        <v>0.11504915363255441</v>
      </c>
      <c r="F35" s="22">
        <f t="shared" si="6"/>
        <v>0.14714683998331179</v>
      </c>
      <c r="G35" s="22">
        <f t="shared" si="6"/>
        <v>8.5439783063203226E-2</v>
      </c>
      <c r="H35" s="22">
        <f t="shared" si="6"/>
        <v>8.1926308258355202E-2</v>
      </c>
      <c r="I35" s="22">
        <f t="shared" si="6"/>
        <v>0.18013915568619099</v>
      </c>
      <c r="J35" s="22">
        <f t="shared" si="6"/>
        <v>0.3028440442287661</v>
      </c>
      <c r="K35" s="22">
        <f t="shared" si="6"/>
        <v>0.24694326329649624</v>
      </c>
      <c r="L35" s="22">
        <f t="shared" si="6"/>
        <v>6.8914519637077065E-2</v>
      </c>
      <c r="M35" s="22">
        <f t="shared" si="6"/>
        <v>4.7578683825277447E-2</v>
      </c>
      <c r="N35" s="22">
        <f t="shared" si="6"/>
        <v>4.232527221458407E-2</v>
      </c>
      <c r="O35" s="22">
        <f t="shared" si="6"/>
        <v>4.6773290223892455E-2</v>
      </c>
      <c r="P35" s="22">
        <f t="shared" si="6"/>
        <v>5.6215073860529624E-2</v>
      </c>
      <c r="Q35" s="22">
        <f t="shared" si="6"/>
        <v>0.11183226575510875</v>
      </c>
      <c r="R35" s="22">
        <f t="shared" si="6"/>
        <v>0.12192289123185124</v>
      </c>
      <c r="S35" s="22">
        <f t="shared" si="6"/>
        <v>0.19156453892607381</v>
      </c>
      <c r="T35" s="22">
        <f t="shared" si="6"/>
        <v>0.12385238826999449</v>
      </c>
      <c r="U35" s="22">
        <f t="shared" si="6"/>
        <v>0.14617172243730278</v>
      </c>
      <c r="V35" s="22">
        <f t="shared" si="6"/>
        <v>0.14576038881786554</v>
      </c>
      <c r="W35" s="22">
        <f t="shared" si="6"/>
        <v>0.1811084388399162</v>
      </c>
      <c r="X35" s="22">
        <f t="shared" si="6"/>
        <v>0.19931241523944124</v>
      </c>
      <c r="Y35" s="22">
        <f t="shared" si="6"/>
        <v>0.31156867188175275</v>
      </c>
      <c r="Z35" s="22">
        <f t="shared" si="6"/>
        <v>0.36740072803517487</v>
      </c>
      <c r="AA35" s="22">
        <f t="shared" si="6"/>
        <v>0.25228696853643195</v>
      </c>
      <c r="AB35" s="22">
        <f t="shared" si="6"/>
        <v>0.5514227713208778</v>
      </c>
      <c r="AC35" s="22">
        <f t="shared" si="6"/>
        <v>0.10128585516069685</v>
      </c>
      <c r="AD35" s="22">
        <f t="shared" si="6"/>
        <v>7.16308851407821E-2</v>
      </c>
      <c r="AE35" s="22">
        <f t="shared" si="7"/>
        <v>0.42274215086338551</v>
      </c>
      <c r="AF35" s="22">
        <f t="shared" si="9"/>
        <v>0.1656965959137994</v>
      </c>
    </row>
    <row r="36" spans="1:32" s="2" customFormat="1">
      <c r="A36" s="5"/>
      <c r="B36" s="18" t="s">
        <v>1144</v>
      </c>
      <c r="C36" s="22">
        <f t="shared" si="8"/>
        <v>3.2769352589553512E-2</v>
      </c>
      <c r="D36" s="22">
        <f t="shared" si="6"/>
        <v>2.1790524672829506E-2</v>
      </c>
      <c r="E36" s="22">
        <f t="shared" si="6"/>
        <v>3.9364178271116677E-2</v>
      </c>
      <c r="F36" s="22">
        <f t="shared" si="6"/>
        <v>3.9260847343155124E-2</v>
      </c>
      <c r="G36" s="22">
        <f t="shared" si="6"/>
        <v>2.4005403915007516E-2</v>
      </c>
      <c r="H36" s="22">
        <f t="shared" si="6"/>
        <v>1.8317959978458233E-2</v>
      </c>
      <c r="I36" s="22">
        <f t="shared" si="6"/>
        <v>1.5417605068714453E-2</v>
      </c>
      <c r="J36" s="22">
        <f t="shared" si="6"/>
        <v>1.6321857055913241E-2</v>
      </c>
      <c r="K36" s="22">
        <f t="shared" si="6"/>
        <v>7.3722298035618413E-3</v>
      </c>
      <c r="L36" s="22">
        <f t="shared" si="6"/>
        <v>1.2136730029274168E-2</v>
      </c>
      <c r="M36" s="22">
        <f t="shared" si="6"/>
        <v>2.6084677215314253E-2</v>
      </c>
      <c r="N36" s="22">
        <f t="shared" si="6"/>
        <v>2.5780194950855175E-2</v>
      </c>
      <c r="O36" s="22">
        <f t="shared" si="6"/>
        <v>3.2942802407706959E-2</v>
      </c>
      <c r="P36" s="22">
        <f t="shared" si="6"/>
        <v>3.0788082253127416E-2</v>
      </c>
      <c r="Q36" s="22">
        <f t="shared" si="6"/>
        <v>4.9606329255403786E-2</v>
      </c>
      <c r="R36" s="22">
        <f t="shared" si="6"/>
        <v>6.2104703258587336E-2</v>
      </c>
      <c r="S36" s="22">
        <f t="shared" si="6"/>
        <v>7.4036114737738898E-2</v>
      </c>
      <c r="T36" s="22">
        <f t="shared" si="6"/>
        <v>7.5632866534718235E-2</v>
      </c>
      <c r="U36" s="22">
        <f t="shared" si="6"/>
        <v>7.5806855290322162E-2</v>
      </c>
      <c r="V36" s="22">
        <f t="shared" si="6"/>
        <v>8.5198712310715019E-2</v>
      </c>
      <c r="W36" s="22">
        <f t="shared" si="6"/>
        <v>0.11283086145159116</v>
      </c>
      <c r="X36" s="22">
        <f t="shared" si="6"/>
        <v>9.7301820989999288E-2</v>
      </c>
      <c r="Y36" s="22">
        <f t="shared" si="6"/>
        <v>0.11576393355865414</v>
      </c>
      <c r="Z36" s="22">
        <f t="shared" si="6"/>
        <v>0.11908567873333765</v>
      </c>
      <c r="AA36" s="22">
        <f t="shared" si="6"/>
        <v>0.1310239997182073</v>
      </c>
      <c r="AB36" s="22">
        <f t="shared" si="6"/>
        <v>1.9301553417052717</v>
      </c>
      <c r="AC36" s="22">
        <f t="shared" si="6"/>
        <v>0.97454789250884799</v>
      </c>
      <c r="AD36" s="22">
        <f t="shared" si="6"/>
        <v>0.21303642957637409</v>
      </c>
      <c r="AE36" s="22">
        <f t="shared" si="7"/>
        <v>1.3217168802188346</v>
      </c>
      <c r="AF36" s="22">
        <f t="shared" si="9"/>
        <v>0.17063135721677927</v>
      </c>
    </row>
    <row r="37" spans="1:32" s="2" customFormat="1">
      <c r="A37" s="29"/>
      <c r="B37" s="18" t="s">
        <v>1160</v>
      </c>
      <c r="C37" s="22">
        <f t="shared" si="8"/>
        <v>5.0516175369644138E-2</v>
      </c>
      <c r="D37" s="22">
        <f t="shared" si="6"/>
        <v>4.750815186333323E-2</v>
      </c>
      <c r="E37" s="22">
        <f t="shared" si="6"/>
        <v>6.7928026418612647E-2</v>
      </c>
      <c r="F37" s="22">
        <f t="shared" si="6"/>
        <v>5.1788360107858408E-2</v>
      </c>
      <c r="G37" s="22">
        <f t="shared" si="6"/>
        <v>4.1351537404501676E-2</v>
      </c>
      <c r="H37" s="22">
        <f t="shared" si="6"/>
        <v>4.9721812294339335E-2</v>
      </c>
      <c r="I37" s="22">
        <f t="shared" si="6"/>
        <v>3.7757973875522738E-2</v>
      </c>
      <c r="J37" s="22">
        <f t="shared" si="6"/>
        <v>4.675707980604326E-2</v>
      </c>
      <c r="K37" s="22">
        <f t="shared" si="6"/>
        <v>0.10664844323580944</v>
      </c>
      <c r="L37" s="22">
        <f t="shared" si="6"/>
        <v>2.3916616031998805E-2</v>
      </c>
      <c r="M37" s="22">
        <f t="shared" si="6"/>
        <v>4.83775852042235E-2</v>
      </c>
      <c r="N37" s="22">
        <f t="shared" si="6"/>
        <v>5.3378373965534978E-2</v>
      </c>
      <c r="O37" s="22">
        <f t="shared" si="6"/>
        <v>8.5822560820584898E-2</v>
      </c>
      <c r="P37" s="22">
        <f t="shared" si="6"/>
        <v>8.5474960468408509E-2</v>
      </c>
      <c r="Q37" s="22">
        <f t="shared" si="6"/>
        <v>0.11872973497978595</v>
      </c>
      <c r="R37" s="22">
        <f t="shared" si="6"/>
        <v>0.19672211672258172</v>
      </c>
      <c r="S37" s="22">
        <f t="shared" si="6"/>
        <v>0.29058131251205438</v>
      </c>
      <c r="T37" s="22">
        <f t="shared" si="6"/>
        <v>0.33632790894302883</v>
      </c>
      <c r="U37" s="22">
        <f t="shared" si="6"/>
        <v>0.30208121909918884</v>
      </c>
      <c r="V37" s="22">
        <f t="shared" si="6"/>
        <v>0.27240595089535097</v>
      </c>
      <c r="W37" s="22">
        <f t="shared" si="6"/>
        <v>0.31144823110876979</v>
      </c>
      <c r="X37" s="22">
        <f t="shared" si="6"/>
        <v>0.3399550046826238</v>
      </c>
      <c r="Y37" s="22">
        <f t="shared" si="6"/>
        <v>0.38248200172200164</v>
      </c>
      <c r="Z37" s="22">
        <f t="shared" si="6"/>
        <v>0.3813595710113718</v>
      </c>
      <c r="AA37" s="22">
        <f t="shared" si="6"/>
        <v>0.28261271232179158</v>
      </c>
      <c r="AB37" s="22">
        <f t="shared" si="6"/>
        <v>0.2907155278198949</v>
      </c>
      <c r="AC37" s="22">
        <f t="shared" si="6"/>
        <v>0.26237288739825976</v>
      </c>
      <c r="AD37" s="22">
        <f t="shared" si="6"/>
        <v>1.2809586192765658</v>
      </c>
      <c r="AE37" s="22">
        <f t="shared" si="7"/>
        <v>1.3707153515162191</v>
      </c>
      <c r="AF37" s="22">
        <f t="shared" si="9"/>
        <v>0.23215464483445628</v>
      </c>
    </row>
    <row r="38" spans="1:32" s="2" customFormat="1">
      <c r="A38" s="29"/>
      <c r="B38" s="18" t="s">
        <v>1146</v>
      </c>
      <c r="C38" s="22">
        <f t="shared" si="8"/>
        <v>3.7828753820719728E-2</v>
      </c>
      <c r="D38" s="22">
        <f t="shared" ref="D38:AD43" si="10">D19/D$24*100</f>
        <v>3.8747105671527046E-2</v>
      </c>
      <c r="E38" s="22">
        <f t="shared" si="10"/>
        <v>3.8826340688287019E-2</v>
      </c>
      <c r="F38" s="22">
        <f t="shared" si="10"/>
        <v>3.2775548447913277E-2</v>
      </c>
      <c r="G38" s="22">
        <f t="shared" si="10"/>
        <v>0.50903088880140868</v>
      </c>
      <c r="H38" s="22">
        <f t="shared" si="10"/>
        <v>0.18227777731141193</v>
      </c>
      <c r="I38" s="22">
        <f t="shared" si="10"/>
        <v>3.9968829706018068E-2</v>
      </c>
      <c r="J38" s="22">
        <f t="shared" si="10"/>
        <v>5.6197665036014408E-2</v>
      </c>
      <c r="K38" s="22">
        <f t="shared" si="10"/>
        <v>1.1830587176367943E-2</v>
      </c>
      <c r="L38" s="22">
        <f t="shared" si="10"/>
        <v>0.64091117403798215</v>
      </c>
      <c r="M38" s="22">
        <f t="shared" si="10"/>
        <v>9.116106441606979E-3</v>
      </c>
      <c r="N38" s="22">
        <f t="shared" si="10"/>
        <v>8.3187109479319551E-3</v>
      </c>
      <c r="O38" s="22">
        <f t="shared" si="10"/>
        <v>1.9316271102342051E-2</v>
      </c>
      <c r="P38" s="22">
        <f t="shared" si="10"/>
        <v>1.5978371782783173E-2</v>
      </c>
      <c r="Q38" s="22">
        <f t="shared" si="10"/>
        <v>2.6665977274873538E-2</v>
      </c>
      <c r="R38" s="22">
        <f t="shared" si="10"/>
        <v>4.0602497103045442E-2</v>
      </c>
      <c r="S38" s="22">
        <f t="shared" si="10"/>
        <v>3.9093857955493111E-2</v>
      </c>
      <c r="T38" s="22">
        <f t="shared" si="10"/>
        <v>4.4781493628000123E-2</v>
      </c>
      <c r="U38" s="22">
        <f t="shared" si="10"/>
        <v>5.8328112538571161E-2</v>
      </c>
      <c r="V38" s="22">
        <f t="shared" si="10"/>
        <v>6.2200290034305689E-2</v>
      </c>
      <c r="W38" s="22">
        <f t="shared" si="10"/>
        <v>9.2845452952090457E-2</v>
      </c>
      <c r="X38" s="22">
        <f t="shared" si="10"/>
        <v>9.2643171841471639E-2</v>
      </c>
      <c r="Y38" s="22">
        <f t="shared" si="10"/>
        <v>8.7026868162655258E-2</v>
      </c>
      <c r="Z38" s="22">
        <f t="shared" si="10"/>
        <v>9.6588239817395796E-2</v>
      </c>
      <c r="AA38" s="22">
        <f t="shared" si="10"/>
        <v>6.0729062293730832E-2</v>
      </c>
      <c r="AB38" s="22">
        <f t="shared" si="10"/>
        <v>0.1687329980876576</v>
      </c>
      <c r="AC38" s="22">
        <f t="shared" si="10"/>
        <v>7.8145004117082487E-2</v>
      </c>
      <c r="AD38" s="22">
        <f t="shared" si="10"/>
        <v>2.0784048907386454E-2</v>
      </c>
      <c r="AE38" s="22">
        <f t="shared" ref="AE38" si="11">AE19/AE$24*100</f>
        <v>0.74902841747538207</v>
      </c>
      <c r="AF38" s="22">
        <f t="shared" si="9"/>
        <v>0.13322145910814215</v>
      </c>
    </row>
    <row r="39" spans="1:32" s="2" customFormat="1">
      <c r="A39" s="29"/>
      <c r="B39" s="18" t="s">
        <v>1161</v>
      </c>
      <c r="C39" s="22">
        <f t="shared" si="8"/>
        <v>8.5620636219735987E-4</v>
      </c>
      <c r="D39" s="22">
        <f t="shared" si="10"/>
        <v>3.4664137239230363E-3</v>
      </c>
      <c r="E39" s="22">
        <f t="shared" si="10"/>
        <v>3.6616279467334041E-3</v>
      </c>
      <c r="F39" s="22">
        <f t="shared" si="10"/>
        <v>5.8387028142190258E-3</v>
      </c>
      <c r="G39" s="22">
        <f t="shared" si="10"/>
        <v>4.2924883377606238E-3</v>
      </c>
      <c r="H39" s="22">
        <f t="shared" si="10"/>
        <v>3.3960632789059955E-3</v>
      </c>
      <c r="I39" s="22">
        <f t="shared" si="10"/>
        <v>2.7694975156159992E-3</v>
      </c>
      <c r="J39" s="22">
        <f t="shared" si="10"/>
        <v>2.0513614285053106E-2</v>
      </c>
      <c r="K39" s="22">
        <f t="shared" si="10"/>
        <v>4.0771690893421616E-3</v>
      </c>
      <c r="L39" s="22">
        <f t="shared" si="10"/>
        <v>3.5218907007392541E-3</v>
      </c>
      <c r="M39" s="22">
        <f t="shared" si="10"/>
        <v>5.089362157277226E-3</v>
      </c>
      <c r="N39" s="22">
        <f t="shared" si="10"/>
        <v>5.351710641115043E-3</v>
      </c>
      <c r="O39" s="22">
        <f t="shared" si="10"/>
        <v>1.0712528787587853E-2</v>
      </c>
      <c r="P39" s="22">
        <f t="shared" si="10"/>
        <v>1.1065928181858845E-2</v>
      </c>
      <c r="Q39" s="22">
        <f t="shared" si="10"/>
        <v>1.5065787204256192E-2</v>
      </c>
      <c r="R39" s="22">
        <f t="shared" si="10"/>
        <v>1.685671892476211E-2</v>
      </c>
      <c r="S39" s="22">
        <f t="shared" si="10"/>
        <v>1.5276832282635783E-2</v>
      </c>
      <c r="T39" s="22">
        <f t="shared" si="10"/>
        <v>2.3601173819043753E-2</v>
      </c>
      <c r="U39" s="22">
        <f t="shared" si="10"/>
        <v>3.516299361682465E-2</v>
      </c>
      <c r="V39" s="22">
        <f t="shared" si="10"/>
        <v>3.4129156832937477E-2</v>
      </c>
      <c r="W39" s="22">
        <f t="shared" si="10"/>
        <v>3.5596515884351067E-2</v>
      </c>
      <c r="X39" s="22">
        <f t="shared" si="10"/>
        <v>4.2991611467001284E-2</v>
      </c>
      <c r="Y39" s="22">
        <f t="shared" si="10"/>
        <v>6.2406513585563581E-2</v>
      </c>
      <c r="Z39" s="22">
        <f t="shared" si="10"/>
        <v>3.800684983466452E-2</v>
      </c>
      <c r="AA39" s="22">
        <f t="shared" si="10"/>
        <v>2.6090168784746813E-2</v>
      </c>
      <c r="AB39" s="22">
        <f t="shared" si="10"/>
        <v>2.8699516879422151E-2</v>
      </c>
      <c r="AC39" s="22">
        <f t="shared" si="10"/>
        <v>1.129688445916039E-2</v>
      </c>
      <c r="AD39" s="22">
        <f t="shared" si="10"/>
        <v>9.4456744225758331E-3</v>
      </c>
      <c r="AE39" s="22">
        <f t="shared" ref="AE39" si="12">AE20/AE$24*100</f>
        <v>0.48240214555752092</v>
      </c>
      <c r="AF39" s="22">
        <f t="shared" si="9"/>
        <v>3.330703690225012E-2</v>
      </c>
    </row>
    <row r="40" spans="1:32" s="2" customFormat="1">
      <c r="A40" s="5"/>
      <c r="B40" s="18" t="s">
        <v>1166</v>
      </c>
      <c r="C40" s="22">
        <f t="shared" si="8"/>
        <v>0.17128019091048097</v>
      </c>
      <c r="D40" s="22">
        <f t="shared" si="10"/>
        <v>7.7422717527251175E-2</v>
      </c>
      <c r="E40" s="22">
        <f t="shared" si="10"/>
        <v>5.3456319576002012E-2</v>
      </c>
      <c r="F40" s="22">
        <f t="shared" si="10"/>
        <v>4.1230088504257023E-2</v>
      </c>
      <c r="G40" s="22">
        <f t="shared" si="10"/>
        <v>2.4623089916689916E-2</v>
      </c>
      <c r="H40" s="22">
        <f t="shared" si="10"/>
        <v>0.15832283522085996</v>
      </c>
      <c r="I40" s="22">
        <f t="shared" si="10"/>
        <v>6.9454680409158753E-2</v>
      </c>
      <c r="J40" s="22">
        <f t="shared" si="10"/>
        <v>0.11129291327822792</v>
      </c>
      <c r="K40" s="22">
        <f t="shared" si="10"/>
        <v>9.4335849923933776E-2</v>
      </c>
      <c r="L40" s="22">
        <f t="shared" si="10"/>
        <v>5.825190412080479E-2</v>
      </c>
      <c r="M40" s="22">
        <f t="shared" si="10"/>
        <v>1.8745662057125644E-2</v>
      </c>
      <c r="N40" s="22">
        <f t="shared" si="10"/>
        <v>0.40688930121982975</v>
      </c>
      <c r="O40" s="22">
        <f t="shared" si="10"/>
        <v>3.9183552155595658E-2</v>
      </c>
      <c r="P40" s="22">
        <f t="shared" si="10"/>
        <v>0.14987586432711403</v>
      </c>
      <c r="Q40" s="22">
        <f t="shared" si="10"/>
        <v>0.11543851860382026</v>
      </c>
      <c r="R40" s="22">
        <f t="shared" si="10"/>
        <v>8.9414818381914854E-2</v>
      </c>
      <c r="S40" s="22">
        <f t="shared" si="10"/>
        <v>0.15118802138912629</v>
      </c>
      <c r="T40" s="22">
        <f t="shared" si="10"/>
        <v>0.38902774299102344</v>
      </c>
      <c r="U40" s="22">
        <f t="shared" si="10"/>
        <v>0.92028861497227066</v>
      </c>
      <c r="V40" s="22">
        <f t="shared" si="10"/>
        <v>0.22838816803236328</v>
      </c>
      <c r="W40" s="22">
        <f t="shared" si="10"/>
        <v>0.18328012353050357</v>
      </c>
      <c r="X40" s="22">
        <f t="shared" si="10"/>
        <v>0.122001386785392</v>
      </c>
      <c r="Y40" s="22">
        <f t="shared" si="10"/>
        <v>0.16636111315260976</v>
      </c>
      <c r="Z40" s="22">
        <f t="shared" si="10"/>
        <v>0.16872828815781982</v>
      </c>
      <c r="AA40" s="22">
        <f t="shared" si="10"/>
        <v>0.139576478844501</v>
      </c>
      <c r="AB40" s="22">
        <f t="shared" si="10"/>
        <v>0.21660343066849216</v>
      </c>
      <c r="AC40" s="22">
        <f t="shared" si="10"/>
        <v>7.0914175049394262E-2</v>
      </c>
      <c r="AD40" s="22">
        <f t="shared" si="10"/>
        <v>0.1362782489053771</v>
      </c>
      <c r="AE40" s="22">
        <f t="shared" ref="AE40" si="13">AE21/AE$24*100</f>
        <v>0.57471605585592056</v>
      </c>
      <c r="AF40" s="22">
        <f t="shared" si="9"/>
        <v>0.16770374238783448</v>
      </c>
    </row>
    <row r="41" spans="1:32" s="2" customFormat="1">
      <c r="A41" s="29"/>
      <c r="B41" s="18" t="s">
        <v>19</v>
      </c>
      <c r="C41" s="22">
        <f t="shared" si="8"/>
        <v>99.451910550085202</v>
      </c>
      <c r="D41" s="22">
        <f t="shared" si="10"/>
        <v>99.054871321232525</v>
      </c>
      <c r="E41" s="22">
        <f t="shared" si="10"/>
        <v>99.35586957076498</v>
      </c>
      <c r="F41" s="22">
        <f t="shared" si="10"/>
        <v>99.527429651827447</v>
      </c>
      <c r="G41" s="22">
        <f t="shared" si="10"/>
        <v>99.454511524444683</v>
      </c>
      <c r="H41" s="22">
        <f t="shared" si="10"/>
        <v>99.256066954422494</v>
      </c>
      <c r="I41" s="22">
        <f t="shared" si="10"/>
        <v>93.923149354882668</v>
      </c>
      <c r="J41" s="22">
        <f t="shared" si="10"/>
        <v>95.048349982704096</v>
      </c>
      <c r="K41" s="22">
        <f t="shared" si="10"/>
        <v>99.433634884304809</v>
      </c>
      <c r="L41" s="22">
        <f t="shared" si="10"/>
        <v>97.777731143384031</v>
      </c>
      <c r="M41" s="22">
        <f t="shared" si="10"/>
        <v>99.387979874001715</v>
      </c>
      <c r="N41" s="22">
        <f t="shared" si="10"/>
        <v>99.399954716746478</v>
      </c>
      <c r="O41" s="22">
        <f t="shared" si="10"/>
        <v>99.439320613297454</v>
      </c>
      <c r="P41" s="22">
        <f t="shared" si="10"/>
        <v>99.374693345376457</v>
      </c>
      <c r="Q41" s="22">
        <f t="shared" si="10"/>
        <v>99.38488255568015</v>
      </c>
      <c r="R41" s="22">
        <f t="shared" si="10"/>
        <v>99.183609903997123</v>
      </c>
      <c r="S41" s="22">
        <f t="shared" si="10"/>
        <v>99.11990696571938</v>
      </c>
      <c r="T41" s="22">
        <f t="shared" si="10"/>
        <v>98.845825852818891</v>
      </c>
      <c r="U41" s="22">
        <f t="shared" si="10"/>
        <v>98.793006016362</v>
      </c>
      <c r="V41" s="22">
        <f t="shared" si="10"/>
        <v>99.356243028180501</v>
      </c>
      <c r="W41" s="22">
        <f t="shared" si="10"/>
        <v>99.196573568525324</v>
      </c>
      <c r="X41" s="22">
        <f t="shared" si="10"/>
        <v>99.043813702820486</v>
      </c>
      <c r="Y41" s="22">
        <f t="shared" si="10"/>
        <v>99.270277056470491</v>
      </c>
      <c r="Z41" s="22">
        <f t="shared" si="10"/>
        <v>99.160435588970685</v>
      </c>
      <c r="AA41" s="22">
        <f t="shared" si="10"/>
        <v>99.17346087845209</v>
      </c>
      <c r="AB41" s="22">
        <f t="shared" si="10"/>
        <v>99.224436390093445</v>
      </c>
      <c r="AC41" s="22">
        <f t="shared" si="10"/>
        <v>99.870553090740287</v>
      </c>
      <c r="AD41" s="22">
        <f t="shared" si="10"/>
        <v>99.893109889741993</v>
      </c>
      <c r="AE41" s="22">
        <f t="shared" ref="AE41" si="14">AE22/AE$24*100</f>
        <v>99.942467835610373</v>
      </c>
      <c r="AF41" s="22">
        <f t="shared" si="9"/>
        <v>98.784248241972691</v>
      </c>
    </row>
    <row r="42" spans="1:32" s="2" customFormat="1">
      <c r="A42" s="29"/>
      <c r="B42" s="18" t="s">
        <v>20</v>
      </c>
      <c r="C42" s="22">
        <f t="shared" si="8"/>
        <v>0.54808944991480435</v>
      </c>
      <c r="D42" s="22">
        <f t="shared" si="10"/>
        <v>0.94512867876746942</v>
      </c>
      <c r="E42" s="22">
        <f t="shared" si="10"/>
        <v>0.64413042923502761</v>
      </c>
      <c r="F42" s="22">
        <f t="shared" si="10"/>
        <v>0.47257034817254817</v>
      </c>
      <c r="G42" s="22">
        <f t="shared" si="10"/>
        <v>0.54548847555531743</v>
      </c>
      <c r="H42" s="22">
        <f t="shared" si="10"/>
        <v>0.74393304557750484</v>
      </c>
      <c r="I42" s="22">
        <f t="shared" si="10"/>
        <v>6.076850645117327</v>
      </c>
      <c r="J42" s="22">
        <f t="shared" si="10"/>
        <v>4.9516500172959015</v>
      </c>
      <c r="K42" s="22">
        <f t="shared" si="10"/>
        <v>0.56636511569519388</v>
      </c>
      <c r="L42" s="22">
        <f t="shared" si="10"/>
        <v>2.2222688566159676</v>
      </c>
      <c r="M42" s="22">
        <f t="shared" si="10"/>
        <v>0.61202012599828304</v>
      </c>
      <c r="N42" s="22">
        <f t="shared" si="10"/>
        <v>0.60004528325352591</v>
      </c>
      <c r="O42" s="22">
        <f t="shared" si="10"/>
        <v>0.56067938670254736</v>
      </c>
      <c r="P42" s="22">
        <f t="shared" si="10"/>
        <v>0.62530665462354429</v>
      </c>
      <c r="Q42" s="22">
        <f t="shared" si="10"/>
        <v>0.6151174443198596</v>
      </c>
      <c r="R42" s="22">
        <f t="shared" si="10"/>
        <v>0.81639009600288059</v>
      </c>
      <c r="S42" s="22">
        <f t="shared" si="10"/>
        <v>0.88009303428061592</v>
      </c>
      <c r="T42" s="22">
        <f t="shared" si="10"/>
        <v>1.1541741471811113</v>
      </c>
      <c r="U42" s="22">
        <f t="shared" si="10"/>
        <v>1.2069939836380073</v>
      </c>
      <c r="V42" s="22">
        <f t="shared" si="10"/>
        <v>0.64375697181950142</v>
      </c>
      <c r="W42" s="22">
        <f t="shared" si="10"/>
        <v>0.80342643147467319</v>
      </c>
      <c r="X42" s="22">
        <f t="shared" si="10"/>
        <v>0.9561862971795182</v>
      </c>
      <c r="Y42" s="22">
        <f t="shared" si="10"/>
        <v>0.7297229435295044</v>
      </c>
      <c r="Z42" s="22">
        <f t="shared" si="10"/>
        <v>0.83956441102931612</v>
      </c>
      <c r="AA42" s="22">
        <f t="shared" si="10"/>
        <v>0.82653912154790643</v>
      </c>
      <c r="AB42" s="22">
        <f t="shared" si="10"/>
        <v>0.77556360990654583</v>
      </c>
      <c r="AC42" s="22">
        <f t="shared" si="10"/>
        <v>0.12944690925971389</v>
      </c>
      <c r="AD42" s="22">
        <f t="shared" si="10"/>
        <v>0.10689011025800932</v>
      </c>
      <c r="AE42" s="22">
        <f t="shared" ref="AE42" si="15">AE23/AE$24*100</f>
        <v>5.7532164389624864E-2</v>
      </c>
      <c r="AF42" s="22">
        <f t="shared" si="9"/>
        <v>1.215751758027324</v>
      </c>
    </row>
    <row r="43" spans="1:32" s="2" customFormat="1">
      <c r="A43" s="29"/>
      <c r="B43" s="18" t="s">
        <v>7</v>
      </c>
      <c r="C43" s="22">
        <f t="shared" si="8"/>
        <v>100</v>
      </c>
      <c r="D43" s="22">
        <f t="shared" si="10"/>
        <v>100</v>
      </c>
      <c r="E43" s="22">
        <f t="shared" si="10"/>
        <v>100</v>
      </c>
      <c r="F43" s="22">
        <f t="shared" si="10"/>
        <v>100</v>
      </c>
      <c r="G43" s="22">
        <f t="shared" si="10"/>
        <v>100</v>
      </c>
      <c r="H43" s="22">
        <f t="shared" si="10"/>
        <v>100</v>
      </c>
      <c r="I43" s="22">
        <f t="shared" si="10"/>
        <v>100</v>
      </c>
      <c r="J43" s="22">
        <f t="shared" si="10"/>
        <v>100</v>
      </c>
      <c r="K43" s="22">
        <f t="shared" si="10"/>
        <v>100</v>
      </c>
      <c r="L43" s="22">
        <f t="shared" si="10"/>
        <v>100</v>
      </c>
      <c r="M43" s="22">
        <f t="shared" si="10"/>
        <v>100</v>
      </c>
      <c r="N43" s="22">
        <f t="shared" si="10"/>
        <v>100</v>
      </c>
      <c r="O43" s="22">
        <f t="shared" si="10"/>
        <v>100</v>
      </c>
      <c r="P43" s="22">
        <f t="shared" si="10"/>
        <v>100</v>
      </c>
      <c r="Q43" s="22">
        <f t="shared" si="10"/>
        <v>100</v>
      </c>
      <c r="R43" s="22">
        <f t="shared" si="10"/>
        <v>100</v>
      </c>
      <c r="S43" s="22">
        <f t="shared" si="10"/>
        <v>100</v>
      </c>
      <c r="T43" s="22">
        <f t="shared" si="10"/>
        <v>100</v>
      </c>
      <c r="U43" s="22">
        <f t="shared" si="10"/>
        <v>100</v>
      </c>
      <c r="V43" s="22">
        <f t="shared" si="10"/>
        <v>100</v>
      </c>
      <c r="W43" s="22">
        <f t="shared" si="10"/>
        <v>100</v>
      </c>
      <c r="X43" s="22">
        <f t="shared" si="10"/>
        <v>100</v>
      </c>
      <c r="Y43" s="22">
        <f t="shared" si="10"/>
        <v>100</v>
      </c>
      <c r="Z43" s="22">
        <f t="shared" si="10"/>
        <v>100</v>
      </c>
      <c r="AA43" s="22">
        <f t="shared" si="10"/>
        <v>100</v>
      </c>
      <c r="AB43" s="22">
        <f t="shared" si="10"/>
        <v>100</v>
      </c>
      <c r="AC43" s="22">
        <f t="shared" si="10"/>
        <v>100</v>
      </c>
      <c r="AD43" s="22">
        <f t="shared" si="10"/>
        <v>100</v>
      </c>
      <c r="AE43" s="22">
        <f t="shared" ref="AE43" si="16">AE24/AE$24*100</f>
        <v>100</v>
      </c>
      <c r="AF43" s="22">
        <f t="shared" si="9"/>
        <v>100</v>
      </c>
    </row>
    <row r="44" spans="1:32" s="2" customFormat="1">
      <c r="A44" s="5"/>
      <c r="B44" s="12"/>
      <c r="C44" s="12"/>
      <c r="D44" s="12"/>
      <c r="E44" s="12"/>
      <c r="F44" s="12"/>
      <c r="G44" s="12"/>
      <c r="H44" s="12"/>
      <c r="I44" s="12"/>
      <c r="J44" s="1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2" s="2" customFormat="1">
      <c r="A45" s="5"/>
      <c r="B45" s="89" t="s">
        <v>9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</row>
    <row r="46" spans="1:32" s="2" customFormat="1">
      <c r="A46" s="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2" s="2" customFormat="1">
      <c r="A47" s="29">
        <v>1</v>
      </c>
      <c r="B47" s="18" t="s">
        <v>14</v>
      </c>
      <c r="C47" s="22" t="s">
        <v>10</v>
      </c>
      <c r="D47" s="22">
        <f>IFERROR((((D9/C9)*100-100)),"--")</f>
        <v>39.833236878719788</v>
      </c>
      <c r="E47" s="22">
        <f t="shared" ref="E47:AD57" si="17">IFERROR((((E9/D9)*100-100)),"--")</f>
        <v>52.717271720596784</v>
      </c>
      <c r="F47" s="22">
        <f t="shared" si="17"/>
        <v>17.26802483242615</v>
      </c>
      <c r="G47" s="22">
        <f t="shared" si="17"/>
        <v>15.564953802472473</v>
      </c>
      <c r="H47" s="22">
        <f t="shared" si="17"/>
        <v>13.455103612028267</v>
      </c>
      <c r="I47" s="22">
        <f t="shared" si="17"/>
        <v>-12.460415707335571</v>
      </c>
      <c r="J47" s="22">
        <f t="shared" si="17"/>
        <v>-1.686179512146964</v>
      </c>
      <c r="K47" s="22">
        <f t="shared" si="17"/>
        <v>0.18394545648123994</v>
      </c>
      <c r="L47" s="22">
        <f t="shared" si="17"/>
        <v>-0.57894014078736689</v>
      </c>
      <c r="M47" s="22">
        <f t="shared" si="17"/>
        <v>0.11844601690449963</v>
      </c>
      <c r="N47" s="22">
        <f t="shared" si="17"/>
        <v>-14.090174155011667</v>
      </c>
      <c r="O47" s="22">
        <f t="shared" si="17"/>
        <v>-19.126183643695697</v>
      </c>
      <c r="P47" s="22">
        <f t="shared" si="17"/>
        <v>-4.3413181433005263</v>
      </c>
      <c r="Q47" s="22">
        <f t="shared" si="17"/>
        <v>-16.443653630476518</v>
      </c>
      <c r="R47" s="22">
        <f t="shared" si="17"/>
        <v>5.6511751029475192</v>
      </c>
      <c r="S47" s="22">
        <f t="shared" si="17"/>
        <v>5.6745819656117078</v>
      </c>
      <c r="T47" s="22">
        <f t="shared" si="17"/>
        <v>-4.555698852580619</v>
      </c>
      <c r="U47" s="22">
        <f t="shared" si="17"/>
        <v>0.77201155528427989</v>
      </c>
      <c r="V47" s="22">
        <f t="shared" si="17"/>
        <v>1.9187431787203337</v>
      </c>
      <c r="W47" s="22">
        <f t="shared" si="17"/>
        <v>-3.2151681624229269</v>
      </c>
      <c r="X47" s="22">
        <f t="shared" si="17"/>
        <v>-4.8281538915873625</v>
      </c>
      <c r="Y47" s="22">
        <f t="shared" si="17"/>
        <v>-4.0354393924742453</v>
      </c>
      <c r="Z47" s="22">
        <f t="shared" si="17"/>
        <v>2.76015739812199</v>
      </c>
      <c r="AA47" s="22">
        <f t="shared" si="17"/>
        <v>0.14838795472724087</v>
      </c>
      <c r="AB47" s="22">
        <f t="shared" si="17"/>
        <v>-18.395497305022104</v>
      </c>
      <c r="AC47" s="22">
        <f t="shared" si="17"/>
        <v>34.05442612071667</v>
      </c>
      <c r="AD47" s="22">
        <f t="shared" si="17"/>
        <v>18.063741806515353</v>
      </c>
      <c r="AE47" s="22">
        <f t="shared" ref="AE47:AE56" si="18">IFERROR((((AE9/AD9)*100-100)),"--")</f>
        <v>12.285709405489669</v>
      </c>
      <c r="AF47" s="46">
        <f>(POWER(AE9/C9,1/29)-1)*100</f>
        <v>2.8507237740667657</v>
      </c>
    </row>
    <row r="48" spans="1:32" s="2" customFormat="1">
      <c r="A48" s="29">
        <v>2</v>
      </c>
      <c r="B48" s="18" t="s">
        <v>31</v>
      </c>
      <c r="C48" s="22" t="s">
        <v>10</v>
      </c>
      <c r="D48" s="22">
        <f t="shared" ref="D48:S62" si="19">IFERROR((((D10/C10)*100-100)),"--")</f>
        <v>115.63634253288632</v>
      </c>
      <c r="E48" s="22">
        <f t="shared" si="19"/>
        <v>5.3558452581576006</v>
      </c>
      <c r="F48" s="22">
        <f t="shared" si="19"/>
        <v>25.245613878730339</v>
      </c>
      <c r="G48" s="22">
        <f t="shared" si="19"/>
        <v>72.817527413608417</v>
      </c>
      <c r="H48" s="22">
        <f t="shared" si="19"/>
        <v>4.249133726242178</v>
      </c>
      <c r="I48" s="22">
        <f t="shared" si="19"/>
        <v>24.305017425477288</v>
      </c>
      <c r="J48" s="22">
        <f t="shared" si="19"/>
        <v>3.6543507080309467</v>
      </c>
      <c r="K48" s="22">
        <f t="shared" si="19"/>
        <v>0.18394459977369593</v>
      </c>
      <c r="L48" s="22">
        <f t="shared" si="19"/>
        <v>45.902811514589814</v>
      </c>
      <c r="M48" s="22">
        <f t="shared" si="19"/>
        <v>1.1966661494997197</v>
      </c>
      <c r="N48" s="22">
        <f t="shared" si="19"/>
        <v>2.8460386374686664</v>
      </c>
      <c r="O48" s="22">
        <f t="shared" si="19"/>
        <v>-13.406301595106825</v>
      </c>
      <c r="P48" s="22">
        <f t="shared" si="19"/>
        <v>-18.911751992068133</v>
      </c>
      <c r="Q48" s="22">
        <f t="shared" si="19"/>
        <v>-15.651039039642626</v>
      </c>
      <c r="R48" s="22">
        <f t="shared" si="19"/>
        <v>36.732899219100176</v>
      </c>
      <c r="S48" s="22">
        <f t="shared" si="19"/>
        <v>18.101034746845585</v>
      </c>
      <c r="T48" s="22">
        <f t="shared" si="17"/>
        <v>-5.6953212008145755</v>
      </c>
      <c r="U48" s="22">
        <f t="shared" si="17"/>
        <v>2.8717802393039733</v>
      </c>
      <c r="V48" s="22">
        <f t="shared" si="17"/>
        <v>-3.6632724430990038</v>
      </c>
      <c r="W48" s="22">
        <f t="shared" si="17"/>
        <v>-29.886274752771129</v>
      </c>
      <c r="X48" s="22">
        <f t="shared" si="17"/>
        <v>-1.0846890760721521</v>
      </c>
      <c r="Y48" s="22">
        <f t="shared" si="17"/>
        <v>5.9700076057869893</v>
      </c>
      <c r="Z48" s="22">
        <f t="shared" si="17"/>
        <v>51.708490626399652</v>
      </c>
      <c r="AA48" s="22">
        <f t="shared" si="17"/>
        <v>-21.897809833578819</v>
      </c>
      <c r="AB48" s="22">
        <f t="shared" si="17"/>
        <v>-1.1280246648703667</v>
      </c>
      <c r="AC48" s="22">
        <f t="shared" si="17"/>
        <v>-46.326616681247422</v>
      </c>
      <c r="AD48" s="22">
        <f t="shared" si="17"/>
        <v>41.827605304715064</v>
      </c>
      <c r="AE48" s="22">
        <f t="shared" si="18"/>
        <v>-20.550502192802369</v>
      </c>
      <c r="AF48" s="46">
        <f t="shared" ref="AF48:AF62" si="20">(POWER(AE10/C10,1/29)-1)*100</f>
        <v>5.4635894793405138</v>
      </c>
    </row>
    <row r="49" spans="1:32" s="2" customFormat="1">
      <c r="A49" s="5">
        <v>3</v>
      </c>
      <c r="B49" s="18" t="s">
        <v>1140</v>
      </c>
      <c r="C49" s="22" t="s">
        <v>10</v>
      </c>
      <c r="D49" s="22">
        <f t="shared" si="19"/>
        <v>-8.0083750000000151</v>
      </c>
      <c r="E49" s="22">
        <f t="shared" si="17"/>
        <v>34.35652430316344</v>
      </c>
      <c r="F49" s="22">
        <f t="shared" si="17"/>
        <v>-6.4505134641485142</v>
      </c>
      <c r="G49" s="22">
        <f t="shared" si="17"/>
        <v>-42.143562167497507</v>
      </c>
      <c r="H49" s="22">
        <f t="shared" si="17"/>
        <v>113.15343966754367</v>
      </c>
      <c r="I49" s="22">
        <f t="shared" si="17"/>
        <v>59.793430341474647</v>
      </c>
      <c r="J49" s="22">
        <f t="shared" si="17"/>
        <v>18.939878539178537</v>
      </c>
      <c r="K49" s="22">
        <f t="shared" si="17"/>
        <v>-81.361713393799405</v>
      </c>
      <c r="L49" s="22">
        <f t="shared" si="17"/>
        <v>-22.018030770601385</v>
      </c>
      <c r="M49" s="22">
        <f t="shared" si="17"/>
        <v>338.58749980165965</v>
      </c>
      <c r="N49" s="22">
        <f t="shared" si="17"/>
        <v>69.762129582397222</v>
      </c>
      <c r="O49" s="22">
        <f t="shared" si="17"/>
        <v>-22.495296661929956</v>
      </c>
      <c r="P49" s="22">
        <f t="shared" si="17"/>
        <v>183.61016706811409</v>
      </c>
      <c r="Q49" s="22">
        <f t="shared" si="17"/>
        <v>44.277968147204803</v>
      </c>
      <c r="R49" s="22">
        <f t="shared" si="17"/>
        <v>-73.394157945085567</v>
      </c>
      <c r="S49" s="22">
        <f t="shared" si="17"/>
        <v>68.160568094395501</v>
      </c>
      <c r="T49" s="22">
        <f t="shared" si="17"/>
        <v>45.703998707129301</v>
      </c>
      <c r="U49" s="22">
        <f t="shared" si="17"/>
        <v>38.577069199121581</v>
      </c>
      <c r="V49" s="22">
        <f t="shared" si="17"/>
        <v>-57.595726328135946</v>
      </c>
      <c r="W49" s="22">
        <f t="shared" si="17"/>
        <v>33.195347567654437</v>
      </c>
      <c r="X49" s="22">
        <f t="shared" si="17"/>
        <v>233.30016207207825</v>
      </c>
      <c r="Y49" s="22">
        <f t="shared" si="17"/>
        <v>0.80106821740272949</v>
      </c>
      <c r="Z49" s="22">
        <f t="shared" si="17"/>
        <v>-6.8388881885081929</v>
      </c>
      <c r="AA49" s="22">
        <f t="shared" si="17"/>
        <v>2.2638767213092308</v>
      </c>
      <c r="AB49" s="22">
        <f t="shared" si="17"/>
        <v>-36.402648555808611</v>
      </c>
      <c r="AC49" s="22">
        <f t="shared" si="17"/>
        <v>-26.718361687266253</v>
      </c>
      <c r="AD49" s="22">
        <f t="shared" si="17"/>
        <v>100.3091477213334</v>
      </c>
      <c r="AE49" s="22">
        <f t="shared" si="18"/>
        <v>-40.594564661271583</v>
      </c>
      <c r="AF49" s="46">
        <f t="shared" si="20"/>
        <v>7.6252195972439596</v>
      </c>
    </row>
    <row r="50" spans="1:32" s="2" customFormat="1">
      <c r="A50" s="5">
        <v>4</v>
      </c>
      <c r="B50" s="18" t="s">
        <v>1151</v>
      </c>
      <c r="C50" s="22" t="s">
        <v>10</v>
      </c>
      <c r="D50" s="22">
        <f t="shared" si="19"/>
        <v>58.942381395348775</v>
      </c>
      <c r="E50" s="22">
        <f t="shared" si="17"/>
        <v>12.615471126409702</v>
      </c>
      <c r="F50" s="22">
        <f t="shared" si="17"/>
        <v>-18.220881762560566</v>
      </c>
      <c r="G50" s="22">
        <f t="shared" si="17"/>
        <v>-3.8434921046881811</v>
      </c>
      <c r="H50" s="22">
        <f t="shared" si="17"/>
        <v>49.587158540188028</v>
      </c>
      <c r="I50" s="22">
        <f t="shared" si="17"/>
        <v>-2.0055475788700221</v>
      </c>
      <c r="J50" s="22">
        <f t="shared" si="17"/>
        <v>-43.371661114688379</v>
      </c>
      <c r="K50" s="22">
        <f t="shared" si="17"/>
        <v>0.37650638380939938</v>
      </c>
      <c r="L50" s="22">
        <f t="shared" si="17"/>
        <v>-24.170704077619789</v>
      </c>
      <c r="M50" s="22">
        <f t="shared" si="17"/>
        <v>11.144685560313761</v>
      </c>
      <c r="N50" s="22">
        <f t="shared" si="17"/>
        <v>170.92568235000027</v>
      </c>
      <c r="O50" s="22">
        <f t="shared" si="17"/>
        <v>51.789734498567867</v>
      </c>
      <c r="P50" s="22">
        <f t="shared" si="17"/>
        <v>31.769770487706495</v>
      </c>
      <c r="Q50" s="22">
        <f t="shared" si="17"/>
        <v>7.1682302900352397</v>
      </c>
      <c r="R50" s="22">
        <f t="shared" si="17"/>
        <v>-15.636437252002452</v>
      </c>
      <c r="S50" s="22">
        <f t="shared" si="17"/>
        <v>-11.366475701259844</v>
      </c>
      <c r="T50" s="22">
        <f t="shared" si="17"/>
        <v>-39.789319929514413</v>
      </c>
      <c r="U50" s="22">
        <f t="shared" si="17"/>
        <v>8.654248953746162</v>
      </c>
      <c r="V50" s="22">
        <f t="shared" si="17"/>
        <v>-34.989258848985102</v>
      </c>
      <c r="W50" s="22">
        <f t="shared" si="17"/>
        <v>-17.805505279810959</v>
      </c>
      <c r="X50" s="22">
        <f t="shared" si="17"/>
        <v>13.150615325155641</v>
      </c>
      <c r="Y50" s="22">
        <f t="shared" si="17"/>
        <v>-4.6488141484695404</v>
      </c>
      <c r="Z50" s="22">
        <f t="shared" si="17"/>
        <v>1.4205033235332678</v>
      </c>
      <c r="AA50" s="22">
        <f t="shared" si="17"/>
        <v>-0.72451943844249911</v>
      </c>
      <c r="AB50" s="22">
        <f t="shared" si="17"/>
        <v>-49.442571612700256</v>
      </c>
      <c r="AC50" s="22">
        <f t="shared" si="17"/>
        <v>-39.356680692180198</v>
      </c>
      <c r="AD50" s="22">
        <f t="shared" si="17"/>
        <v>-33.795977781748888</v>
      </c>
      <c r="AE50" s="22">
        <f t="shared" si="18"/>
        <v>-30.771138389455515</v>
      </c>
      <c r="AF50" s="46">
        <f t="shared" si="20"/>
        <v>-4.9552787306812114</v>
      </c>
    </row>
    <row r="51" spans="1:32" s="2" customFormat="1">
      <c r="A51" s="5">
        <v>5</v>
      </c>
      <c r="B51" s="18" t="s">
        <v>1162</v>
      </c>
      <c r="C51" s="22" t="s">
        <v>10</v>
      </c>
      <c r="D51" s="22">
        <f t="shared" si="19"/>
        <v>363.84938271604943</v>
      </c>
      <c r="E51" s="22">
        <f t="shared" si="17"/>
        <v>82.543521116014318</v>
      </c>
      <c r="F51" s="22">
        <f t="shared" si="17"/>
        <v>-56.814304959119752</v>
      </c>
      <c r="G51" s="22">
        <f t="shared" si="17"/>
        <v>49.56940724029667</v>
      </c>
      <c r="H51" s="22">
        <f t="shared" si="17"/>
        <v>-18.049158832964906</v>
      </c>
      <c r="I51" s="22">
        <f t="shared" si="17"/>
        <v>-73.701890253016785</v>
      </c>
      <c r="J51" s="22">
        <f t="shared" si="17"/>
        <v>74.282236930766459</v>
      </c>
      <c r="K51" s="22">
        <f t="shared" si="17"/>
        <v>19.199691017718365</v>
      </c>
      <c r="L51" s="22">
        <f t="shared" si="17"/>
        <v>-71.768429671397854</v>
      </c>
      <c r="M51" s="22">
        <f t="shared" si="17"/>
        <v>-25.214333082122238</v>
      </c>
      <c r="N51" s="22">
        <f t="shared" si="17"/>
        <v>177.37348522959559</v>
      </c>
      <c r="O51" s="22">
        <f t="shared" si="17"/>
        <v>-47.943713999067917</v>
      </c>
      <c r="P51" s="22">
        <f t="shared" si="17"/>
        <v>113.94962430470184</v>
      </c>
      <c r="Q51" s="22">
        <f t="shared" si="17"/>
        <v>-1.4677728471814362</v>
      </c>
      <c r="R51" s="22">
        <f t="shared" si="17"/>
        <v>-22.42107646982835</v>
      </c>
      <c r="S51" s="22">
        <f t="shared" si="17"/>
        <v>70.16320190707853</v>
      </c>
      <c r="T51" s="22">
        <f t="shared" si="17"/>
        <v>46.76849739586001</v>
      </c>
      <c r="U51" s="22">
        <f t="shared" si="17"/>
        <v>42.157530715163915</v>
      </c>
      <c r="V51" s="22">
        <f t="shared" si="17"/>
        <v>61.911258793484592</v>
      </c>
      <c r="W51" s="22">
        <f t="shared" si="17"/>
        <v>-48.147393652123938</v>
      </c>
      <c r="X51" s="22">
        <f t="shared" si="17"/>
        <v>142.53120747147275</v>
      </c>
      <c r="Y51" s="22">
        <f t="shared" si="17"/>
        <v>-62.139610790798308</v>
      </c>
      <c r="Z51" s="22">
        <f t="shared" si="17"/>
        <v>-51.458441457034972</v>
      </c>
      <c r="AA51" s="22">
        <f t="shared" si="17"/>
        <v>-52.501370085452756</v>
      </c>
      <c r="AB51" s="22">
        <f t="shared" si="17"/>
        <v>74.8917254066574</v>
      </c>
      <c r="AC51" s="22">
        <f t="shared" si="17"/>
        <v>-49.56003633327164</v>
      </c>
      <c r="AD51" s="22">
        <f t="shared" si="17"/>
        <v>111.57488591995505</v>
      </c>
      <c r="AE51" s="22">
        <f t="shared" si="18"/>
        <v>-34.276466042757775</v>
      </c>
      <c r="AF51" s="46">
        <f t="shared" si="20"/>
        <v>-0.19473616635965474</v>
      </c>
    </row>
    <row r="52" spans="1:32" s="2" customFormat="1">
      <c r="A52" s="29"/>
      <c r="B52" s="18" t="s">
        <v>17</v>
      </c>
      <c r="C52" s="22" t="s">
        <v>10</v>
      </c>
      <c r="D52" s="22">
        <f t="shared" si="19"/>
        <v>41.998678206136987</v>
      </c>
      <c r="E52" s="22">
        <f t="shared" si="17"/>
        <v>49.044347328284687</v>
      </c>
      <c r="F52" s="22">
        <f t="shared" si="17"/>
        <v>163.0041021285416</v>
      </c>
      <c r="G52" s="22">
        <f t="shared" si="17"/>
        <v>112.88665247765022</v>
      </c>
      <c r="H52" s="22">
        <f t="shared" si="17"/>
        <v>-47.891335798007105</v>
      </c>
      <c r="I52" s="22">
        <f t="shared" si="17"/>
        <v>-13.94457884480461</v>
      </c>
      <c r="J52" s="22">
        <f t="shared" si="17"/>
        <v>17.858894795868991</v>
      </c>
      <c r="K52" s="22">
        <f t="shared" si="17"/>
        <v>-68.108209060251454</v>
      </c>
      <c r="L52" s="22">
        <f t="shared" si="17"/>
        <v>76.684568288534052</v>
      </c>
      <c r="M52" s="22">
        <f t="shared" si="17"/>
        <v>-74.549108338797296</v>
      </c>
      <c r="N52" s="22">
        <f t="shared" si="17"/>
        <v>85.661648971776941</v>
      </c>
      <c r="O52" s="22">
        <f t="shared" si="17"/>
        <v>-37.588512169835028</v>
      </c>
      <c r="P52" s="22">
        <f t="shared" si="17"/>
        <v>27.030224937060481</v>
      </c>
      <c r="Q52" s="22">
        <f t="shared" si="17"/>
        <v>7.253846416623162</v>
      </c>
      <c r="R52" s="22">
        <f t="shared" si="17"/>
        <v>32.467471033419258</v>
      </c>
      <c r="S52" s="22">
        <f t="shared" si="17"/>
        <v>61.332860130866635</v>
      </c>
      <c r="T52" s="22">
        <f t="shared" si="17"/>
        <v>12.998015794865964</v>
      </c>
      <c r="U52" s="22">
        <f t="shared" si="17"/>
        <v>39.333167734391395</v>
      </c>
      <c r="V52" s="22">
        <f t="shared" si="17"/>
        <v>-36.196940999405122</v>
      </c>
      <c r="W52" s="22">
        <f t="shared" si="17"/>
        <v>-17.888295883991717</v>
      </c>
      <c r="X52" s="22">
        <f t="shared" si="17"/>
        <v>-5.8088226903941944</v>
      </c>
      <c r="Y52" s="22">
        <f t="shared" si="17"/>
        <v>27.602161813088543</v>
      </c>
      <c r="Z52" s="22">
        <f t="shared" si="17"/>
        <v>39.131570171342474</v>
      </c>
      <c r="AA52" s="22">
        <f t="shared" si="17"/>
        <v>-36.689908199752999</v>
      </c>
      <c r="AB52" s="22">
        <f t="shared" si="17"/>
        <v>97.389195520255839</v>
      </c>
      <c r="AC52" s="22">
        <f t="shared" si="17"/>
        <v>-39.974902318090678</v>
      </c>
      <c r="AD52" s="22">
        <f t="shared" si="17"/>
        <v>27.613665012733108</v>
      </c>
      <c r="AE52" s="22">
        <f t="shared" si="18"/>
        <v>237.68703367372558</v>
      </c>
      <c r="AF52" s="46">
        <f t="shared" si="20"/>
        <v>9.3929196768870007</v>
      </c>
    </row>
    <row r="53" spans="1:32" s="2" customFormat="1">
      <c r="A53" s="29"/>
      <c r="B53" s="18" t="s">
        <v>18</v>
      </c>
      <c r="C53" s="22" t="s">
        <v>10</v>
      </c>
      <c r="D53" s="22">
        <f t="shared" si="19"/>
        <v>0.49760129659645713</v>
      </c>
      <c r="E53" s="22">
        <f t="shared" si="17"/>
        <v>41.111062908683579</v>
      </c>
      <c r="F53" s="22">
        <f t="shared" si="17"/>
        <v>18.227234407251359</v>
      </c>
      <c r="G53" s="22">
        <f t="shared" si="17"/>
        <v>155.46276816897321</v>
      </c>
      <c r="H53" s="22">
        <f t="shared" si="17"/>
        <v>-20.229898632083987</v>
      </c>
      <c r="I53" s="22">
        <f t="shared" si="17"/>
        <v>-35.197221586309354</v>
      </c>
      <c r="J53" s="22">
        <f t="shared" si="17"/>
        <v>56.305429901350834</v>
      </c>
      <c r="K53" s="22">
        <f t="shared" si="17"/>
        <v>-19.756040465599753</v>
      </c>
      <c r="L53" s="22">
        <f t="shared" si="17"/>
        <v>74.725707183850574</v>
      </c>
      <c r="M53" s="22">
        <f t="shared" si="17"/>
        <v>-81.266871484912471</v>
      </c>
      <c r="N53" s="22">
        <f t="shared" si="17"/>
        <v>202.73423127572238</v>
      </c>
      <c r="O53" s="22">
        <f t="shared" si="17"/>
        <v>-64.945117070007882</v>
      </c>
      <c r="P53" s="22">
        <f t="shared" si="17"/>
        <v>42.789339230089837</v>
      </c>
      <c r="Q53" s="22">
        <f t="shared" si="17"/>
        <v>5.0579813906273188</v>
      </c>
      <c r="R53" s="22">
        <f t="shared" si="17"/>
        <v>28.049065276631325</v>
      </c>
      <c r="S53" s="22">
        <f t="shared" si="17"/>
        <v>53.743851746986167</v>
      </c>
      <c r="T53" s="22">
        <f t="shared" si="17"/>
        <v>25.008362516208422</v>
      </c>
      <c r="U53" s="22">
        <f t="shared" si="17"/>
        <v>57.511143510981555</v>
      </c>
      <c r="V53" s="22">
        <f t="shared" si="17"/>
        <v>-46.113161759600587</v>
      </c>
      <c r="W53" s="22">
        <f t="shared" si="17"/>
        <v>6.5161130363226079</v>
      </c>
      <c r="X53" s="22">
        <f t="shared" si="17"/>
        <v>-6.6480679290199021</v>
      </c>
      <c r="Y53" s="22">
        <f t="shared" si="17"/>
        <v>21.075940094148663</v>
      </c>
      <c r="Z53" s="22">
        <f t="shared" si="17"/>
        <v>8.3342454267598498</v>
      </c>
      <c r="AA53" s="22">
        <f t="shared" si="17"/>
        <v>-24.762984579744895</v>
      </c>
      <c r="AB53" s="22">
        <f t="shared" si="17"/>
        <v>198.64478664972631</v>
      </c>
      <c r="AC53" s="22">
        <f t="shared" si="17"/>
        <v>-39.499576159548923</v>
      </c>
      <c r="AD53" s="22">
        <f t="shared" si="17"/>
        <v>36.940705222712722</v>
      </c>
      <c r="AE53" s="22">
        <f t="shared" si="18"/>
        <v>230.1053693160041</v>
      </c>
      <c r="AF53" s="46">
        <f t="shared" si="20"/>
        <v>11.617918101696901</v>
      </c>
    </row>
    <row r="54" spans="1:32" s="2" customFormat="1">
      <c r="A54" s="29"/>
      <c r="B54" s="18" t="s">
        <v>1143</v>
      </c>
      <c r="C54" s="22" t="s">
        <v>10</v>
      </c>
      <c r="D54" s="22">
        <f t="shared" si="19"/>
        <v>15.812778355879288</v>
      </c>
      <c r="E54" s="22">
        <f t="shared" si="17"/>
        <v>13.670670161968019</v>
      </c>
      <c r="F54" s="22">
        <f t="shared" si="17"/>
        <v>51.328184900917762</v>
      </c>
      <c r="G54" s="22">
        <f t="shared" si="17"/>
        <v>-31.504543298712747</v>
      </c>
      <c r="H54" s="22">
        <f t="shared" si="17"/>
        <v>6.651386431236304</v>
      </c>
      <c r="I54" s="22">
        <f t="shared" si="17"/>
        <v>103.71114318254234</v>
      </c>
      <c r="J54" s="22">
        <f t="shared" si="17"/>
        <v>63.904203859358404</v>
      </c>
      <c r="K54" s="22">
        <f t="shared" si="17"/>
        <v>-23.0814775601511</v>
      </c>
      <c r="L54" s="22">
        <f t="shared" si="17"/>
        <v>-71.551598468556307</v>
      </c>
      <c r="M54" s="22">
        <f t="shared" si="17"/>
        <v>-32.605069945502592</v>
      </c>
      <c r="N54" s="22">
        <f t="shared" si="17"/>
        <v>-22.994069539155007</v>
      </c>
      <c r="O54" s="22">
        <f t="shared" si="17"/>
        <v>-10.5514277018396</v>
      </c>
      <c r="P54" s="22">
        <f t="shared" si="17"/>
        <v>15.30213414017129</v>
      </c>
      <c r="Q54" s="22">
        <f t="shared" si="17"/>
        <v>66.973030947619094</v>
      </c>
      <c r="R54" s="22">
        <f t="shared" si="17"/>
        <v>15.714566351878133</v>
      </c>
      <c r="S54" s="22">
        <f t="shared" si="17"/>
        <v>67.318825644470081</v>
      </c>
      <c r="T54" s="22">
        <f t="shared" si="17"/>
        <v>-38.014734984406516</v>
      </c>
      <c r="U54" s="22">
        <f t="shared" si="17"/>
        <v>20.062191313107121</v>
      </c>
      <c r="V54" s="22">
        <f t="shared" si="17"/>
        <v>-0.20789616317728132</v>
      </c>
      <c r="W54" s="22">
        <f t="shared" si="17"/>
        <v>19.499729497889518</v>
      </c>
      <c r="X54" s="22">
        <f t="shared" si="17"/>
        <v>5.3665919093898822</v>
      </c>
      <c r="Y54" s="22">
        <f t="shared" si="17"/>
        <v>50.358151614452339</v>
      </c>
      <c r="Z54" s="22">
        <f t="shared" si="17"/>
        <v>22.777811611847284</v>
      </c>
      <c r="AA54" s="22">
        <f t="shared" si="17"/>
        <v>-32.191250603163127</v>
      </c>
      <c r="AB54" s="22">
        <f t="shared" si="17"/>
        <v>82.799267174357027</v>
      </c>
      <c r="AC54" s="22">
        <f t="shared" si="17"/>
        <v>-76.371383273985089</v>
      </c>
      <c r="AD54" s="22">
        <f t="shared" si="17"/>
        <v>-16.212827705258874</v>
      </c>
      <c r="AE54" s="22">
        <f t="shared" si="18"/>
        <v>585.68964789856875</v>
      </c>
      <c r="AF54" s="46">
        <f t="shared" si="20"/>
        <v>5.9497591747178502</v>
      </c>
    </row>
    <row r="55" spans="1:32" s="2" customFormat="1">
      <c r="A55" s="5"/>
      <c r="B55" s="18" t="s">
        <v>1144</v>
      </c>
      <c r="C55" s="22" t="s">
        <v>10</v>
      </c>
      <c r="D55" s="22">
        <f t="shared" si="19"/>
        <v>-6.3552256532066735</v>
      </c>
      <c r="E55" s="22">
        <f t="shared" si="17"/>
        <v>174.48613740965317</v>
      </c>
      <c r="F55" s="22">
        <f t="shared" si="17"/>
        <v>18.007820567732693</v>
      </c>
      <c r="G55" s="22">
        <f t="shared" si="17"/>
        <v>-27.872327513131168</v>
      </c>
      <c r="H55" s="22">
        <f t="shared" si="17"/>
        <v>-15.126649824174393</v>
      </c>
      <c r="I55" s="22">
        <f t="shared" si="17"/>
        <v>-22.0224009087257</v>
      </c>
      <c r="J55" s="22">
        <f t="shared" si="17"/>
        <v>3.2123892498764803</v>
      </c>
      <c r="K55" s="22">
        <f t="shared" si="17"/>
        <v>-57.392889583272037</v>
      </c>
      <c r="L55" s="22">
        <f t="shared" si="17"/>
        <v>67.821325121654951</v>
      </c>
      <c r="M55" s="22">
        <f t="shared" si="17"/>
        <v>109.80184914127963</v>
      </c>
      <c r="N55" s="22">
        <f t="shared" si="17"/>
        <v>-14.44654219984622</v>
      </c>
      <c r="O55" s="22">
        <f t="shared" si="17"/>
        <v>3.4307315079689715</v>
      </c>
      <c r="P55" s="22">
        <f t="shared" si="17"/>
        <v>-10.338793613848466</v>
      </c>
      <c r="Q55" s="22">
        <f t="shared" si="17"/>
        <v>35.234171827271467</v>
      </c>
      <c r="R55" s="22">
        <f t="shared" si="17"/>
        <v>32.879291174838386</v>
      </c>
      <c r="S55" s="22">
        <f t="shared" si="17"/>
        <v>26.950399143935201</v>
      </c>
      <c r="T55" s="22">
        <f t="shared" si="17"/>
        <v>-2.0586386257713229</v>
      </c>
      <c r="U55" s="22">
        <f t="shared" si="17"/>
        <v>1.9636108924671873</v>
      </c>
      <c r="V55" s="22">
        <f t="shared" si="17"/>
        <v>12.472040645984237</v>
      </c>
      <c r="W55" s="22">
        <f t="shared" si="17"/>
        <v>27.368673674072738</v>
      </c>
      <c r="X55" s="22">
        <f t="shared" si="17"/>
        <v>-17.434173580069739</v>
      </c>
      <c r="Y55" s="22">
        <f t="shared" si="17"/>
        <v>14.435258308654113</v>
      </c>
      <c r="Z55" s="22">
        <f t="shared" si="17"/>
        <v>7.1075091661147809</v>
      </c>
      <c r="AA55" s="22">
        <f t="shared" si="17"/>
        <v>8.6481274082100157</v>
      </c>
      <c r="AB55" s="22">
        <f t="shared" si="17"/>
        <v>1132.04333126799</v>
      </c>
      <c r="AC55" s="22">
        <f t="shared" si="17"/>
        <v>-35.049108163611123</v>
      </c>
      <c r="AD55" s="22">
        <f t="shared" si="17"/>
        <v>-74.101375227891666</v>
      </c>
      <c r="AE55" s="22">
        <f t="shared" si="18"/>
        <v>620.83674947649013</v>
      </c>
      <c r="AF55" s="46">
        <f t="shared" si="20"/>
        <v>17.018148324987116</v>
      </c>
    </row>
    <row r="56" spans="1:32" s="2" customFormat="1">
      <c r="A56" s="29"/>
      <c r="B56" s="18" t="s">
        <v>1160</v>
      </c>
      <c r="C56" s="22" t="s">
        <v>10</v>
      </c>
      <c r="D56" s="22">
        <f t="shared" si="19"/>
        <v>32.440677966101987</v>
      </c>
      <c r="E56" s="22">
        <f t="shared" si="17"/>
        <v>117.2539963236149</v>
      </c>
      <c r="F56" s="22">
        <f t="shared" si="17"/>
        <v>-9.7939899913515802</v>
      </c>
      <c r="G56" s="22">
        <f t="shared" si="17"/>
        <v>-5.8084225317579694</v>
      </c>
      <c r="H56" s="22">
        <f t="shared" si="17"/>
        <v>33.739146163838086</v>
      </c>
      <c r="I56" s="22">
        <f t="shared" si="17"/>
        <v>-29.645516308285664</v>
      </c>
      <c r="J56" s="22">
        <f t="shared" si="17"/>
        <v>20.730743815658585</v>
      </c>
      <c r="K56" s="22">
        <f t="shared" si="17"/>
        <v>115.15920358123793</v>
      </c>
      <c r="L56" s="22">
        <f t="shared" si="17"/>
        <v>-77.139299726883507</v>
      </c>
      <c r="M56" s="22">
        <f t="shared" si="17"/>
        <v>97.455843860665311</v>
      </c>
      <c r="N56" s="22">
        <f t="shared" si="17"/>
        <v>-4.4879887668177219</v>
      </c>
      <c r="O56" s="22">
        <f t="shared" si="17"/>
        <v>30.14017343071572</v>
      </c>
      <c r="P56" s="22">
        <f t="shared" si="17"/>
        <v>-4.4523696543611067</v>
      </c>
      <c r="Q56" s="22">
        <f t="shared" si="17"/>
        <v>16.587659032375228</v>
      </c>
      <c r="R56" s="22">
        <f t="shared" si="17"/>
        <v>75.85859277628964</v>
      </c>
      <c r="S56" s="22">
        <f t="shared" si="17"/>
        <v>57.300257741784066</v>
      </c>
      <c r="T56" s="22">
        <f t="shared" si="17"/>
        <v>10.967147297273243</v>
      </c>
      <c r="U56" s="22">
        <f t="shared" si="17"/>
        <v>-8.6290574907170452</v>
      </c>
      <c r="V56" s="22">
        <f t="shared" si="17"/>
        <v>-9.7571317001002029</v>
      </c>
      <c r="W56" s="22">
        <f t="shared" si="17"/>
        <v>9.9605823439936216</v>
      </c>
      <c r="X56" s="22">
        <f t="shared" si="17"/>
        <v>4.50638819304001</v>
      </c>
      <c r="Y56" s="22">
        <f t="shared" si="17"/>
        <v>8.2174040052540107</v>
      </c>
      <c r="Z56" s="22">
        <f t="shared" si="17"/>
        <v>3.8143300253424428</v>
      </c>
      <c r="AA56" s="22">
        <f t="shared" si="17"/>
        <v>-26.820747048220724</v>
      </c>
      <c r="AB56" s="22">
        <f t="shared" si="17"/>
        <v>-13.967784282640139</v>
      </c>
      <c r="AC56" s="22">
        <f t="shared" si="17"/>
        <v>16.098048772710882</v>
      </c>
      <c r="AD56" s="22">
        <f t="shared" si="17"/>
        <v>478.41848133671613</v>
      </c>
      <c r="AE56" s="22">
        <f t="shared" si="18"/>
        <v>24.326736631267764</v>
      </c>
      <c r="AF56" s="46">
        <f t="shared" si="20"/>
        <v>15.429518763507065</v>
      </c>
    </row>
    <row r="57" spans="1:32" s="2" customFormat="1">
      <c r="A57" s="29"/>
      <c r="B57" s="18" t="s">
        <v>1146</v>
      </c>
      <c r="C57" s="22" t="s">
        <v>10</v>
      </c>
      <c r="D57" s="22">
        <f t="shared" si="19"/>
        <v>44.245061728395029</v>
      </c>
      <c r="E57" s="22">
        <f t="shared" si="17"/>
        <v>52.255891679540639</v>
      </c>
      <c r="F57" s="22">
        <f t="shared" si="17"/>
        <v>-0.12062460592065349</v>
      </c>
      <c r="G57" s="22">
        <f t="shared" si="17"/>
        <v>1732.0897198926718</v>
      </c>
      <c r="H57" s="22">
        <f t="shared" si="17"/>
        <v>-60.171601424023223</v>
      </c>
      <c r="I57" s="22">
        <f t="shared" si="17"/>
        <v>-79.684956510773219</v>
      </c>
      <c r="J57" s="22">
        <f t="shared" si="17"/>
        <v>37.08060656146418</v>
      </c>
      <c r="K57" s="22">
        <f t="shared" si="17"/>
        <v>-80.141757214285391</v>
      </c>
      <c r="L57" s="22">
        <f t="shared" si="17"/>
        <v>5422.5017492230199</v>
      </c>
      <c r="M57" s="22">
        <f t="shared" si="17"/>
        <v>-98.61152814657369</v>
      </c>
      <c r="N57" s="22">
        <f t="shared" si="17"/>
        <v>-21.007932068870915</v>
      </c>
      <c r="O57" s="22">
        <f t="shared" ref="E57:AE62" si="21">IFERROR((((O19/N19)*100-100)),"--")</f>
        <v>87.95007790732484</v>
      </c>
      <c r="P57" s="22">
        <f t="shared" si="21"/>
        <v>-20.641817803133904</v>
      </c>
      <c r="Q57" s="22">
        <f t="shared" si="21"/>
        <v>40.073820771708739</v>
      </c>
      <c r="R57" s="22">
        <f t="shared" si="21"/>
        <v>61.608851031937746</v>
      </c>
      <c r="S57" s="22">
        <f t="shared" si="21"/>
        <v>2.5346677578485384</v>
      </c>
      <c r="T57" s="22">
        <f t="shared" si="21"/>
        <v>9.8219724536473336</v>
      </c>
      <c r="U57" s="22">
        <f t="shared" si="21"/>
        <v>32.503281831749234</v>
      </c>
      <c r="V57" s="22">
        <f t="shared" si="21"/>
        <v>6.7172220611867459</v>
      </c>
      <c r="W57" s="22">
        <f t="shared" si="21"/>
        <v>43.560837384709345</v>
      </c>
      <c r="X57" s="22">
        <f t="shared" si="21"/>
        <v>-4.4655419192144024</v>
      </c>
      <c r="Y57" s="22">
        <f t="shared" si="21"/>
        <v>-9.6459786626901973</v>
      </c>
      <c r="Z57" s="22">
        <f t="shared" si="21"/>
        <v>15.55920772185479</v>
      </c>
      <c r="AA57" s="22">
        <f t="shared" si="21"/>
        <v>-37.912631595213917</v>
      </c>
      <c r="AB57" s="22">
        <f t="shared" si="21"/>
        <v>132.37426014124347</v>
      </c>
      <c r="AC57" s="22">
        <f t="shared" si="21"/>
        <v>-40.423444496655414</v>
      </c>
      <c r="AD57" s="22">
        <f t="shared" si="21"/>
        <v>-68.489524809798354</v>
      </c>
      <c r="AE57" s="22">
        <f t="shared" si="21"/>
        <v>4087.1690671348897</v>
      </c>
      <c r="AF57" s="46">
        <f t="shared" si="20"/>
        <v>14.182157602593248</v>
      </c>
    </row>
    <row r="58" spans="1:32" s="2" customFormat="1">
      <c r="A58" s="29"/>
      <c r="B58" s="18" t="s">
        <v>1161</v>
      </c>
      <c r="C58" s="22" t="s">
        <v>10</v>
      </c>
      <c r="D58" s="22">
        <f t="shared" si="19"/>
        <v>470.14545454545464</v>
      </c>
      <c r="E58" s="22">
        <f t="shared" si="21"/>
        <v>60.502104726066705</v>
      </c>
      <c r="F58" s="22">
        <f t="shared" si="21"/>
        <v>88.666358700781245</v>
      </c>
      <c r="G58" s="22">
        <f t="shared" si="21"/>
        <v>-13.274797604159758</v>
      </c>
      <c r="H58" s="22">
        <f t="shared" si="21"/>
        <v>-12.002586489538686</v>
      </c>
      <c r="I58" s="22">
        <f t="shared" si="21"/>
        <v>-24.446384031297114</v>
      </c>
      <c r="J58" s="22">
        <f t="shared" si="21"/>
        <v>622.13830734458122</v>
      </c>
      <c r="K58" s="22">
        <f t="shared" si="21"/>
        <v>-81.251379212010733</v>
      </c>
      <c r="L58" s="22">
        <f t="shared" si="21"/>
        <v>-11.943489830125486</v>
      </c>
      <c r="M58" s="22">
        <f t="shared" si="21"/>
        <v>41.062968452579241</v>
      </c>
      <c r="N58" s="22">
        <f t="shared" si="21"/>
        <v>-8.973864691540328</v>
      </c>
      <c r="O58" s="22">
        <f t="shared" si="21"/>
        <v>62.022239323275471</v>
      </c>
      <c r="P58" s="22">
        <f t="shared" si="21"/>
        <v>-0.89893390819943875</v>
      </c>
      <c r="Q58" s="22">
        <f t="shared" si="21"/>
        <v>14.270985815023266</v>
      </c>
      <c r="R58" s="22">
        <f t="shared" si="21"/>
        <v>18.754785503764168</v>
      </c>
      <c r="S58" s="22">
        <f t="shared" si="21"/>
        <v>-3.489357391510282</v>
      </c>
      <c r="T58" s="22">
        <f t="shared" si="21"/>
        <v>48.115151833218164</v>
      </c>
      <c r="U58" s="22">
        <f t="shared" si="21"/>
        <v>51.565209813481033</v>
      </c>
      <c r="V58" s="22">
        <f t="shared" si="21"/>
        <v>-2.8685790105516134</v>
      </c>
      <c r="W58" s="22">
        <f t="shared" si="21"/>
        <v>0.31126020377305963</v>
      </c>
      <c r="X58" s="22">
        <f t="shared" si="21"/>
        <v>15.633454468109349</v>
      </c>
      <c r="Y58" s="22">
        <f t="shared" si="21"/>
        <v>39.621964316257873</v>
      </c>
      <c r="Z58" s="22">
        <f t="shared" si="21"/>
        <v>-36.588852427410622</v>
      </c>
      <c r="AA58" s="22">
        <f t="shared" si="21"/>
        <v>-32.213073582050498</v>
      </c>
      <c r="AB58" s="22">
        <f t="shared" si="21"/>
        <v>-8.0011773720309236</v>
      </c>
      <c r="AC58" s="22">
        <f t="shared" si="21"/>
        <v>-49.364127680277228</v>
      </c>
      <c r="AD58" s="22">
        <f t="shared" si="21"/>
        <v>-0.93954912072727836</v>
      </c>
      <c r="AE58" s="22">
        <f t="shared" si="21"/>
        <v>5833.7414169803569</v>
      </c>
      <c r="AF58" s="46">
        <f t="shared" si="20"/>
        <v>28.156755663909472</v>
      </c>
    </row>
    <row r="59" spans="1:32" s="2" customFormat="1">
      <c r="A59" s="5"/>
      <c r="B59" s="18" t="s">
        <v>1166</v>
      </c>
      <c r="C59" s="22" t="s">
        <v>10</v>
      </c>
      <c r="D59" s="22">
        <f t="shared" si="19"/>
        <v>-36.343172006362188</v>
      </c>
      <c r="E59" s="22">
        <f t="shared" si="21"/>
        <v>4.9101618147466439</v>
      </c>
      <c r="F59" s="22">
        <f t="shared" si="21"/>
        <v>-8.7427192773834719</v>
      </c>
      <c r="G59" s="22">
        <f t="shared" si="21"/>
        <v>-29.550023488706785</v>
      </c>
      <c r="H59" s="22">
        <f t="shared" si="21"/>
        <v>615.16172752805312</v>
      </c>
      <c r="I59" s="22">
        <f t="shared" si="21"/>
        <v>-59.35678945288624</v>
      </c>
      <c r="J59" s="22">
        <f t="shared" si="21"/>
        <v>56.223071410468151</v>
      </c>
      <c r="K59" s="22">
        <f t="shared" si="21"/>
        <v>-20.041977817419223</v>
      </c>
      <c r="L59" s="22">
        <f t="shared" si="21"/>
        <v>-37.052617156383661</v>
      </c>
      <c r="M59" s="22">
        <f t="shared" si="21"/>
        <v>-68.586509639197274</v>
      </c>
      <c r="N59" s="22">
        <f t="shared" si="21"/>
        <v>1778.9374559564565</v>
      </c>
      <c r="O59" s="22">
        <f t="shared" si="21"/>
        <v>-92.205239324091266</v>
      </c>
      <c r="P59" s="22">
        <f t="shared" si="21"/>
        <v>266.9529452265769</v>
      </c>
      <c r="Q59" s="22">
        <f t="shared" si="21"/>
        <v>-35.352603930927614</v>
      </c>
      <c r="R59" s="22">
        <f t="shared" si="21"/>
        <v>-17.789241132207295</v>
      </c>
      <c r="S59" s="22">
        <f t="shared" si="21"/>
        <v>80.062313817920028</v>
      </c>
      <c r="T59" s="22">
        <f t="shared" si="21"/>
        <v>146.69615779305275</v>
      </c>
      <c r="U59" s="22">
        <f t="shared" si="21"/>
        <v>140.65271319243612</v>
      </c>
      <c r="V59" s="22">
        <f t="shared" si="21"/>
        <v>-75.164690496586545</v>
      </c>
      <c r="W59" s="22">
        <f t="shared" si="21"/>
        <v>-22.819156371404361</v>
      </c>
      <c r="X59" s="22">
        <f t="shared" si="21"/>
        <v>-36.268129284994941</v>
      </c>
      <c r="Y59" s="22">
        <f t="shared" si="21"/>
        <v>31.1579431637563</v>
      </c>
      <c r="Z59" s="22">
        <f t="shared" si="21"/>
        <v>5.6014159560844803</v>
      </c>
      <c r="AA59" s="22">
        <f t="shared" si="21"/>
        <v>-18.312563644195478</v>
      </c>
      <c r="AB59" s="22">
        <f t="shared" si="21"/>
        <v>29.788933875030153</v>
      </c>
      <c r="AC59" s="22">
        <f t="shared" si="21"/>
        <v>-57.884504048204334</v>
      </c>
      <c r="AD59" s="22">
        <f t="shared" si="21"/>
        <v>127.67718056403677</v>
      </c>
      <c r="AE59" s="22">
        <f t="shared" si="21"/>
        <v>389.98089150966894</v>
      </c>
      <c r="AF59" s="46">
        <f t="shared" si="20"/>
        <v>7.4025146559407284</v>
      </c>
    </row>
    <row r="60" spans="1:32" s="2" customFormat="1">
      <c r="A60" s="29"/>
      <c r="B60" s="18" t="s">
        <v>19</v>
      </c>
      <c r="C60" s="22" t="s">
        <v>10</v>
      </c>
      <c r="D60" s="22">
        <f t="shared" si="19"/>
        <v>40.264067534087786</v>
      </c>
      <c r="E60" s="22">
        <f t="shared" si="21"/>
        <v>52.406890961355799</v>
      </c>
      <c r="F60" s="22">
        <f t="shared" si="21"/>
        <v>18.522709396287198</v>
      </c>
      <c r="G60" s="22">
        <f t="shared" si="21"/>
        <v>17.878409941721671</v>
      </c>
      <c r="H60" s="22">
        <f t="shared" si="21"/>
        <v>11.003284843560593</v>
      </c>
      <c r="I60" s="22">
        <f t="shared" si="21"/>
        <v>-12.331084801694359</v>
      </c>
      <c r="J60" s="22">
        <f t="shared" si="21"/>
        <v>-1.3377276465642183</v>
      </c>
      <c r="K60" s="22">
        <f t="shared" si="21"/>
        <v>-1.3171869336816968</v>
      </c>
      <c r="L60" s="22">
        <f t="shared" si="21"/>
        <v>0.24228520785345609</v>
      </c>
      <c r="M60" s="22">
        <f t="shared" si="21"/>
        <v>-0.7753800680694809</v>
      </c>
      <c r="N60" s="22">
        <f t="shared" si="21"/>
        <v>-13.425665867574224</v>
      </c>
      <c r="O60" s="22">
        <f t="shared" si="21"/>
        <v>-19.025697833458352</v>
      </c>
      <c r="P60" s="22">
        <f t="shared" si="21"/>
        <v>-4.1261573816288148</v>
      </c>
      <c r="Q60" s="22">
        <f t="shared" si="21"/>
        <v>-16.058539793660614</v>
      </c>
      <c r="R60" s="22">
        <f t="shared" si="21"/>
        <v>5.922807993842568</v>
      </c>
      <c r="S60" s="22">
        <f t="shared" si="21"/>
        <v>6.4231027923065085</v>
      </c>
      <c r="T60" s="22">
        <f t="shared" si="21"/>
        <v>-4.3914693229685042</v>
      </c>
      <c r="U60" s="22">
        <f t="shared" si="21"/>
        <v>1.675227413710715</v>
      </c>
      <c r="V60" s="22">
        <f t="shared" si="21"/>
        <v>0.64425422103819585</v>
      </c>
      <c r="W60" s="22">
        <f t="shared" si="21"/>
        <v>-3.9783281339325924</v>
      </c>
      <c r="X60" s="22">
        <f t="shared" si="21"/>
        <v>-4.4043893913060685</v>
      </c>
      <c r="Y60" s="22">
        <f t="shared" si="21"/>
        <v>-3.5950294221602519</v>
      </c>
      <c r="Z60" s="22">
        <f t="shared" si="21"/>
        <v>4.0046724609123459</v>
      </c>
      <c r="AA60" s="22">
        <f t="shared" si="21"/>
        <v>-1.2384329527603626</v>
      </c>
      <c r="AB60" s="22">
        <f t="shared" si="21"/>
        <v>-16.32268358030727</v>
      </c>
      <c r="AC60" s="22">
        <f t="shared" si="21"/>
        <v>29.477113667310533</v>
      </c>
      <c r="AD60" s="22">
        <f t="shared" si="21"/>
        <v>18.5015672297165</v>
      </c>
      <c r="AE60" s="22">
        <f t="shared" si="21"/>
        <v>16.243022312359187</v>
      </c>
      <c r="AF60" s="46">
        <f t="shared" si="20"/>
        <v>3.028875145448584</v>
      </c>
    </row>
    <row r="61" spans="1:32" s="2" customFormat="1">
      <c r="A61" s="29"/>
      <c r="B61" s="18" t="s">
        <v>20</v>
      </c>
      <c r="C61" s="22" t="s">
        <v>10</v>
      </c>
      <c r="D61" s="22">
        <f t="shared" si="19"/>
        <v>142.84167539113085</v>
      </c>
      <c r="E61" s="22">
        <f t="shared" si="21"/>
        <v>3.5546935399428463</v>
      </c>
      <c r="F61" s="22">
        <f t="shared" si="21"/>
        <v>-13.194955702097062</v>
      </c>
      <c r="G61" s="22">
        <f t="shared" si="21"/>
        <v>36.166940796649413</v>
      </c>
      <c r="H61" s="22">
        <f t="shared" si="21"/>
        <v>51.688105766670873</v>
      </c>
      <c r="I61" s="22">
        <f t="shared" si="21"/>
        <v>656.78891178341348</v>
      </c>
      <c r="J61" s="22">
        <f t="shared" si="21"/>
        <v>-20.55792908582103</v>
      </c>
      <c r="K61" s="22">
        <f t="shared" si="21"/>
        <v>-89.210549123333038</v>
      </c>
      <c r="L61" s="22">
        <f t="shared" si="21"/>
        <v>299.98566122895085</v>
      </c>
      <c r="M61" s="22">
        <f t="shared" si="21"/>
        <v>-73.115953356630087</v>
      </c>
      <c r="N61" s="22">
        <f t="shared" si="21"/>
        <v>-15.129813001001182</v>
      </c>
      <c r="O61" s="22">
        <f t="shared" si="21"/>
        <v>-24.367959868367066</v>
      </c>
      <c r="P61" s="22">
        <f t="shared" si="21"/>
        <v>6.9943739967697383</v>
      </c>
      <c r="Q61" s="22">
        <f t="shared" si="21"/>
        <v>-17.43480986728207</v>
      </c>
      <c r="R61" s="22">
        <f t="shared" si="21"/>
        <v>40.867104295190785</v>
      </c>
      <c r="S61" s="22">
        <f t="shared" si="21"/>
        <v>14.801033576536909</v>
      </c>
      <c r="T61" s="22">
        <f t="shared" si="21"/>
        <v>25.730879614148904</v>
      </c>
      <c r="U61" s="22">
        <f t="shared" si="21"/>
        <v>6.385159689081334</v>
      </c>
      <c r="V61" s="22">
        <f t="shared" si="21"/>
        <v>-46.625125710359384</v>
      </c>
      <c r="W61" s="22">
        <f t="shared" si="21"/>
        <v>20.030585115866373</v>
      </c>
      <c r="X61" s="22">
        <f t="shared" si="21"/>
        <v>13.947202793418228</v>
      </c>
      <c r="Y61" s="22">
        <f t="shared" si="21"/>
        <v>-26.595441195326998</v>
      </c>
      <c r="Z61" s="22">
        <f t="shared" si="21"/>
        <v>19.792513680243331</v>
      </c>
      <c r="AA61" s="22">
        <f t="shared" si="21"/>
        <v>-2.7834236419949008</v>
      </c>
      <c r="AB61" s="22">
        <f t="shared" si="21"/>
        <v>-21.523688709998396</v>
      </c>
      <c r="AC61" s="22">
        <f t="shared" si="21"/>
        <v>-78.529188596434324</v>
      </c>
      <c r="AD61" s="22">
        <f t="shared" si="21"/>
        <v>-2.1700447523477351</v>
      </c>
      <c r="AE61" s="22">
        <f t="shared" si="21"/>
        <v>-37.464655664538903</v>
      </c>
      <c r="AF61" s="46">
        <f t="shared" si="20"/>
        <v>-4.692145340600562</v>
      </c>
    </row>
    <row r="62" spans="1:32" s="2" customFormat="1">
      <c r="A62" s="29"/>
      <c r="B62" s="18" t="s">
        <v>7</v>
      </c>
      <c r="C62" s="22" t="s">
        <v>10</v>
      </c>
      <c r="D62" s="22">
        <f t="shared" si="19"/>
        <v>40.826284580727247</v>
      </c>
      <c r="E62" s="22">
        <f t="shared" si="21"/>
        <v>51.945174833317907</v>
      </c>
      <c r="F62" s="22">
        <f t="shared" si="21"/>
        <v>18.318406263945647</v>
      </c>
      <c r="G62" s="22">
        <f t="shared" si="21"/>
        <v>17.964836115658443</v>
      </c>
      <c r="H62" s="22">
        <f t="shared" si="21"/>
        <v>11.22521585299647</v>
      </c>
      <c r="I62" s="22">
        <f t="shared" si="21"/>
        <v>-7.3532800325306624</v>
      </c>
      <c r="J62" s="22">
        <f t="shared" si="21"/>
        <v>-2.5057105817185459</v>
      </c>
      <c r="K62" s="22">
        <f t="shared" si="21"/>
        <v>-5.6693586177475055</v>
      </c>
      <c r="L62" s="22">
        <f t="shared" si="21"/>
        <v>1.9399271262440294</v>
      </c>
      <c r="M62" s="22">
        <f t="shared" si="21"/>
        <v>-2.382982098958621</v>
      </c>
      <c r="N62" s="22">
        <f t="shared" si="21"/>
        <v>-13.43609559100743</v>
      </c>
      <c r="O62" s="22">
        <f t="shared" si="21"/>
        <v>-19.057753824817866</v>
      </c>
      <c r="P62" s="22">
        <f t="shared" si="21"/>
        <v>-4.0638068544983525</v>
      </c>
      <c r="Q62" s="22">
        <f t="shared" si="21"/>
        <v>-16.06714570201656</v>
      </c>
      <c r="R62" s="22">
        <f t="shared" si="21"/>
        <v>6.1377564561869775</v>
      </c>
      <c r="S62" s="22">
        <f t="shared" si="21"/>
        <v>6.4914993894789461</v>
      </c>
      <c r="T62" s="22">
        <f t="shared" si="21"/>
        <v>-4.1263646282112347</v>
      </c>
      <c r="U62" s="22">
        <f t="shared" si="21"/>
        <v>1.72958823438276</v>
      </c>
      <c r="V62" s="22">
        <f t="shared" si="21"/>
        <v>7.3715649163233365E-2</v>
      </c>
      <c r="W62" s="22">
        <f t="shared" si="21"/>
        <v>-3.8237690810289138</v>
      </c>
      <c r="X62" s="22">
        <f t="shared" si="21"/>
        <v>-4.2569478490975428</v>
      </c>
      <c r="Y62" s="22">
        <f t="shared" si="21"/>
        <v>-3.81495620783015</v>
      </c>
      <c r="Z62" s="22">
        <f t="shared" si="21"/>
        <v>4.1198799605778049</v>
      </c>
      <c r="AA62" s="22">
        <f t="shared" si="21"/>
        <v>-1.2514041447409028</v>
      </c>
      <c r="AB62" s="22">
        <f t="shared" si="21"/>
        <v>-16.365671922417889</v>
      </c>
      <c r="AC62" s="22">
        <f t="shared" si="21"/>
        <v>28.639456090547242</v>
      </c>
      <c r="AD62" s="22">
        <f t="shared" si="21"/>
        <v>18.474808466911568</v>
      </c>
      <c r="AE62" s="22">
        <f t="shared" si="21"/>
        <v>16.185614116152664</v>
      </c>
      <c r="AF62" s="46">
        <f t="shared" si="20"/>
        <v>3.0113955326060315</v>
      </c>
    </row>
    <row r="63" spans="1:32" s="2" customFormat="1" ht="13.8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s="2" customFormat="1" ht="13.8" thickTop="1">
      <c r="A64" s="17" t="s">
        <v>1187</v>
      </c>
    </row>
    <row r="65" spans="1:1" ht="12.75" customHeight="1"/>
    <row r="66" spans="1:1" ht="12.75" customHeight="1"/>
    <row r="67" spans="1:1" ht="12.75" customHeight="1">
      <c r="A67" s="1" t="s">
        <v>11</v>
      </c>
    </row>
    <row r="68" spans="1:1" ht="12.75" customHeight="1"/>
    <row r="69" spans="1:1" ht="12.75" customHeight="1"/>
    <row r="70" spans="1:1" ht="12.75" customHeight="1"/>
    <row r="71" spans="1:1" ht="12.75" customHeight="1"/>
    <row r="72" spans="1:1" ht="12.75" customHeight="1"/>
    <row r="73" spans="1:1" ht="12.75" customHeight="1"/>
    <row r="74" spans="1:1" ht="12.75" customHeight="1"/>
    <row r="75" spans="1:1" ht="12.75" customHeight="1"/>
  </sheetData>
  <mergeCells count="5">
    <mergeCell ref="A2:AF2"/>
    <mergeCell ref="A4:AF4"/>
    <mergeCell ref="B7:AF7"/>
    <mergeCell ref="B26:AF26"/>
    <mergeCell ref="B45:AF45"/>
  </mergeCells>
  <hyperlinks>
    <hyperlink ref="A67" location="NOTAS!A1" display="NOTAS" xr:uid="{00000000-0004-0000-0F00-000000000000}"/>
    <hyperlink ref="A1" location="ÍNDICE!A1" display="INDICE" xr:uid="{00000000-0004-0000-0F00-000001000000}"/>
  </hyperlinks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G75"/>
  <sheetViews>
    <sheetView showGridLines="0" zoomScaleNormal="100" workbookViewId="0"/>
  </sheetViews>
  <sheetFormatPr baseColWidth="10" defaultColWidth="10.88671875" defaultRowHeight="13.2"/>
  <cols>
    <col min="1" max="1" width="5.88671875" style="1" customWidth="1"/>
    <col min="2" max="2" width="16.88671875" style="1" customWidth="1"/>
    <col min="3" max="32" width="11.6640625" style="1" customWidth="1"/>
    <col min="33" max="33" width="12.33203125" style="1" customWidth="1"/>
    <col min="34" max="16384" width="10.88671875" style="1"/>
  </cols>
  <sheetData>
    <row r="1" spans="1:32" s="2" customFormat="1">
      <c r="A1" s="45" t="s">
        <v>0</v>
      </c>
      <c r="B1" s="18"/>
    </row>
    <row r="2" spans="1:32" s="2" customFormat="1">
      <c r="A2" s="87" t="s">
        <v>255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" customFormat="1">
      <c r="A4" s="87" t="s">
        <v>1198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2" s="2" customFormat="1" ht="13.8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2" s="2" customFormat="1" ht="13.8" thickBot="1">
      <c r="A7" s="5"/>
      <c r="B7" s="88" t="s">
        <v>2</v>
      </c>
      <c r="C7" s="88" t="s">
        <v>2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s="2" customFormat="1">
      <c r="A9" s="29">
        <v>1</v>
      </c>
      <c r="B9" s="18" t="s">
        <v>15</v>
      </c>
      <c r="C9" s="33">
        <v>6.509999999999998</v>
      </c>
      <c r="D9" s="33">
        <v>7.5517259999999986</v>
      </c>
      <c r="E9" s="33">
        <v>12.216846999999991</v>
      </c>
      <c r="F9" s="33">
        <v>15.672196999999992</v>
      </c>
      <c r="G9" s="33">
        <v>12.255272999999999</v>
      </c>
      <c r="H9" s="33">
        <v>25.120603999999979</v>
      </c>
      <c r="I9" s="33">
        <v>22.144541000000004</v>
      </c>
      <c r="J9" s="33">
        <v>57.127698999999957</v>
      </c>
      <c r="K9" s="33">
        <v>51.707553000000019</v>
      </c>
      <c r="L9" s="33">
        <v>63.031015999999994</v>
      </c>
      <c r="M9" s="33">
        <v>73.979410000000044</v>
      </c>
      <c r="N9" s="33">
        <v>76.753211999999991</v>
      </c>
      <c r="O9" s="33">
        <v>86.127559000000034</v>
      </c>
      <c r="P9" s="33">
        <v>105.99418200000005</v>
      </c>
      <c r="Q9" s="33">
        <v>137.12119600000008</v>
      </c>
      <c r="R9" s="33">
        <v>213.39833599999972</v>
      </c>
      <c r="S9" s="33">
        <v>261.23879399999998</v>
      </c>
      <c r="T9" s="33">
        <v>626.29788500000029</v>
      </c>
      <c r="U9" s="33">
        <v>916.31122099999993</v>
      </c>
      <c r="V9" s="33">
        <v>1152.7191600000003</v>
      </c>
      <c r="W9" s="33">
        <v>1346.1688240000003</v>
      </c>
      <c r="X9" s="33">
        <v>1356.5047820000007</v>
      </c>
      <c r="Y9" s="33">
        <v>1318.9939719999998</v>
      </c>
      <c r="Z9" s="33">
        <v>1487.1953219999996</v>
      </c>
      <c r="AA9" s="33">
        <v>1549.9670680000004</v>
      </c>
      <c r="AB9" s="33">
        <v>1183.0752899999995</v>
      </c>
      <c r="AC9" s="33">
        <v>1702.3147920000006</v>
      </c>
      <c r="AD9" s="33">
        <v>2405.7991740000002</v>
      </c>
      <c r="AE9" s="33">
        <v>2596.2348610000008</v>
      </c>
      <c r="AF9" s="33">
        <f>SUM(C9:AE9)</f>
        <v>18869.532496</v>
      </c>
    </row>
    <row r="10" spans="1:32" s="2" customFormat="1">
      <c r="A10" s="29">
        <v>2</v>
      </c>
      <c r="B10" s="18" t="s">
        <v>1149</v>
      </c>
      <c r="C10" s="33">
        <v>4.0169999999999968</v>
      </c>
      <c r="D10" s="33">
        <v>2.0499230000000002</v>
      </c>
      <c r="E10" s="33">
        <v>1.9329450000000006</v>
      </c>
      <c r="F10" s="33">
        <v>3.0383399999999998</v>
      </c>
      <c r="G10" s="33">
        <v>3.1812819999999982</v>
      </c>
      <c r="H10" s="33">
        <v>8.2206980000000023</v>
      </c>
      <c r="I10" s="33">
        <v>11.958561999999997</v>
      </c>
      <c r="J10" s="33">
        <v>13.862778999999998</v>
      </c>
      <c r="K10" s="33">
        <v>24.138031000000012</v>
      </c>
      <c r="L10" s="33">
        <v>25.421675999999991</v>
      </c>
      <c r="M10" s="33">
        <v>32.257211000000012</v>
      </c>
      <c r="N10" s="33">
        <v>52.784093000000027</v>
      </c>
      <c r="O10" s="33">
        <v>77.534767000000031</v>
      </c>
      <c r="P10" s="33">
        <v>124.16866199999997</v>
      </c>
      <c r="Q10" s="33">
        <v>114.40026000000005</v>
      </c>
      <c r="R10" s="33">
        <v>121.74651900000008</v>
      </c>
      <c r="S10" s="33">
        <v>167.87287799999996</v>
      </c>
      <c r="T10" s="33">
        <v>177.17571699999999</v>
      </c>
      <c r="U10" s="33">
        <v>189.48535100000004</v>
      </c>
      <c r="V10" s="33">
        <v>187.84964499999992</v>
      </c>
      <c r="W10" s="33">
        <v>233.64713100000003</v>
      </c>
      <c r="X10" s="33">
        <v>248.00670300000002</v>
      </c>
      <c r="Y10" s="33">
        <v>244.65866599999995</v>
      </c>
      <c r="Z10" s="33">
        <v>306.80585699999989</v>
      </c>
      <c r="AA10" s="33">
        <v>355.56945700000023</v>
      </c>
      <c r="AB10" s="33">
        <v>270.15067699999992</v>
      </c>
      <c r="AC10" s="33">
        <v>399.69074700000027</v>
      </c>
      <c r="AD10" s="33">
        <v>573.9723149999993</v>
      </c>
      <c r="AE10" s="33">
        <v>593.7241889999998</v>
      </c>
      <c r="AF10" s="33">
        <f t="shared" ref="AF10:AF24" si="0">SUM(C10:AE10)</f>
        <v>4569.3220809999984</v>
      </c>
    </row>
    <row r="11" spans="1:32" s="2" customFormat="1">
      <c r="A11" s="5">
        <v>3</v>
      </c>
      <c r="B11" s="18" t="s">
        <v>1156</v>
      </c>
      <c r="C11" s="33">
        <v>2.2349999999999994</v>
      </c>
      <c r="D11" s="33">
        <v>1.4331440000000002</v>
      </c>
      <c r="E11" s="33">
        <v>1.7677079999999998</v>
      </c>
      <c r="F11" s="33">
        <v>3.4324660000000002</v>
      </c>
      <c r="G11" s="33">
        <v>3.1950690000000002</v>
      </c>
      <c r="H11" s="33">
        <v>6.5591090000000012</v>
      </c>
      <c r="I11" s="33">
        <v>12.295520999999997</v>
      </c>
      <c r="J11" s="33">
        <v>18.574256999999999</v>
      </c>
      <c r="K11" s="33">
        <v>24.859883000000007</v>
      </c>
      <c r="L11" s="33">
        <v>31.118499999999976</v>
      </c>
      <c r="M11" s="33">
        <v>46.025620999999987</v>
      </c>
      <c r="N11" s="33">
        <v>68.06044900000002</v>
      </c>
      <c r="O11" s="33">
        <v>92.939887000000027</v>
      </c>
      <c r="P11" s="33">
        <v>114.52794900000006</v>
      </c>
      <c r="Q11" s="33">
        <v>103.74679899999997</v>
      </c>
      <c r="R11" s="33">
        <v>114.21223599999999</v>
      </c>
      <c r="S11" s="33">
        <v>155.44986699999995</v>
      </c>
      <c r="T11" s="33">
        <v>152.74072700000002</v>
      </c>
      <c r="U11" s="33">
        <v>169.11462700000007</v>
      </c>
      <c r="V11" s="33">
        <v>218.85727699999998</v>
      </c>
      <c r="W11" s="33">
        <v>230.80062300000006</v>
      </c>
      <c r="X11" s="33">
        <v>227.55393800000002</v>
      </c>
      <c r="Y11" s="33">
        <v>223.90395700000005</v>
      </c>
      <c r="Z11" s="33">
        <v>265.95015900000004</v>
      </c>
      <c r="AA11" s="33">
        <v>298.62413699999991</v>
      </c>
      <c r="AB11" s="33">
        <v>228.79952300000002</v>
      </c>
      <c r="AC11" s="33">
        <v>309.5089230000001</v>
      </c>
      <c r="AD11" s="33">
        <v>541.0112059999999</v>
      </c>
      <c r="AE11" s="33">
        <v>556.24151700000027</v>
      </c>
      <c r="AF11" s="33">
        <f t="shared" si="0"/>
        <v>4223.5400790000012</v>
      </c>
    </row>
    <row r="12" spans="1:32" s="2" customFormat="1">
      <c r="A12" s="5">
        <v>4</v>
      </c>
      <c r="B12" s="18" t="s">
        <v>1163</v>
      </c>
      <c r="C12" s="33">
        <v>1635.1529839999996</v>
      </c>
      <c r="D12" s="33">
        <v>2174.8583109999995</v>
      </c>
      <c r="E12" s="33">
        <v>3018.503518999999</v>
      </c>
      <c r="F12" s="33">
        <v>3348.5793150000027</v>
      </c>
      <c r="G12" s="33">
        <v>3198.1184560000015</v>
      </c>
      <c r="H12" s="33">
        <v>2915.1075429999987</v>
      </c>
      <c r="I12" s="33">
        <v>2692.9662099999987</v>
      </c>
      <c r="J12" s="33">
        <v>2311.0900810000016</v>
      </c>
      <c r="K12" s="33">
        <v>1884.33374</v>
      </c>
      <c r="L12" s="33">
        <v>1347.2710160000004</v>
      </c>
      <c r="M12" s="33">
        <v>1087.7135500000004</v>
      </c>
      <c r="N12" s="33">
        <v>893.03237000000001</v>
      </c>
      <c r="O12" s="33">
        <v>618.98672099999953</v>
      </c>
      <c r="P12" s="33">
        <v>542.06348299999979</v>
      </c>
      <c r="Q12" s="33">
        <v>426.18521599999974</v>
      </c>
      <c r="R12" s="33">
        <v>421.77353499999987</v>
      </c>
      <c r="S12" s="33">
        <v>440.01731899999999</v>
      </c>
      <c r="T12" s="33">
        <v>431.00625000000002</v>
      </c>
      <c r="U12" s="33">
        <v>443.140152</v>
      </c>
      <c r="V12" s="33">
        <v>467.25972999999971</v>
      </c>
      <c r="W12" s="33">
        <v>418.33542800000004</v>
      </c>
      <c r="X12" s="33">
        <v>345.24660800000015</v>
      </c>
      <c r="Y12" s="33">
        <v>318.47200699999991</v>
      </c>
      <c r="Z12" s="33">
        <v>347.11713499999996</v>
      </c>
      <c r="AA12" s="33">
        <v>322.55979900000006</v>
      </c>
      <c r="AB12" s="33">
        <v>275.19949099999997</v>
      </c>
      <c r="AC12" s="33">
        <v>351.55663500000003</v>
      </c>
      <c r="AD12" s="33">
        <v>337.64904399999983</v>
      </c>
      <c r="AE12" s="33">
        <v>403.96627400000006</v>
      </c>
      <c r="AF12" s="33">
        <f t="shared" si="0"/>
        <v>33417.261921999991</v>
      </c>
    </row>
    <row r="13" spans="1:32" s="2" customFormat="1">
      <c r="A13" s="5">
        <v>5</v>
      </c>
      <c r="B13" s="18" t="s">
        <v>1158</v>
      </c>
      <c r="C13" s="33">
        <v>24.581000000000021</v>
      </c>
      <c r="D13" s="33">
        <v>9.9224509999999988</v>
      </c>
      <c r="E13" s="33">
        <v>17.201579000000002</v>
      </c>
      <c r="F13" s="33">
        <v>18.837705000000014</v>
      </c>
      <c r="G13" s="33">
        <v>19.134953000000014</v>
      </c>
      <c r="H13" s="33">
        <v>36.876645999999994</v>
      </c>
      <c r="I13" s="33">
        <v>40.382822000000012</v>
      </c>
      <c r="J13" s="33">
        <v>44.153370999999993</v>
      </c>
      <c r="K13" s="33">
        <v>57.684007000000015</v>
      </c>
      <c r="L13" s="33">
        <v>63.307469000000005</v>
      </c>
      <c r="M13" s="33">
        <v>77.463029000000034</v>
      </c>
      <c r="N13" s="33">
        <v>97.241238000000067</v>
      </c>
      <c r="O13" s="33">
        <v>110.76655499999997</v>
      </c>
      <c r="P13" s="33">
        <v>121.55028399999999</v>
      </c>
      <c r="Q13" s="33">
        <v>110.96483799999997</v>
      </c>
      <c r="R13" s="33">
        <v>124.63553499999992</v>
      </c>
      <c r="S13" s="33">
        <v>154.78558999999996</v>
      </c>
      <c r="T13" s="33">
        <v>162.52168000000003</v>
      </c>
      <c r="U13" s="33">
        <v>171.21788299999997</v>
      </c>
      <c r="V13" s="33">
        <v>184.97303699999995</v>
      </c>
      <c r="W13" s="33">
        <v>190.98166299999997</v>
      </c>
      <c r="X13" s="33">
        <v>186.38891100000006</v>
      </c>
      <c r="Y13" s="33">
        <v>173.73080700000003</v>
      </c>
      <c r="Z13" s="33">
        <v>185.39735000000002</v>
      </c>
      <c r="AA13" s="33">
        <v>213.51837700000013</v>
      </c>
      <c r="AB13" s="33">
        <v>152.21629499999992</v>
      </c>
      <c r="AC13" s="33">
        <v>174.74406300000001</v>
      </c>
      <c r="AD13" s="33">
        <v>283.76810499999993</v>
      </c>
      <c r="AE13" s="33">
        <v>299.78133399999996</v>
      </c>
      <c r="AF13" s="33">
        <f t="shared" si="0"/>
        <v>3508.7285770000003</v>
      </c>
    </row>
    <row r="14" spans="1:32" s="2" customFormat="1">
      <c r="A14" s="29"/>
      <c r="B14" s="18" t="s">
        <v>17</v>
      </c>
      <c r="C14" s="33">
        <v>13.121</v>
      </c>
      <c r="D14" s="33">
        <v>12.091991999999999</v>
      </c>
      <c r="E14" s="33">
        <v>19.313634999999991</v>
      </c>
      <c r="F14" s="33">
        <v>27.904752000000006</v>
      </c>
      <c r="G14" s="33">
        <v>41.945245999999997</v>
      </c>
      <c r="H14" s="33">
        <v>76.360302999999973</v>
      </c>
      <c r="I14" s="33">
        <v>86.501196000000007</v>
      </c>
      <c r="J14" s="33">
        <v>113.50308799999999</v>
      </c>
      <c r="K14" s="33">
        <v>124.81742900000005</v>
      </c>
      <c r="L14" s="33">
        <v>170.46985299999997</v>
      </c>
      <c r="M14" s="33">
        <v>215.83723300000008</v>
      </c>
      <c r="N14" s="33">
        <v>256.27399600000024</v>
      </c>
      <c r="O14" s="33">
        <v>265.41967900000003</v>
      </c>
      <c r="P14" s="33">
        <v>267.56527500000004</v>
      </c>
      <c r="Q14" s="33">
        <v>256.20533299999994</v>
      </c>
      <c r="R14" s="33">
        <v>268.63399799999996</v>
      </c>
      <c r="S14" s="33">
        <v>296.62733999999995</v>
      </c>
      <c r="T14" s="33">
        <v>315.78567300000009</v>
      </c>
      <c r="U14" s="33">
        <v>328.04364400000014</v>
      </c>
      <c r="V14" s="33">
        <v>277.88803799999994</v>
      </c>
      <c r="W14" s="33">
        <v>327.04966899999994</v>
      </c>
      <c r="X14" s="33">
        <v>329.94796400000001</v>
      </c>
      <c r="Y14" s="33">
        <v>334.15927199999982</v>
      </c>
      <c r="Z14" s="33">
        <v>360.7115950000001</v>
      </c>
      <c r="AA14" s="33">
        <v>378.79835100000014</v>
      </c>
      <c r="AB14" s="33">
        <v>341.08703400000024</v>
      </c>
      <c r="AC14" s="33">
        <v>493.76537099999985</v>
      </c>
      <c r="AD14" s="33">
        <v>497.4517189999998</v>
      </c>
      <c r="AE14" s="33">
        <v>517.07502200000022</v>
      </c>
      <c r="AF14" s="33">
        <f t="shared" si="0"/>
        <v>7014.3546999999999</v>
      </c>
    </row>
    <row r="15" spans="1:32" s="2" customFormat="1">
      <c r="A15" s="29"/>
      <c r="B15" s="18" t="s">
        <v>18</v>
      </c>
      <c r="C15" s="33">
        <f>SUM(C16:C21)</f>
        <v>2.101</v>
      </c>
      <c r="D15" s="33">
        <f t="shared" ref="D15:AE15" si="1">SUM(D16:D21)</f>
        <v>3.6976520000000002</v>
      </c>
      <c r="E15" s="33">
        <f t="shared" si="1"/>
        <v>3.8991179999999996</v>
      </c>
      <c r="F15" s="33">
        <f t="shared" si="1"/>
        <v>6.929361000000001</v>
      </c>
      <c r="G15" s="33">
        <f t="shared" si="1"/>
        <v>8.1253340000000005</v>
      </c>
      <c r="H15" s="33">
        <f t="shared" si="1"/>
        <v>29.151628000000002</v>
      </c>
      <c r="I15" s="33">
        <f t="shared" si="1"/>
        <v>18.550881999999998</v>
      </c>
      <c r="J15" s="33">
        <f t="shared" si="1"/>
        <v>27.670719999999996</v>
      </c>
      <c r="K15" s="33">
        <f t="shared" si="1"/>
        <v>29.368184000000007</v>
      </c>
      <c r="L15" s="33">
        <f t="shared" si="1"/>
        <v>34.459054000000009</v>
      </c>
      <c r="M15" s="33">
        <f t="shared" si="1"/>
        <v>51.023900999999995</v>
      </c>
      <c r="N15" s="33">
        <f t="shared" si="1"/>
        <v>46.059456000000004</v>
      </c>
      <c r="O15" s="33">
        <f t="shared" si="1"/>
        <v>61.791822000000003</v>
      </c>
      <c r="P15" s="33">
        <f t="shared" si="1"/>
        <v>89.114381000000009</v>
      </c>
      <c r="Q15" s="33">
        <f t="shared" si="1"/>
        <v>130.67919900000004</v>
      </c>
      <c r="R15" s="33">
        <f t="shared" si="1"/>
        <v>141.806623</v>
      </c>
      <c r="S15" s="33">
        <f t="shared" si="1"/>
        <v>155.88305700000004</v>
      </c>
      <c r="T15" s="33">
        <f t="shared" si="1"/>
        <v>179.03348299999999</v>
      </c>
      <c r="U15" s="33">
        <f t="shared" si="1"/>
        <v>191.20735099999999</v>
      </c>
      <c r="V15" s="33">
        <f t="shared" si="1"/>
        <v>170.51919199999998</v>
      </c>
      <c r="W15" s="33">
        <f t="shared" si="1"/>
        <v>227.22811200000001</v>
      </c>
      <c r="X15" s="33">
        <f t="shared" si="1"/>
        <v>235.72105399999998</v>
      </c>
      <c r="Y15" s="33">
        <f t="shared" si="1"/>
        <v>252.36124100000001</v>
      </c>
      <c r="Z15" s="33">
        <f t="shared" si="1"/>
        <v>280.65050799999995</v>
      </c>
      <c r="AA15" s="33">
        <f t="shared" si="1"/>
        <v>293.26988</v>
      </c>
      <c r="AB15" s="33">
        <f t="shared" si="1"/>
        <v>261.25373300000001</v>
      </c>
      <c r="AC15" s="33">
        <f t="shared" si="1"/>
        <v>358.95867299999998</v>
      </c>
      <c r="AD15" s="33">
        <f t="shared" si="1"/>
        <v>355.42253599999998</v>
      </c>
      <c r="AE15" s="33">
        <f t="shared" si="1"/>
        <v>367.12422200000003</v>
      </c>
      <c r="AF15" s="33">
        <f t="shared" si="0"/>
        <v>4013.0613569999996</v>
      </c>
    </row>
    <row r="16" spans="1:32" s="2" customFormat="1">
      <c r="A16" s="29"/>
      <c r="B16" s="18" t="s">
        <v>1143</v>
      </c>
      <c r="C16" s="33">
        <v>0.30700000000000005</v>
      </c>
      <c r="D16" s="33">
        <v>0.63013700000000006</v>
      </c>
      <c r="E16" s="33">
        <v>1.35598</v>
      </c>
      <c r="F16" s="33">
        <v>2.2555090000000004</v>
      </c>
      <c r="G16" s="33">
        <v>2.0181660000000003</v>
      </c>
      <c r="H16" s="33">
        <v>2.2819530000000006</v>
      </c>
      <c r="I16" s="33">
        <v>1.4916980000000002</v>
      </c>
      <c r="J16" s="33">
        <v>2.0983390000000006</v>
      </c>
      <c r="K16" s="33">
        <v>0.92118899999999992</v>
      </c>
      <c r="L16" s="33">
        <v>1.1978260000000003</v>
      </c>
      <c r="M16" s="33">
        <v>2.2589189999999997</v>
      </c>
      <c r="N16" s="33">
        <v>2.7234979999999993</v>
      </c>
      <c r="O16" s="33">
        <v>2.5825119999999999</v>
      </c>
      <c r="P16" s="33">
        <v>2.2563999999999997</v>
      </c>
      <c r="Q16" s="33">
        <v>2.1781449999999998</v>
      </c>
      <c r="R16" s="33">
        <v>0.87789100000000031</v>
      </c>
      <c r="S16" s="33">
        <v>0.6270190000000001</v>
      </c>
      <c r="T16" s="33">
        <v>0.60002399999999989</v>
      </c>
      <c r="U16" s="33">
        <v>0.20402100000000001</v>
      </c>
      <c r="V16" s="33">
        <v>2.2130000000000001E-3</v>
      </c>
      <c r="W16" s="33">
        <v>2.1049999999999999E-2</v>
      </c>
      <c r="X16" s="33">
        <v>0</v>
      </c>
      <c r="Y16" s="33">
        <v>0</v>
      </c>
      <c r="Z16" s="33">
        <v>2.2600000000000002E-4</v>
      </c>
      <c r="AA16" s="33">
        <v>0</v>
      </c>
      <c r="AB16" s="33">
        <v>1.2909999999999998E-3</v>
      </c>
      <c r="AC16" s="33">
        <v>0</v>
      </c>
      <c r="AD16" s="33">
        <v>0</v>
      </c>
      <c r="AE16" s="33">
        <v>0</v>
      </c>
      <c r="AF16" s="33">
        <f t="shared" si="0"/>
        <v>28.891006000000008</v>
      </c>
    </row>
    <row r="17" spans="1:33" s="2" customFormat="1">
      <c r="A17" s="5"/>
      <c r="B17" s="18" t="s">
        <v>1144</v>
      </c>
      <c r="C17" s="33">
        <v>0.43700000000000006</v>
      </c>
      <c r="D17" s="33">
        <v>0.90632499999999994</v>
      </c>
      <c r="E17" s="33">
        <v>0.52914499999999998</v>
      </c>
      <c r="F17" s="33">
        <v>1.1195849999999998</v>
      </c>
      <c r="G17" s="33">
        <v>1.3342659999999997</v>
      </c>
      <c r="H17" s="33">
        <v>3.1565329999999996</v>
      </c>
      <c r="I17" s="33">
        <v>5.7457399999999978</v>
      </c>
      <c r="J17" s="33">
        <v>9.2156349999999989</v>
      </c>
      <c r="K17" s="33">
        <v>11.012928</v>
      </c>
      <c r="L17" s="33">
        <v>9.6182509999999972</v>
      </c>
      <c r="M17" s="33">
        <v>11.812493999999999</v>
      </c>
      <c r="N17" s="33">
        <v>10.665944</v>
      </c>
      <c r="O17" s="33">
        <v>14.764445000000004</v>
      </c>
      <c r="P17" s="33">
        <v>21.849454999999999</v>
      </c>
      <c r="Q17" s="33">
        <v>26.759542</v>
      </c>
      <c r="R17" s="33">
        <v>28.552022000000001</v>
      </c>
      <c r="S17" s="33">
        <v>28.770189000000006</v>
      </c>
      <c r="T17" s="33">
        <v>28.203189999999999</v>
      </c>
      <c r="U17" s="33">
        <v>32.55377799999998</v>
      </c>
      <c r="V17" s="33">
        <v>35.038134999999997</v>
      </c>
      <c r="W17" s="33">
        <v>45.880394000000003</v>
      </c>
      <c r="X17" s="33">
        <v>46.978234999999998</v>
      </c>
      <c r="Y17" s="33">
        <v>50.365386000000001</v>
      </c>
      <c r="Z17" s="33">
        <v>57.777457999999989</v>
      </c>
      <c r="AA17" s="33">
        <v>75.513537999999983</v>
      </c>
      <c r="AB17" s="33">
        <v>67.720296000000033</v>
      </c>
      <c r="AC17" s="33">
        <v>101.40056500000001</v>
      </c>
      <c r="AD17" s="33">
        <v>90.566063999999983</v>
      </c>
      <c r="AE17" s="33">
        <v>91.113961000000018</v>
      </c>
      <c r="AF17" s="33">
        <f t="shared" si="0"/>
        <v>909.360499</v>
      </c>
    </row>
    <row r="18" spans="1:33" s="2" customFormat="1">
      <c r="A18" s="29"/>
      <c r="B18" s="18" t="s">
        <v>1160</v>
      </c>
      <c r="C18" s="33">
        <v>0.873</v>
      </c>
      <c r="D18" s="33">
        <v>0.22889000000000001</v>
      </c>
      <c r="E18" s="33">
        <v>0.16639500000000002</v>
      </c>
      <c r="F18" s="33">
        <v>1.0395559999999999</v>
      </c>
      <c r="G18" s="33">
        <v>1.8542300000000012</v>
      </c>
      <c r="H18" s="33">
        <v>1.9041730000000001</v>
      </c>
      <c r="I18" s="33">
        <v>2.4029560000000005</v>
      </c>
      <c r="J18" s="33">
        <v>5.280040999999998</v>
      </c>
      <c r="K18" s="33">
        <v>5.6586150000000028</v>
      </c>
      <c r="L18" s="33">
        <v>6.9472199999999997</v>
      </c>
      <c r="M18" s="33">
        <v>12.404263000000002</v>
      </c>
      <c r="N18" s="33">
        <v>8.7510350000000017</v>
      </c>
      <c r="O18" s="33">
        <v>7.9140409999999992</v>
      </c>
      <c r="P18" s="33">
        <v>12.770911000000007</v>
      </c>
      <c r="Q18" s="33">
        <v>28.563393000000001</v>
      </c>
      <c r="R18" s="33">
        <v>27.945526000000001</v>
      </c>
      <c r="S18" s="33">
        <v>25.681369999999994</v>
      </c>
      <c r="T18" s="33">
        <v>21.853343999999996</v>
      </c>
      <c r="U18" s="33">
        <v>18.370252999999998</v>
      </c>
      <c r="V18" s="33">
        <v>15.907802999999998</v>
      </c>
      <c r="W18" s="33">
        <v>28.119441000000009</v>
      </c>
      <c r="X18" s="33">
        <v>36.807624000000004</v>
      </c>
      <c r="Y18" s="33">
        <v>39.642131000000006</v>
      </c>
      <c r="Z18" s="33">
        <v>41.793608999999996</v>
      </c>
      <c r="AA18" s="33">
        <v>34.904263999999998</v>
      </c>
      <c r="AB18" s="33">
        <v>26.011417000000002</v>
      </c>
      <c r="AC18" s="33">
        <v>33.073967000000003</v>
      </c>
      <c r="AD18" s="33">
        <v>49.063467000000003</v>
      </c>
      <c r="AE18" s="33">
        <v>40.15896699999999</v>
      </c>
      <c r="AF18" s="33">
        <f t="shared" si="0"/>
        <v>536.091902</v>
      </c>
    </row>
    <row r="19" spans="1:33" s="2" customFormat="1">
      <c r="A19" s="29"/>
      <c r="B19" s="18" t="s">
        <v>1146</v>
      </c>
      <c r="C19" s="33">
        <v>0.27600000000000002</v>
      </c>
      <c r="D19" s="33">
        <v>1.6990479999999999</v>
      </c>
      <c r="E19" s="33">
        <v>1.676634</v>
      </c>
      <c r="F19" s="33">
        <v>2.15713</v>
      </c>
      <c r="G19" s="33">
        <v>1.7858330000000002</v>
      </c>
      <c r="H19" s="33">
        <v>3.3108110000000006</v>
      </c>
      <c r="I19" s="33">
        <v>6.0904519999999991</v>
      </c>
      <c r="J19" s="33">
        <v>6.1007659999999975</v>
      </c>
      <c r="K19" s="33">
        <v>5.4092409999999997</v>
      </c>
      <c r="L19" s="33">
        <v>11.743535000000007</v>
      </c>
      <c r="M19" s="33">
        <v>18.069498999999997</v>
      </c>
      <c r="N19" s="33">
        <v>17.845694000000005</v>
      </c>
      <c r="O19" s="33">
        <v>29.543305</v>
      </c>
      <c r="P19" s="33">
        <v>45.781369000000012</v>
      </c>
      <c r="Q19" s="33">
        <v>64.930333000000019</v>
      </c>
      <c r="R19" s="33">
        <v>70.440493000000018</v>
      </c>
      <c r="S19" s="33">
        <v>91.207925000000003</v>
      </c>
      <c r="T19" s="33">
        <v>117.80914899999998</v>
      </c>
      <c r="U19" s="33">
        <v>122.58429099999999</v>
      </c>
      <c r="V19" s="33">
        <v>95.760975999999985</v>
      </c>
      <c r="W19" s="33">
        <v>121.013014</v>
      </c>
      <c r="X19" s="33">
        <v>113.399603</v>
      </c>
      <c r="Y19" s="33">
        <v>123.92029700000002</v>
      </c>
      <c r="Z19" s="33">
        <v>132.16162199999997</v>
      </c>
      <c r="AA19" s="33">
        <v>144.961367</v>
      </c>
      <c r="AB19" s="33">
        <v>131.51111599999999</v>
      </c>
      <c r="AC19" s="33">
        <v>164.576943</v>
      </c>
      <c r="AD19" s="33">
        <v>154.25200099999998</v>
      </c>
      <c r="AE19" s="33">
        <v>138.258747</v>
      </c>
      <c r="AF19" s="33">
        <f t="shared" si="0"/>
        <v>1938.277194</v>
      </c>
    </row>
    <row r="20" spans="1:33" s="2" customFormat="1">
      <c r="A20" s="29"/>
      <c r="B20" s="18" t="s">
        <v>1161</v>
      </c>
      <c r="C20" s="33">
        <v>0</v>
      </c>
      <c r="D20" s="33">
        <v>4.633E-3</v>
      </c>
      <c r="E20" s="33">
        <v>5.1538E-2</v>
      </c>
      <c r="F20" s="33">
        <v>5.2062999999999998E-2</v>
      </c>
      <c r="G20" s="33">
        <v>0.38029099999999993</v>
      </c>
      <c r="H20" s="33">
        <v>0.42312100000000008</v>
      </c>
      <c r="I20" s="33">
        <v>0.94750000000000001</v>
      </c>
      <c r="J20" s="33">
        <v>4.2393280000000004</v>
      </c>
      <c r="K20" s="33">
        <v>5.6326730000000005</v>
      </c>
      <c r="L20" s="33">
        <v>4.5953660000000029</v>
      </c>
      <c r="M20" s="33">
        <v>5.6670719999999983</v>
      </c>
      <c r="N20" s="33">
        <v>5.7027570000000001</v>
      </c>
      <c r="O20" s="33">
        <v>6.5501659999999999</v>
      </c>
      <c r="P20" s="33">
        <v>5.9373149999999999</v>
      </c>
      <c r="Q20" s="33">
        <v>7.9298540000000006</v>
      </c>
      <c r="R20" s="33">
        <v>13.717893999999999</v>
      </c>
      <c r="S20" s="33">
        <v>9.3501380000000029</v>
      </c>
      <c r="T20" s="33">
        <v>10.520517</v>
      </c>
      <c r="U20" s="33">
        <v>17.315346000000002</v>
      </c>
      <c r="V20" s="33">
        <v>23.810065000000005</v>
      </c>
      <c r="W20" s="33">
        <v>32.194213000000005</v>
      </c>
      <c r="X20" s="33">
        <v>38.535591999999987</v>
      </c>
      <c r="Y20" s="33">
        <v>38.433427000000002</v>
      </c>
      <c r="Z20" s="33">
        <v>48.917593000000004</v>
      </c>
      <c r="AA20" s="33">
        <v>37.890710999999996</v>
      </c>
      <c r="AB20" s="33">
        <v>36.009613000000002</v>
      </c>
      <c r="AC20" s="33">
        <v>59.907198000000015</v>
      </c>
      <c r="AD20" s="33">
        <v>61.541003999999994</v>
      </c>
      <c r="AE20" s="33">
        <v>97.59254700000001</v>
      </c>
      <c r="AF20" s="33">
        <f t="shared" si="0"/>
        <v>573.84953499999995</v>
      </c>
    </row>
    <row r="21" spans="1:33" s="2" customFormat="1">
      <c r="A21" s="5"/>
      <c r="B21" s="18" t="s">
        <v>1166</v>
      </c>
      <c r="C21" s="33">
        <v>0.20800000000000002</v>
      </c>
      <c r="D21" s="33">
        <v>0.22861900000000002</v>
      </c>
      <c r="E21" s="33">
        <v>0.119426</v>
      </c>
      <c r="F21" s="33">
        <v>0.3055179999999999</v>
      </c>
      <c r="G21" s="33">
        <v>0.75254799999999988</v>
      </c>
      <c r="H21" s="33">
        <v>18.075037000000002</v>
      </c>
      <c r="I21" s="33">
        <v>1.872536</v>
      </c>
      <c r="J21" s="33">
        <v>0.73661100000000013</v>
      </c>
      <c r="K21" s="33">
        <v>0.73353800000000013</v>
      </c>
      <c r="L21" s="33">
        <v>0.3568559999999999</v>
      </c>
      <c r="M21" s="33">
        <v>0.8116540000000001</v>
      </c>
      <c r="N21" s="33">
        <v>0.37052800000000008</v>
      </c>
      <c r="O21" s="33">
        <v>0.43735300000000005</v>
      </c>
      <c r="P21" s="33">
        <v>0.51893100000000025</v>
      </c>
      <c r="Q21" s="33">
        <v>0.31793200000000005</v>
      </c>
      <c r="R21" s="33">
        <v>0.27279700000000012</v>
      </c>
      <c r="S21" s="33">
        <v>0.24641600000000002</v>
      </c>
      <c r="T21" s="33">
        <v>4.7258999999999995E-2</v>
      </c>
      <c r="U21" s="33">
        <v>0.17966199999999999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f t="shared" si="0"/>
        <v>26.591221000000008</v>
      </c>
    </row>
    <row r="22" spans="1:33" s="2" customFormat="1">
      <c r="A22" s="29"/>
      <c r="B22" s="18" t="s">
        <v>19</v>
      </c>
      <c r="C22" s="20">
        <f>SUM(C9:C14)</f>
        <v>1685.6169839999998</v>
      </c>
      <c r="D22" s="20">
        <f t="shared" ref="D22:AD22" si="2">SUM(D9:D14)</f>
        <v>2207.9075469999993</v>
      </c>
      <c r="E22" s="20">
        <f t="shared" si="2"/>
        <v>3070.936232999999</v>
      </c>
      <c r="F22" s="20">
        <f t="shared" si="2"/>
        <v>3417.4647750000026</v>
      </c>
      <c r="G22" s="20">
        <f t="shared" si="2"/>
        <v>3277.8302790000016</v>
      </c>
      <c r="H22" s="20">
        <f t="shared" si="2"/>
        <v>3068.2449029999989</v>
      </c>
      <c r="I22" s="20">
        <f t="shared" si="2"/>
        <v>2866.2488519999988</v>
      </c>
      <c r="J22" s="20">
        <f t="shared" si="2"/>
        <v>2558.3112750000014</v>
      </c>
      <c r="K22" s="20">
        <f t="shared" si="2"/>
        <v>2167.5406430000003</v>
      </c>
      <c r="L22" s="20">
        <f t="shared" si="2"/>
        <v>1700.6195300000004</v>
      </c>
      <c r="M22" s="20">
        <f t="shared" si="2"/>
        <v>1533.2760540000004</v>
      </c>
      <c r="N22" s="20">
        <f t="shared" si="2"/>
        <v>1444.1453580000002</v>
      </c>
      <c r="O22" s="20">
        <f t="shared" si="2"/>
        <v>1251.7751679999997</v>
      </c>
      <c r="P22" s="20">
        <f t="shared" si="2"/>
        <v>1275.869835</v>
      </c>
      <c r="Q22" s="20">
        <f t="shared" si="2"/>
        <v>1148.6236419999998</v>
      </c>
      <c r="R22" s="20">
        <f t="shared" si="2"/>
        <v>1264.4001589999996</v>
      </c>
      <c r="S22" s="20">
        <f t="shared" si="2"/>
        <v>1475.9917879999998</v>
      </c>
      <c r="T22" s="20">
        <f t="shared" si="2"/>
        <v>1865.5279320000004</v>
      </c>
      <c r="U22" s="20">
        <f t="shared" si="2"/>
        <v>2217.3128780000002</v>
      </c>
      <c r="V22" s="20">
        <f t="shared" si="2"/>
        <v>2489.546887</v>
      </c>
      <c r="W22" s="20">
        <f t="shared" si="2"/>
        <v>2746.9833380000005</v>
      </c>
      <c r="X22" s="20">
        <f t="shared" si="2"/>
        <v>2693.6489060000008</v>
      </c>
      <c r="Y22" s="20">
        <f t="shared" si="2"/>
        <v>2613.9186809999997</v>
      </c>
      <c r="Z22" s="20">
        <f t="shared" si="2"/>
        <v>2953.1774179999998</v>
      </c>
      <c r="AA22" s="20">
        <f t="shared" si="2"/>
        <v>3119.0371890000015</v>
      </c>
      <c r="AB22" s="20">
        <f t="shared" si="2"/>
        <v>2450.5283099999992</v>
      </c>
      <c r="AC22" s="20">
        <f t="shared" si="2"/>
        <v>3431.580531000001</v>
      </c>
      <c r="AD22" s="20">
        <f t="shared" si="2"/>
        <v>4639.6515629999994</v>
      </c>
      <c r="AE22" s="20">
        <f t="shared" ref="AE22" si="3">SUM(AE9:AE14)</f>
        <v>4967.0231970000013</v>
      </c>
      <c r="AF22" s="33">
        <f t="shared" si="0"/>
        <v>71602.739854999993</v>
      </c>
    </row>
    <row r="23" spans="1:33" s="2" customFormat="1">
      <c r="A23" s="29"/>
      <c r="B23" s="18" t="s">
        <v>20</v>
      </c>
      <c r="C23" s="20">
        <f>C24-C22</f>
        <v>178.1100240000012</v>
      </c>
      <c r="D23" s="20">
        <f t="shared" ref="D23:AD23" si="4">D24-D22</f>
        <v>126.87022299999944</v>
      </c>
      <c r="E23" s="20">
        <f t="shared" si="4"/>
        <v>215.87525900000173</v>
      </c>
      <c r="F23" s="20">
        <f t="shared" si="4"/>
        <v>249.86482799999794</v>
      </c>
      <c r="G23" s="20">
        <f t="shared" si="4"/>
        <v>278.17905599999949</v>
      </c>
      <c r="H23" s="20">
        <f t="shared" si="4"/>
        <v>455.84389200000078</v>
      </c>
      <c r="I23" s="20">
        <f t="shared" si="4"/>
        <v>547.54991299999983</v>
      </c>
      <c r="J23" s="20">
        <f t="shared" si="4"/>
        <v>704.17320500000005</v>
      </c>
      <c r="K23" s="20">
        <f t="shared" si="4"/>
        <v>778.45885299999782</v>
      </c>
      <c r="L23" s="20">
        <f t="shared" si="4"/>
        <v>780.34570500000154</v>
      </c>
      <c r="M23" s="20">
        <f t="shared" si="4"/>
        <v>860.89101699999947</v>
      </c>
      <c r="N23" s="20">
        <f t="shared" si="4"/>
        <v>987.11482199999773</v>
      </c>
      <c r="O23" s="20">
        <f t="shared" si="4"/>
        <v>1113.9650500000002</v>
      </c>
      <c r="P23" s="20">
        <f t="shared" si="4"/>
        <v>1169.3322949999988</v>
      </c>
      <c r="Q23" s="20">
        <f t="shared" si="4"/>
        <v>886.40477200000055</v>
      </c>
      <c r="R23" s="20">
        <f t="shared" si="4"/>
        <v>938.94172599999933</v>
      </c>
      <c r="S23" s="20">
        <f t="shared" si="4"/>
        <v>1152.1296139999995</v>
      </c>
      <c r="T23" s="20">
        <f t="shared" si="4"/>
        <v>966.23118999999951</v>
      </c>
      <c r="U23" s="20">
        <f t="shared" si="4"/>
        <v>883.87540799999852</v>
      </c>
      <c r="V23" s="20">
        <f t="shared" si="4"/>
        <v>884.05224599999974</v>
      </c>
      <c r="W23" s="20">
        <f t="shared" si="4"/>
        <v>838.13398400000142</v>
      </c>
      <c r="X23" s="20">
        <f t="shared" si="4"/>
        <v>860.69757900000013</v>
      </c>
      <c r="Y23" s="20">
        <f t="shared" si="4"/>
        <v>840.21705800000245</v>
      </c>
      <c r="Z23" s="20">
        <f t="shared" si="4"/>
        <v>966.01028900000074</v>
      </c>
      <c r="AA23" s="20">
        <f t="shared" si="4"/>
        <v>975.37706199999866</v>
      </c>
      <c r="AB23" s="20">
        <f t="shared" si="4"/>
        <v>715.35743000000048</v>
      </c>
      <c r="AC23" s="20">
        <f t="shared" si="4"/>
        <v>846.84932499999786</v>
      </c>
      <c r="AD23" s="20">
        <f t="shared" si="4"/>
        <v>1172.7893920000015</v>
      </c>
      <c r="AE23" s="20">
        <f t="shared" ref="AE23" si="5">AE24-AE22</f>
        <v>1368.8769520000005</v>
      </c>
      <c r="AF23" s="33">
        <f t="shared" si="0"/>
        <v>22742.518168999995</v>
      </c>
    </row>
    <row r="24" spans="1:33" s="2" customFormat="1">
      <c r="A24" s="29"/>
      <c r="B24" s="18" t="s">
        <v>7</v>
      </c>
      <c r="C24" s="20">
        <v>1863.727008000001</v>
      </c>
      <c r="D24" s="20">
        <v>2334.7777699999988</v>
      </c>
      <c r="E24" s="20">
        <v>3286.8114920000007</v>
      </c>
      <c r="F24" s="20">
        <v>3667.3296030000006</v>
      </c>
      <c r="G24" s="20">
        <v>3556.0093350000011</v>
      </c>
      <c r="H24" s="20">
        <v>3524.0887949999997</v>
      </c>
      <c r="I24" s="20">
        <v>3413.7987649999986</v>
      </c>
      <c r="J24" s="20">
        <v>3262.4844800000014</v>
      </c>
      <c r="K24" s="20">
        <v>2945.9994959999981</v>
      </c>
      <c r="L24" s="20">
        <v>2480.9652350000019</v>
      </c>
      <c r="M24" s="20">
        <v>2394.1670709999999</v>
      </c>
      <c r="N24" s="20">
        <v>2431.2601799999979</v>
      </c>
      <c r="O24" s="21">
        <v>2365.7402179999999</v>
      </c>
      <c r="P24" s="21">
        <v>2445.2021299999988</v>
      </c>
      <c r="Q24" s="21">
        <v>2035.0284140000003</v>
      </c>
      <c r="R24" s="21">
        <v>2203.3418849999989</v>
      </c>
      <c r="S24" s="21">
        <v>2628.1214019999993</v>
      </c>
      <c r="T24" s="21">
        <v>2831.7591219999999</v>
      </c>
      <c r="U24" s="21">
        <v>3101.1882859999987</v>
      </c>
      <c r="V24" s="21">
        <v>3373.5991329999997</v>
      </c>
      <c r="W24" s="21">
        <v>3585.1173220000019</v>
      </c>
      <c r="X24" s="21">
        <v>3554.3464850000009</v>
      </c>
      <c r="Y24" s="33">
        <v>3454.1357390000021</v>
      </c>
      <c r="Z24" s="33">
        <v>3919.1877070000005</v>
      </c>
      <c r="AA24" s="33">
        <v>4094.4142510000001</v>
      </c>
      <c r="AB24" s="33">
        <v>3165.8857399999997</v>
      </c>
      <c r="AC24" s="33">
        <v>4278.4298559999988</v>
      </c>
      <c r="AD24" s="33">
        <v>5812.4409550000009</v>
      </c>
      <c r="AE24" s="33">
        <v>6335.9001490000019</v>
      </c>
      <c r="AF24" s="33">
        <f t="shared" si="0"/>
        <v>94345.25802400001</v>
      </c>
    </row>
    <row r="25" spans="1:33" s="2" customFormat="1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3" s="2" customFormat="1">
      <c r="A26" s="5"/>
      <c r="B26" s="89" t="s">
        <v>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3" s="2" customFormat="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3" s="2" customFormat="1">
      <c r="A28" s="29">
        <v>1</v>
      </c>
      <c r="B28" s="18" t="s">
        <v>15</v>
      </c>
      <c r="C28" s="22">
        <f>C9/C$24*100</f>
        <v>0.34930008375990629</v>
      </c>
      <c r="D28" s="22">
        <f t="shared" ref="D28:AF37" si="6">D9/D$24*100</f>
        <v>0.32344517311384213</v>
      </c>
      <c r="E28" s="22">
        <f t="shared" si="6"/>
        <v>0.37169296230512228</v>
      </c>
      <c r="F28" s="22">
        <f t="shared" si="6"/>
        <v>0.4273462899865777</v>
      </c>
      <c r="G28" s="22">
        <f t="shared" si="6"/>
        <v>0.34463556884897761</v>
      </c>
      <c r="H28" s="22">
        <f t="shared" si="6"/>
        <v>0.71282551210517897</v>
      </c>
      <c r="I28" s="22">
        <f t="shared" si="6"/>
        <v>0.64867739794849955</v>
      </c>
      <c r="J28" s="22">
        <f t="shared" si="6"/>
        <v>1.7510489122694595</v>
      </c>
      <c r="K28" s="22">
        <f t="shared" si="6"/>
        <v>1.7551786098472588</v>
      </c>
      <c r="L28" s="22">
        <f t="shared" si="6"/>
        <v>2.5405844108895765</v>
      </c>
      <c r="M28" s="22">
        <f t="shared" si="6"/>
        <v>3.0899852769715102</v>
      </c>
      <c r="N28" s="22">
        <f t="shared" si="6"/>
        <v>3.1569312339085012</v>
      </c>
      <c r="O28" s="22">
        <f t="shared" si="6"/>
        <v>3.6406177797836308</v>
      </c>
      <c r="P28" s="22">
        <f t="shared" si="6"/>
        <v>4.3347820083896336</v>
      </c>
      <c r="Q28" s="22">
        <f t="shared" si="6"/>
        <v>6.7380482285492089</v>
      </c>
      <c r="R28" s="22">
        <f t="shared" si="6"/>
        <v>9.6852121521758221</v>
      </c>
      <c r="S28" s="22">
        <f t="shared" si="6"/>
        <v>9.9401341886717027</v>
      </c>
      <c r="T28" s="22">
        <f t="shared" si="6"/>
        <v>22.116919484227243</v>
      </c>
      <c r="U28" s="22">
        <f t="shared" si="6"/>
        <v>29.547100546477438</v>
      </c>
      <c r="V28" s="22">
        <f t="shared" si="6"/>
        <v>34.168824289889351</v>
      </c>
      <c r="W28" s="22">
        <f t="shared" si="6"/>
        <v>37.548808116801695</v>
      </c>
      <c r="X28" s="22">
        <f t="shared" si="6"/>
        <v>38.164674933203656</v>
      </c>
      <c r="Y28" s="22">
        <f t="shared" si="6"/>
        <v>38.185933375677308</v>
      </c>
      <c r="Z28" s="22">
        <f t="shared" si="6"/>
        <v>37.946519360216989</v>
      </c>
      <c r="AA28" s="22">
        <f t="shared" si="6"/>
        <v>37.855648524607489</v>
      </c>
      <c r="AB28" s="22">
        <f t="shared" si="6"/>
        <v>37.369487946207428</v>
      </c>
      <c r="AC28" s="22">
        <f t="shared" si="6"/>
        <v>39.788306675466529</v>
      </c>
      <c r="AD28" s="22">
        <f t="shared" si="6"/>
        <v>41.390513772539471</v>
      </c>
      <c r="AE28" s="22">
        <f t="shared" ref="AE28:AE36" si="7">AE9/AE$24*100</f>
        <v>40.976574755676445</v>
      </c>
      <c r="AF28" s="22">
        <f t="shared" si="6"/>
        <v>20.00050971422419</v>
      </c>
      <c r="AG28" s="22"/>
    </row>
    <row r="29" spans="1:33" s="2" customFormat="1">
      <c r="A29" s="29">
        <v>2</v>
      </c>
      <c r="B29" s="18" t="s">
        <v>1149</v>
      </c>
      <c r="C29" s="22">
        <f t="shared" ref="C29:R43" si="8">C10/C$24*100</f>
        <v>0.21553585813572085</v>
      </c>
      <c r="D29" s="22">
        <f t="shared" si="8"/>
        <v>8.7799491083898798E-2</v>
      </c>
      <c r="E29" s="22">
        <f t="shared" si="8"/>
        <v>5.8809122601181422E-2</v>
      </c>
      <c r="F29" s="22">
        <f t="shared" si="8"/>
        <v>8.2848839043933614E-2</v>
      </c>
      <c r="G29" s="22">
        <f t="shared" si="8"/>
        <v>8.9462138602625377E-2</v>
      </c>
      <c r="H29" s="22">
        <f t="shared" si="8"/>
        <v>0.23327159099009032</v>
      </c>
      <c r="I29" s="22">
        <f t="shared" si="8"/>
        <v>0.35030073016034974</v>
      </c>
      <c r="J29" s="22">
        <f t="shared" si="8"/>
        <v>0.42491478764061402</v>
      </c>
      <c r="K29" s="22">
        <f t="shared" si="8"/>
        <v>0.81934946128721353</v>
      </c>
      <c r="L29" s="22">
        <f t="shared" si="8"/>
        <v>1.024668771708926</v>
      </c>
      <c r="M29" s="22">
        <f t="shared" si="8"/>
        <v>1.3473249795607105</v>
      </c>
      <c r="N29" s="22">
        <f t="shared" si="8"/>
        <v>2.1710590020028246</v>
      </c>
      <c r="O29" s="22">
        <f t="shared" si="8"/>
        <v>3.2773998772167823</v>
      </c>
      <c r="P29" s="22">
        <f t="shared" si="8"/>
        <v>5.0780530769454231</v>
      </c>
      <c r="Q29" s="22">
        <f t="shared" si="8"/>
        <v>5.6215559061967975</v>
      </c>
      <c r="R29" s="22">
        <f t="shared" si="8"/>
        <v>5.5255391743256466</v>
      </c>
      <c r="S29" s="22">
        <f t="shared" si="6"/>
        <v>6.3875617721559124</v>
      </c>
      <c r="T29" s="22">
        <f t="shared" si="6"/>
        <v>6.2567368680308251</v>
      </c>
      <c r="U29" s="22">
        <f t="shared" si="6"/>
        <v>6.1100885700946472</v>
      </c>
      <c r="V29" s="22">
        <f t="shared" si="6"/>
        <v>5.5682266207174749</v>
      </c>
      <c r="W29" s="22">
        <f t="shared" si="6"/>
        <v>6.5171404452018633</v>
      </c>
      <c r="X29" s="22">
        <f t="shared" si="6"/>
        <v>6.9775612492095007</v>
      </c>
      <c r="Y29" s="22">
        <f t="shared" si="6"/>
        <v>7.0830646068017717</v>
      </c>
      <c r="Z29" s="22">
        <f t="shared" si="6"/>
        <v>7.828302187517548</v>
      </c>
      <c r="AA29" s="22">
        <f t="shared" si="6"/>
        <v>8.684257019503038</v>
      </c>
      <c r="AB29" s="22">
        <f t="shared" si="6"/>
        <v>8.5331783641692631</v>
      </c>
      <c r="AC29" s="22">
        <f t="shared" si="6"/>
        <v>9.3419960231317258</v>
      </c>
      <c r="AD29" s="22">
        <f t="shared" si="6"/>
        <v>9.8748928280510899</v>
      </c>
      <c r="AE29" s="22">
        <f t="shared" si="7"/>
        <v>9.3707945996230322</v>
      </c>
      <c r="AF29" s="22">
        <f t="shared" si="6"/>
        <v>4.8431920975165834</v>
      </c>
      <c r="AG29" s="22"/>
    </row>
    <row r="30" spans="1:33" s="2" customFormat="1">
      <c r="A30" s="5">
        <v>3</v>
      </c>
      <c r="B30" s="18" t="s">
        <v>1156</v>
      </c>
      <c r="C30" s="22">
        <f t="shared" si="8"/>
        <v>0.11992099649821665</v>
      </c>
      <c r="D30" s="22">
        <f t="shared" si="6"/>
        <v>6.138245868256665E-2</v>
      </c>
      <c r="E30" s="22">
        <f t="shared" si="6"/>
        <v>5.3781849196479554E-2</v>
      </c>
      <c r="F30" s="22">
        <f t="shared" si="6"/>
        <v>9.3595786896059907E-2</v>
      </c>
      <c r="G30" s="22">
        <f t="shared" si="6"/>
        <v>8.9849848495968568E-2</v>
      </c>
      <c r="H30" s="22">
        <f t="shared" si="6"/>
        <v>0.18612212635805625</v>
      </c>
      <c r="I30" s="22">
        <f t="shared" si="6"/>
        <v>0.36017122995239009</v>
      </c>
      <c r="J30" s="22">
        <f t="shared" si="6"/>
        <v>0.56932859340376052</v>
      </c>
      <c r="K30" s="22">
        <f t="shared" si="6"/>
        <v>0.84385224891430266</v>
      </c>
      <c r="L30" s="22">
        <f t="shared" si="6"/>
        <v>1.2542900465108675</v>
      </c>
      <c r="M30" s="22">
        <f t="shared" si="6"/>
        <v>1.9224064000168513</v>
      </c>
      <c r="N30" s="22">
        <f t="shared" si="6"/>
        <v>2.7993897798301486</v>
      </c>
      <c r="O30" s="22">
        <f t="shared" si="6"/>
        <v>3.9285753479125254</v>
      </c>
      <c r="P30" s="22">
        <f t="shared" si="6"/>
        <v>4.6837824814098346</v>
      </c>
      <c r="Q30" s="22">
        <f t="shared" si="6"/>
        <v>5.0980516186542024</v>
      </c>
      <c r="R30" s="22">
        <f t="shared" si="6"/>
        <v>5.183591197423274</v>
      </c>
      <c r="S30" s="22">
        <f t="shared" si="6"/>
        <v>5.9148662950540514</v>
      </c>
      <c r="T30" s="22">
        <f t="shared" si="6"/>
        <v>5.3938460306653173</v>
      </c>
      <c r="U30" s="22">
        <f t="shared" si="6"/>
        <v>5.453220230562942</v>
      </c>
      <c r="V30" s="22">
        <f t="shared" si="6"/>
        <v>6.487352775828449</v>
      </c>
      <c r="W30" s="22">
        <f t="shared" si="6"/>
        <v>6.4377425414698859</v>
      </c>
      <c r="X30" s="22">
        <f t="shared" si="6"/>
        <v>6.4021315580886586</v>
      </c>
      <c r="Y30" s="22">
        <f t="shared" si="6"/>
        <v>6.4821991351394281</v>
      </c>
      <c r="Z30" s="22">
        <f t="shared" si="6"/>
        <v>6.7858489789858893</v>
      </c>
      <c r="AA30" s="22">
        <f t="shared" si="6"/>
        <v>7.2934519736752428</v>
      </c>
      <c r="AB30" s="22">
        <f t="shared" si="6"/>
        <v>7.2270303412782049</v>
      </c>
      <c r="AC30" s="22">
        <f t="shared" si="6"/>
        <v>7.2341707920243206</v>
      </c>
      <c r="AD30" s="22">
        <f t="shared" si="6"/>
        <v>9.3078142244973527</v>
      </c>
      <c r="AE30" s="22">
        <f t="shared" si="7"/>
        <v>8.7792027007842304</v>
      </c>
      <c r="AF30" s="22">
        <f t="shared" si="6"/>
        <v>4.4766850687138895</v>
      </c>
      <c r="AG30" s="22"/>
    </row>
    <row r="31" spans="1:33" s="2" customFormat="1">
      <c r="A31" s="5">
        <v>4</v>
      </c>
      <c r="B31" s="18" t="s">
        <v>1163</v>
      </c>
      <c r="C31" s="22">
        <f t="shared" si="8"/>
        <v>87.735648889625296</v>
      </c>
      <c r="D31" s="22">
        <f t="shared" si="6"/>
        <v>93.150549013493503</v>
      </c>
      <c r="E31" s="22">
        <f t="shared" si="6"/>
        <v>91.836831115716393</v>
      </c>
      <c r="F31" s="22">
        <f t="shared" si="6"/>
        <v>91.308381778958463</v>
      </c>
      <c r="G31" s="22">
        <f t="shared" si="6"/>
        <v>89.935603501445826</v>
      </c>
      <c r="H31" s="22">
        <f t="shared" si="6"/>
        <v>82.719469133013121</v>
      </c>
      <c r="I31" s="22">
        <f t="shared" si="6"/>
        <v>78.884737952619176</v>
      </c>
      <c r="J31" s="22">
        <f t="shared" si="6"/>
        <v>70.838347129853645</v>
      </c>
      <c r="K31" s="22">
        <f t="shared" si="6"/>
        <v>63.962459686720905</v>
      </c>
      <c r="L31" s="22">
        <f t="shared" si="6"/>
        <v>54.304308540623282</v>
      </c>
      <c r="M31" s="22">
        <f t="shared" si="6"/>
        <v>45.431814812559523</v>
      </c>
      <c r="N31" s="22">
        <f t="shared" si="6"/>
        <v>36.731254735558608</v>
      </c>
      <c r="O31" s="22">
        <f t="shared" si="6"/>
        <v>26.16461081780534</v>
      </c>
      <c r="P31" s="22">
        <f t="shared" si="6"/>
        <v>22.168452920495373</v>
      </c>
      <c r="Q31" s="22">
        <f t="shared" si="6"/>
        <v>20.942470044548461</v>
      </c>
      <c r="R31" s="22">
        <f t="shared" si="6"/>
        <v>19.14244620280525</v>
      </c>
      <c r="S31" s="22">
        <f t="shared" si="6"/>
        <v>16.742655748899079</v>
      </c>
      <c r="T31" s="22">
        <f t="shared" si="6"/>
        <v>15.220441832481542</v>
      </c>
      <c r="U31" s="22">
        <f t="shared" si="6"/>
        <v>14.289366240692688</v>
      </c>
      <c r="V31" s="22">
        <f t="shared" si="6"/>
        <v>13.850481683770333</v>
      </c>
      <c r="W31" s="22">
        <f t="shared" si="6"/>
        <v>11.668667729027804</v>
      </c>
      <c r="X31" s="22">
        <f t="shared" si="6"/>
        <v>9.7133638900147918</v>
      </c>
      <c r="Y31" s="22">
        <f t="shared" si="6"/>
        <v>9.220020030023484</v>
      </c>
      <c r="Z31" s="22">
        <f t="shared" si="6"/>
        <v>8.8568642522535832</v>
      </c>
      <c r="AA31" s="22">
        <f t="shared" si="6"/>
        <v>7.8780450444460914</v>
      </c>
      <c r="AB31" s="22">
        <f t="shared" si="6"/>
        <v>8.6926539237641602</v>
      </c>
      <c r="AC31" s="22">
        <f t="shared" si="6"/>
        <v>8.2169545097714494</v>
      </c>
      <c r="AD31" s="22">
        <f t="shared" si="6"/>
        <v>5.8090748209587577</v>
      </c>
      <c r="AE31" s="22">
        <f t="shared" si="7"/>
        <v>6.3758308133021675</v>
      </c>
      <c r="AF31" s="22">
        <f t="shared" si="6"/>
        <v>35.420181810832659</v>
      </c>
      <c r="AG31" s="22"/>
    </row>
    <row r="32" spans="1:33" s="2" customFormat="1">
      <c r="A32" s="5">
        <v>5</v>
      </c>
      <c r="B32" s="18" t="s">
        <v>1158</v>
      </c>
      <c r="C32" s="22">
        <f t="shared" si="8"/>
        <v>1.3189163377730053</v>
      </c>
      <c r="D32" s="22">
        <f t="shared" si="6"/>
        <v>0.42498481557840101</v>
      </c>
      <c r="E32" s="22">
        <f t="shared" si="6"/>
        <v>0.52335155337834616</v>
      </c>
      <c r="F32" s="22">
        <f t="shared" si="6"/>
        <v>0.51366272026899706</v>
      </c>
      <c r="G32" s="22">
        <f t="shared" si="6"/>
        <v>0.53810187762063366</v>
      </c>
      <c r="H32" s="22">
        <f t="shared" si="6"/>
        <v>1.0464164822498463</v>
      </c>
      <c r="I32" s="22">
        <f t="shared" si="6"/>
        <v>1.1829291876845596</v>
      </c>
      <c r="J32" s="22">
        <f t="shared" si="6"/>
        <v>1.3533664687348941</v>
      </c>
      <c r="K32" s="22">
        <f t="shared" si="6"/>
        <v>1.9580453791089192</v>
      </c>
      <c r="L32" s="22">
        <f t="shared" si="6"/>
        <v>2.5517273723507037</v>
      </c>
      <c r="M32" s="22">
        <f t="shared" si="6"/>
        <v>3.2354897007101995</v>
      </c>
      <c r="N32" s="22">
        <f t="shared" si="6"/>
        <v>3.9996228622475178</v>
      </c>
      <c r="O32" s="22">
        <f t="shared" si="6"/>
        <v>4.6821098173510434</v>
      </c>
      <c r="P32" s="22">
        <f t="shared" si="6"/>
        <v>4.9709708047735122</v>
      </c>
      <c r="Q32" s="22">
        <f t="shared" si="6"/>
        <v>5.4527414573976536</v>
      </c>
      <c r="R32" s="22">
        <f t="shared" si="6"/>
        <v>5.6566589074759035</v>
      </c>
      <c r="S32" s="22">
        <f t="shared" si="6"/>
        <v>5.8895905600939207</v>
      </c>
      <c r="T32" s="22">
        <f t="shared" si="6"/>
        <v>5.7392480432874908</v>
      </c>
      <c r="U32" s="22">
        <f t="shared" si="6"/>
        <v>5.521041201301637</v>
      </c>
      <c r="V32" s="22">
        <f t="shared" si="6"/>
        <v>5.4829583986616459</v>
      </c>
      <c r="W32" s="22">
        <f t="shared" si="6"/>
        <v>5.3270687078507795</v>
      </c>
      <c r="X32" s="22">
        <f t="shared" si="6"/>
        <v>5.2439713400647836</v>
      </c>
      <c r="Y32" s="22">
        <f t="shared" si="6"/>
        <v>5.0296462017528114</v>
      </c>
      <c r="Z32" s="22">
        <f t="shared" si="6"/>
        <v>4.7305044784883528</v>
      </c>
      <c r="AA32" s="22">
        <f t="shared" si="6"/>
        <v>5.2148699157114207</v>
      </c>
      <c r="AB32" s="22">
        <f t="shared" si="6"/>
        <v>4.8080160656714011</v>
      </c>
      <c r="AC32" s="22">
        <f t="shared" si="6"/>
        <v>4.0843035618532308</v>
      </c>
      <c r="AD32" s="22">
        <f t="shared" si="6"/>
        <v>4.8820815075273289</v>
      </c>
      <c r="AE32" s="22">
        <f t="shared" si="7"/>
        <v>4.7314718816601706</v>
      </c>
      <c r="AF32" s="22">
        <f t="shared" si="6"/>
        <v>3.7190301351525616</v>
      </c>
      <c r="AG32" s="22"/>
    </row>
    <row r="33" spans="1:33" s="2" customFormat="1">
      <c r="A33" s="29"/>
      <c r="B33" s="18" t="s">
        <v>17</v>
      </c>
      <c r="C33" s="22">
        <f t="shared" si="8"/>
        <v>0.7040194161311415</v>
      </c>
      <c r="D33" s="22">
        <f t="shared" si="6"/>
        <v>0.51790762081823338</v>
      </c>
      <c r="E33" s="22">
        <f t="shared" si="6"/>
        <v>0.58761006060155241</v>
      </c>
      <c r="F33" s="22">
        <f t="shared" si="6"/>
        <v>0.76090111936415439</v>
      </c>
      <c r="G33" s="22">
        <f t="shared" si="6"/>
        <v>1.1795595019156491</v>
      </c>
      <c r="H33" s="22">
        <f t="shared" si="6"/>
        <v>2.1668098462314704</v>
      </c>
      <c r="I33" s="22">
        <f t="shared" si="6"/>
        <v>2.53386921592609</v>
      </c>
      <c r="J33" s="22">
        <f t="shared" si="6"/>
        <v>3.4790384044984002</v>
      </c>
      <c r="K33" s="22">
        <f t="shared" si="6"/>
        <v>4.2368448864120287</v>
      </c>
      <c r="L33" s="22">
        <f t="shared" si="6"/>
        <v>6.8711101064662774</v>
      </c>
      <c r="M33" s="22">
        <f t="shared" si="6"/>
        <v>9.015128293024631</v>
      </c>
      <c r="N33" s="22">
        <f t="shared" si="6"/>
        <v>10.540788604533491</v>
      </c>
      <c r="O33" s="22">
        <f t="shared" si="6"/>
        <v>11.219307892748521</v>
      </c>
      <c r="P33" s="22">
        <f t="shared" si="6"/>
        <v>10.942460409193254</v>
      </c>
      <c r="Q33" s="22">
        <f t="shared" si="6"/>
        <v>12.58976686700945</v>
      </c>
      <c r="R33" s="22">
        <f t="shared" si="6"/>
        <v>12.19211597749843</v>
      </c>
      <c r="S33" s="22">
        <f t="shared" si="6"/>
        <v>11.286668103469903</v>
      </c>
      <c r="T33" s="22">
        <f t="shared" si="6"/>
        <v>11.151572552434073</v>
      </c>
      <c r="U33" s="22">
        <f t="shared" si="6"/>
        <v>10.577998294425399</v>
      </c>
      <c r="V33" s="22">
        <f t="shared" si="6"/>
        <v>8.2371386476165522</v>
      </c>
      <c r="W33" s="22">
        <f t="shared" si="6"/>
        <v>9.1224258406570424</v>
      </c>
      <c r="X33" s="22">
        <f t="shared" si="6"/>
        <v>9.2829431624756165</v>
      </c>
      <c r="Y33" s="22">
        <f t="shared" si="6"/>
        <v>9.6741789335916888</v>
      </c>
      <c r="Z33" s="22">
        <f t="shared" si="6"/>
        <v>9.2037335786632184</v>
      </c>
      <c r="AA33" s="22">
        <f t="shared" si="6"/>
        <v>9.2515883293314598</v>
      </c>
      <c r="AB33" s="22">
        <f t="shared" si="6"/>
        <v>10.773826411056776</v>
      </c>
      <c r="AC33" s="22">
        <f t="shared" si="6"/>
        <v>11.540807904272441</v>
      </c>
      <c r="AD33" s="22">
        <f t="shared" si="6"/>
        <v>8.5583960826660945</v>
      </c>
      <c r="AE33" s="22">
        <f t="shared" si="7"/>
        <v>8.1610348938597213</v>
      </c>
      <c r="AF33" s="22">
        <f t="shared" si="6"/>
        <v>7.4347718654981616</v>
      </c>
      <c r="AG33" s="22"/>
    </row>
    <row r="34" spans="1:33" s="2" customFormat="1">
      <c r="A34" s="29"/>
      <c r="B34" s="18" t="s">
        <v>18</v>
      </c>
      <c r="C34" s="22">
        <f t="shared" si="8"/>
        <v>0.11273110230100819</v>
      </c>
      <c r="D34" s="22">
        <f t="shared" si="6"/>
        <v>0.15837276024775593</v>
      </c>
      <c r="E34" s="22">
        <f t="shared" si="6"/>
        <v>0.11862919457018861</v>
      </c>
      <c r="F34" s="22">
        <f t="shared" si="6"/>
        <v>0.18894841070002402</v>
      </c>
      <c r="G34" s="22">
        <f t="shared" si="6"/>
        <v>0.22849585685916085</v>
      </c>
      <c r="H34" s="22">
        <f t="shared" si="6"/>
        <v>0.82721037112800688</v>
      </c>
      <c r="I34" s="22">
        <f t="shared" si="6"/>
        <v>0.54340877353970229</v>
      </c>
      <c r="J34" s="22">
        <f t="shared" si="6"/>
        <v>0.84814870904765149</v>
      </c>
      <c r="K34" s="22">
        <f t="shared" si="6"/>
        <v>0.99688353782393258</v>
      </c>
      <c r="L34" s="22">
        <f t="shared" si="6"/>
        <v>1.3889373987943037</v>
      </c>
      <c r="M34" s="22">
        <f t="shared" si="6"/>
        <v>2.1311754563013117</v>
      </c>
      <c r="N34" s="22">
        <f t="shared" si="6"/>
        <v>1.8944684069148059</v>
      </c>
      <c r="O34" s="22">
        <f t="shared" si="6"/>
        <v>2.611944520782544</v>
      </c>
      <c r="P34" s="22">
        <f t="shared" si="6"/>
        <v>3.6444586689444796</v>
      </c>
      <c r="Q34" s="22">
        <f t="shared" si="6"/>
        <v>6.4214925993657417</v>
      </c>
      <c r="R34" s="22">
        <f t="shared" si="6"/>
        <v>6.4359790900085425</v>
      </c>
      <c r="S34" s="22">
        <f t="shared" si="6"/>
        <v>5.9313491713652615</v>
      </c>
      <c r="T34" s="22">
        <f t="shared" si="6"/>
        <v>6.3223415300081438</v>
      </c>
      <c r="U34" s="22">
        <f t="shared" si="6"/>
        <v>6.1656156726499409</v>
      </c>
      <c r="V34" s="22">
        <f t="shared" si="6"/>
        <v>5.0545184913052914</v>
      </c>
      <c r="W34" s="22">
        <f t="shared" si="6"/>
        <v>6.3380941707435676</v>
      </c>
      <c r="X34" s="22">
        <f t="shared" si="6"/>
        <v>6.6319098319420009</v>
      </c>
      <c r="Y34" s="22">
        <f t="shared" si="6"/>
        <v>7.3060603308270817</v>
      </c>
      <c r="Z34" s="22">
        <f t="shared" si="6"/>
        <v>7.1609356065986436</v>
      </c>
      <c r="AA34" s="22">
        <f t="shared" si="6"/>
        <v>7.1626821816667228</v>
      </c>
      <c r="AB34" s="22">
        <f t="shared" si="6"/>
        <v>8.2521529346160172</v>
      </c>
      <c r="AC34" s="22">
        <f t="shared" si="6"/>
        <v>8.3899627919948792</v>
      </c>
      <c r="AD34" s="22">
        <f t="shared" si="6"/>
        <v>6.1148584347210786</v>
      </c>
      <c r="AE34" s="22">
        <f t="shared" si="7"/>
        <v>5.7943498692595945</v>
      </c>
      <c r="AF34" s="22">
        <f t="shared" si="6"/>
        <v>4.2535909499332094</v>
      </c>
      <c r="AG34" s="22"/>
    </row>
    <row r="35" spans="1:33" s="2" customFormat="1">
      <c r="A35" s="29"/>
      <c r="B35" s="18" t="s">
        <v>1143</v>
      </c>
      <c r="C35" s="22">
        <f t="shared" si="8"/>
        <v>1.6472369541365786E-2</v>
      </c>
      <c r="D35" s="22">
        <f t="shared" si="6"/>
        <v>2.6989163940857652E-2</v>
      </c>
      <c r="E35" s="22">
        <f t="shared" si="6"/>
        <v>4.1255180082594149E-2</v>
      </c>
      <c r="F35" s="22">
        <f t="shared" si="6"/>
        <v>6.1502762068479398E-2</v>
      </c>
      <c r="G35" s="22">
        <f t="shared" si="6"/>
        <v>5.6753675535556478E-2</v>
      </c>
      <c r="H35" s="22">
        <f t="shared" si="6"/>
        <v>6.4752993830281755E-2</v>
      </c>
      <c r="I35" s="22">
        <f t="shared" si="6"/>
        <v>4.3696131573238789E-2</v>
      </c>
      <c r="J35" s="22">
        <f t="shared" si="6"/>
        <v>6.4317210177195994E-2</v>
      </c>
      <c r="K35" s="22">
        <f t="shared" si="6"/>
        <v>3.126914995235968E-2</v>
      </c>
      <c r="L35" s="22">
        <f t="shared" si="6"/>
        <v>4.828064428722232E-2</v>
      </c>
      <c r="M35" s="22">
        <f t="shared" si="6"/>
        <v>9.435093429200371E-2</v>
      </c>
      <c r="N35" s="22">
        <f t="shared" si="6"/>
        <v>0.1120200142462746</v>
      </c>
      <c r="O35" s="22">
        <f t="shared" si="6"/>
        <v>0.10916295797614073</v>
      </c>
      <c r="P35" s="22">
        <f t="shared" si="6"/>
        <v>9.2278669821050791E-2</v>
      </c>
      <c r="Q35" s="22">
        <f t="shared" si="6"/>
        <v>0.10703265787423051</v>
      </c>
      <c r="R35" s="22">
        <f t="shared" si="6"/>
        <v>3.9843612377023406E-2</v>
      </c>
      <c r="S35" s="22">
        <f t="shared" si="6"/>
        <v>2.3858068334394252E-2</v>
      </c>
      <c r="T35" s="22">
        <f t="shared" si="6"/>
        <v>2.1189090390436108E-2</v>
      </c>
      <c r="U35" s="22">
        <f t="shared" si="6"/>
        <v>6.5788008074528148E-3</v>
      </c>
      <c r="V35" s="22">
        <f t="shared" si="6"/>
        <v>6.5597598077163141E-5</v>
      </c>
      <c r="W35" s="22">
        <f t="shared" si="6"/>
        <v>5.8714954377718932E-4</v>
      </c>
      <c r="X35" s="22">
        <f t="shared" si="6"/>
        <v>0</v>
      </c>
      <c r="Y35" s="22">
        <f t="shared" si="6"/>
        <v>0</v>
      </c>
      <c r="Z35" s="22">
        <f t="shared" si="6"/>
        <v>5.7665010429672684E-6</v>
      </c>
      <c r="AA35" s="22">
        <f t="shared" si="6"/>
        <v>0</v>
      </c>
      <c r="AB35" s="22">
        <f t="shared" si="6"/>
        <v>4.0778477368548365E-5</v>
      </c>
      <c r="AC35" s="22">
        <f t="shared" si="6"/>
        <v>0</v>
      </c>
      <c r="AD35" s="22">
        <f t="shared" si="6"/>
        <v>0</v>
      </c>
      <c r="AE35" s="22">
        <f t="shared" si="7"/>
        <v>0</v>
      </c>
      <c r="AF35" s="22">
        <f t="shared" si="6"/>
        <v>3.0622637115106061E-2</v>
      </c>
      <c r="AG35" s="22"/>
    </row>
    <row r="36" spans="1:33" s="2" customFormat="1">
      <c r="A36" s="5"/>
      <c r="B36" s="18" t="s">
        <v>1144</v>
      </c>
      <c r="C36" s="22">
        <f t="shared" si="8"/>
        <v>2.3447640031194945E-2</v>
      </c>
      <c r="D36" s="22">
        <f t="shared" si="6"/>
        <v>3.8818469648184133E-2</v>
      </c>
      <c r="E36" s="22">
        <f t="shared" si="6"/>
        <v>1.6099037054236997E-2</v>
      </c>
      <c r="F36" s="22">
        <f t="shared" si="6"/>
        <v>3.0528616764747326E-2</v>
      </c>
      <c r="G36" s="22">
        <f t="shared" si="6"/>
        <v>3.75214425583053E-2</v>
      </c>
      <c r="H36" s="22">
        <f t="shared" si="6"/>
        <v>8.9570189164317013E-2</v>
      </c>
      <c r="I36" s="22">
        <f t="shared" si="6"/>
        <v>0.1683092764256712</v>
      </c>
      <c r="J36" s="22">
        <f t="shared" si="6"/>
        <v>0.28247291462977303</v>
      </c>
      <c r="K36" s="22">
        <f t="shared" si="6"/>
        <v>0.37382654053244302</v>
      </c>
      <c r="L36" s="22">
        <f t="shared" si="6"/>
        <v>0.38768181288118653</v>
      </c>
      <c r="M36" s="22">
        <f t="shared" si="6"/>
        <v>0.49338636986040141</v>
      </c>
      <c r="N36" s="22">
        <f t="shared" si="6"/>
        <v>0.43870022993590135</v>
      </c>
      <c r="O36" s="22">
        <f t="shared" si="6"/>
        <v>0.62409409484875256</v>
      </c>
      <c r="P36" s="22">
        <f t="shared" si="6"/>
        <v>0.89356436966624153</v>
      </c>
      <c r="Q36" s="22">
        <f t="shared" si="6"/>
        <v>1.314946848697907</v>
      </c>
      <c r="R36" s="22">
        <f t="shared" si="6"/>
        <v>1.2958507344855388</v>
      </c>
      <c r="S36" s="22">
        <f t="shared" si="6"/>
        <v>1.0947054796671838</v>
      </c>
      <c r="T36" s="22">
        <f t="shared" si="6"/>
        <v>0.99596006527846193</v>
      </c>
      <c r="U36" s="22">
        <f t="shared" si="6"/>
        <v>1.0497194945228165</v>
      </c>
      <c r="V36" s="22">
        <f t="shared" si="6"/>
        <v>1.0385980556273755</v>
      </c>
      <c r="W36" s="22">
        <f t="shared" si="6"/>
        <v>1.2797459575020285</v>
      </c>
      <c r="X36" s="22">
        <f t="shared" si="6"/>
        <v>1.321712309091329</v>
      </c>
      <c r="Y36" s="22">
        <f t="shared" si="6"/>
        <v>1.4581183197676288</v>
      </c>
      <c r="Z36" s="22">
        <f t="shared" si="6"/>
        <v>1.4742202292787498</v>
      </c>
      <c r="AA36" s="22">
        <f t="shared" si="6"/>
        <v>1.8443062516587547</v>
      </c>
      <c r="AB36" s="22">
        <f t="shared" si="6"/>
        <v>2.1390631741498045</v>
      </c>
      <c r="AC36" s="22">
        <f t="shared" si="6"/>
        <v>2.3700415435769631</v>
      </c>
      <c r="AD36" s="22">
        <f t="shared" si="6"/>
        <v>1.5581416602966587</v>
      </c>
      <c r="AE36" s="22">
        <f t="shared" si="7"/>
        <v>1.4380586634462758</v>
      </c>
      <c r="AF36" s="22">
        <f t="shared" si="6"/>
        <v>0.96386455243852565</v>
      </c>
      <c r="AG36" s="22"/>
    </row>
    <row r="37" spans="1:33" s="2" customFormat="1">
      <c r="A37" s="29"/>
      <c r="B37" s="18" t="s">
        <v>1160</v>
      </c>
      <c r="C37" s="22">
        <f t="shared" si="8"/>
        <v>4.6841624135545046E-2</v>
      </c>
      <c r="D37" s="22">
        <f t="shared" si="6"/>
        <v>9.803502626290643E-3</v>
      </c>
      <c r="E37" s="22">
        <f t="shared" si="6"/>
        <v>5.0625051179539922E-3</v>
      </c>
      <c r="F37" s="22">
        <f t="shared" si="6"/>
        <v>2.8346402220013375E-2</v>
      </c>
      <c r="G37" s="22">
        <f t="shared" si="6"/>
        <v>5.2143563903214576E-2</v>
      </c>
      <c r="H37" s="22">
        <f t="shared" si="6"/>
        <v>5.4033059629531845E-2</v>
      </c>
      <c r="I37" s="22">
        <f t="shared" si="6"/>
        <v>7.0389503465650274E-2</v>
      </c>
      <c r="J37" s="22">
        <f t="shared" si="6"/>
        <v>0.16184110705715896</v>
      </c>
      <c r="K37" s="22">
        <f t="shared" si="6"/>
        <v>0.19207793510090967</v>
      </c>
      <c r="L37" s="22">
        <f t="shared" si="6"/>
        <v>0.28002085244858316</v>
      </c>
      <c r="M37" s="22">
        <f t="shared" si="6"/>
        <v>0.51810348368123571</v>
      </c>
      <c r="N37" s="22">
        <f t="shared" si="6"/>
        <v>0.35993823581645668</v>
      </c>
      <c r="O37" s="22">
        <f t="shared" si="6"/>
        <v>0.33452705160884233</v>
      </c>
      <c r="P37" s="22">
        <f t="shared" si="6"/>
        <v>0.52228447060938943</v>
      </c>
      <c r="Q37" s="22">
        <f t="shared" si="6"/>
        <v>1.4035869378283776</v>
      </c>
      <c r="R37" s="22">
        <f t="shared" si="6"/>
        <v>1.2683245478265854</v>
      </c>
      <c r="S37" s="22">
        <f t="shared" si="6"/>
        <v>0.9771759394545656</v>
      </c>
      <c r="T37" s="22">
        <f t="shared" si="6"/>
        <v>0.77172326665149149</v>
      </c>
      <c r="U37" s="22">
        <f t="shared" si="6"/>
        <v>0.59236174349460335</v>
      </c>
      <c r="V37" s="22">
        <f t="shared" ref="D37:AF43" si="9">V18/V$24*100</f>
        <v>0.47153803320591492</v>
      </c>
      <c r="W37" s="22">
        <f t="shared" si="9"/>
        <v>0.78433809759713058</v>
      </c>
      <c r="X37" s="22">
        <f t="shared" si="9"/>
        <v>1.0355665705449646</v>
      </c>
      <c r="Y37" s="22">
        <f t="shared" si="9"/>
        <v>1.1476714870353268</v>
      </c>
      <c r="Z37" s="22">
        <f t="shared" si="9"/>
        <v>1.0663844685303814</v>
      </c>
      <c r="AA37" s="22">
        <f t="shared" si="9"/>
        <v>0.85248491872738941</v>
      </c>
      <c r="AB37" s="22">
        <f t="shared" si="9"/>
        <v>0.821615785792699</v>
      </c>
      <c r="AC37" s="22">
        <f t="shared" si="9"/>
        <v>0.77303983267641097</v>
      </c>
      <c r="AD37" s="22">
        <f t="shared" si="9"/>
        <v>0.84411123278240674</v>
      </c>
      <c r="AE37" s="22">
        <f t="shared" ref="AE37" si="10">AE18/AE$24*100</f>
        <v>0.633832068934014</v>
      </c>
      <c r="AF37" s="22">
        <f t="shared" si="9"/>
        <v>0.5682234732599134</v>
      </c>
      <c r="AG37" s="22"/>
    </row>
    <row r="38" spans="1:33" s="2" customFormat="1">
      <c r="A38" s="29"/>
      <c r="B38" s="18" t="s">
        <v>1146</v>
      </c>
      <c r="C38" s="22">
        <f t="shared" si="8"/>
        <v>1.4809035809175756E-2</v>
      </c>
      <c r="D38" s="22">
        <f t="shared" si="9"/>
        <v>7.2771294203302306E-2</v>
      </c>
      <c r="E38" s="22">
        <f t="shared" si="9"/>
        <v>5.1010957095680001E-2</v>
      </c>
      <c r="F38" s="22">
        <f t="shared" si="9"/>
        <v>5.8820183444525803E-2</v>
      </c>
      <c r="G38" s="22">
        <f t="shared" si="9"/>
        <v>5.0220143755612484E-2</v>
      </c>
      <c r="H38" s="22">
        <f t="shared" si="9"/>
        <v>9.3948001670599246E-2</v>
      </c>
      <c r="I38" s="22">
        <f t="shared" si="9"/>
        <v>0.17840688392187642</v>
      </c>
      <c r="J38" s="22">
        <f t="shared" si="9"/>
        <v>0.1869975485676485</v>
      </c>
      <c r="K38" s="22">
        <f t="shared" si="9"/>
        <v>0.18361309997997377</v>
      </c>
      <c r="L38" s="22">
        <f t="shared" si="9"/>
        <v>0.47334540743776271</v>
      </c>
      <c r="M38" s="22">
        <f t="shared" si="9"/>
        <v>0.7547300778993965</v>
      </c>
      <c r="N38" s="22">
        <f t="shared" si="9"/>
        <v>0.73401004741500031</v>
      </c>
      <c r="O38" s="22">
        <f t="shared" si="9"/>
        <v>1.2487975127284243</v>
      </c>
      <c r="P38" s="22">
        <f t="shared" si="9"/>
        <v>1.872293845907947</v>
      </c>
      <c r="Q38" s="22">
        <f t="shared" si="9"/>
        <v>3.1906352045657482</v>
      </c>
      <c r="R38" s="22">
        <f t="shared" si="9"/>
        <v>3.1969842483160553</v>
      </c>
      <c r="S38" s="22">
        <f t="shared" si="9"/>
        <v>3.4704608748511694</v>
      </c>
      <c r="T38" s="22">
        <f t="shared" si="9"/>
        <v>4.1602814337115772</v>
      </c>
      <c r="U38" s="22">
        <f t="shared" si="9"/>
        <v>3.9528167816638025</v>
      </c>
      <c r="V38" s="22">
        <f t="shared" si="9"/>
        <v>2.8385404496723292</v>
      </c>
      <c r="W38" s="22">
        <f t="shared" si="9"/>
        <v>3.3754268865179395</v>
      </c>
      <c r="X38" s="22">
        <f t="shared" si="9"/>
        <v>3.1904487499619769</v>
      </c>
      <c r="Y38" s="22">
        <f t="shared" si="9"/>
        <v>3.5875919872180777</v>
      </c>
      <c r="Z38" s="22">
        <f t="shared" si="9"/>
        <v>3.3721687216957772</v>
      </c>
      <c r="AA38" s="22">
        <f t="shared" si="9"/>
        <v>3.5404665506084378</v>
      </c>
      <c r="AB38" s="22">
        <f t="shared" si="9"/>
        <v>4.1540070236394566</v>
      </c>
      <c r="AC38" s="22">
        <f t="shared" si="9"/>
        <v>3.8466668506718658</v>
      </c>
      <c r="AD38" s="22">
        <f t="shared" si="9"/>
        <v>2.6538248249611671</v>
      </c>
      <c r="AE38" s="22">
        <f t="shared" ref="AE38" si="11">AE19/AE$24*100</f>
        <v>2.1821484516579925</v>
      </c>
      <c r="AF38" s="22">
        <f t="shared" si="9"/>
        <v>2.0544511028916066</v>
      </c>
      <c r="AG38" s="22"/>
    </row>
    <row r="39" spans="1:33" s="2" customFormat="1">
      <c r="A39" s="29"/>
      <c r="B39" s="18" t="s">
        <v>1161</v>
      </c>
      <c r="C39" s="22">
        <f t="shared" si="8"/>
        <v>0</v>
      </c>
      <c r="D39" s="22">
        <f t="shared" si="9"/>
        <v>1.9843430323563524E-4</v>
      </c>
      <c r="E39" s="22">
        <f t="shared" si="9"/>
        <v>1.5680242120803681E-3</v>
      </c>
      <c r="F39" s="22">
        <f t="shared" si="9"/>
        <v>1.419643327324893E-3</v>
      </c>
      <c r="G39" s="22">
        <f t="shared" si="9"/>
        <v>1.0694319507459893E-2</v>
      </c>
      <c r="H39" s="22">
        <f t="shared" si="9"/>
        <v>1.2006536288198155E-2</v>
      </c>
      <c r="I39" s="22">
        <f t="shared" si="9"/>
        <v>2.7755004475197891E-2</v>
      </c>
      <c r="J39" s="22">
        <f t="shared" si="9"/>
        <v>0.12994170626675283</v>
      </c>
      <c r="K39" s="22">
        <f t="shared" si="9"/>
        <v>0.19119735110776148</v>
      </c>
      <c r="L39" s="22">
        <f t="shared" si="9"/>
        <v>0.1852249251690945</v>
      </c>
      <c r="M39" s="22">
        <f t="shared" si="9"/>
        <v>0.23670328059574247</v>
      </c>
      <c r="N39" s="22">
        <f t="shared" si="9"/>
        <v>0.23455971709288656</v>
      </c>
      <c r="O39" s="22">
        <f t="shared" si="9"/>
        <v>0.27687596254915597</v>
      </c>
      <c r="P39" s="22">
        <f t="shared" si="9"/>
        <v>0.24281489563400646</v>
      </c>
      <c r="Q39" s="22">
        <f t="shared" si="9"/>
        <v>0.3896679744344837</v>
      </c>
      <c r="R39" s="22">
        <f t="shared" si="9"/>
        <v>0.62259489066990648</v>
      </c>
      <c r="S39" s="22">
        <f t="shared" si="9"/>
        <v>0.35577268207186136</v>
      </c>
      <c r="T39" s="22">
        <f t="shared" si="9"/>
        <v>0.37151878202725186</v>
      </c>
      <c r="U39" s="22">
        <f t="shared" si="9"/>
        <v>0.55834552446132935</v>
      </c>
      <c r="V39" s="22">
        <f t="shared" si="9"/>
        <v>0.70577635520159498</v>
      </c>
      <c r="W39" s="22">
        <f t="shared" si="9"/>
        <v>0.89799607958269168</v>
      </c>
      <c r="X39" s="22">
        <f t="shared" si="9"/>
        <v>1.0841822023437306</v>
      </c>
      <c r="Y39" s="22">
        <f t="shared" si="9"/>
        <v>1.1126785368060481</v>
      </c>
      <c r="Z39" s="22">
        <f t="shared" si="9"/>
        <v>1.2481564205926918</v>
      </c>
      <c r="AA39" s="22">
        <f t="shared" si="9"/>
        <v>0.92542446067214001</v>
      </c>
      <c r="AB39" s="22">
        <f t="shared" si="9"/>
        <v>1.1374261725566888</v>
      </c>
      <c r="AC39" s="22">
        <f t="shared" si="9"/>
        <v>1.4002145650696403</v>
      </c>
      <c r="AD39" s="22">
        <f t="shared" si="9"/>
        <v>1.0587807166808456</v>
      </c>
      <c r="AE39" s="22">
        <f t="shared" ref="AE39" si="12">AE20/AE$24*100</f>
        <v>1.5403106852213113</v>
      </c>
      <c r="AF39" s="22">
        <f t="shared" si="9"/>
        <v>0.60824417360120131</v>
      </c>
      <c r="AG39" s="22"/>
    </row>
    <row r="40" spans="1:33" s="2" customFormat="1">
      <c r="A40" s="5"/>
      <c r="B40" s="18" t="s">
        <v>1166</v>
      </c>
      <c r="C40" s="22">
        <f t="shared" si="8"/>
        <v>1.1160432783726656E-2</v>
      </c>
      <c r="D40" s="22">
        <f t="shared" si="9"/>
        <v>9.7918955258855384E-3</v>
      </c>
      <c r="E40" s="22">
        <f t="shared" si="9"/>
        <v>3.6334910076430992E-3</v>
      </c>
      <c r="F40" s="22">
        <f t="shared" si="9"/>
        <v>8.3308028749331884E-3</v>
      </c>
      <c r="G40" s="22">
        <f t="shared" si="9"/>
        <v>2.1162711599012146E-2</v>
      </c>
      <c r="H40" s="22">
        <f t="shared" si="9"/>
        <v>0.51289959054507894</v>
      </c>
      <c r="I40" s="22">
        <f t="shared" si="9"/>
        <v>5.4851973678067718E-2</v>
      </c>
      <c r="J40" s="22">
        <f t="shared" si="9"/>
        <v>2.2578222349122098E-2</v>
      </c>
      <c r="K40" s="22">
        <f t="shared" si="9"/>
        <v>2.4899461150484886E-2</v>
      </c>
      <c r="L40" s="22">
        <f t="shared" si="9"/>
        <v>1.4383756570454306E-2</v>
      </c>
      <c r="M40" s="22">
        <f t="shared" si="9"/>
        <v>3.3901309972531997E-2</v>
      </c>
      <c r="N40" s="22">
        <f t="shared" si="9"/>
        <v>1.5240162408286569E-2</v>
      </c>
      <c r="O40" s="22">
        <f t="shared" si="9"/>
        <v>1.8486941071227968E-2</v>
      </c>
      <c r="P40" s="22">
        <f t="shared" si="9"/>
        <v>2.122241730584459E-2</v>
      </c>
      <c r="Q40" s="22">
        <f t="shared" si="9"/>
        <v>1.5622975964993084E-2</v>
      </c>
      <c r="R40" s="22">
        <f t="shared" si="9"/>
        <v>1.2381056333434169E-2</v>
      </c>
      <c r="S40" s="22">
        <f t="shared" si="9"/>
        <v>9.376126986085101E-3</v>
      </c>
      <c r="T40" s="22">
        <f t="shared" si="9"/>
        <v>1.6688919489247431E-3</v>
      </c>
      <c r="U40" s="22">
        <f t="shared" si="9"/>
        <v>5.7933276999357292E-3</v>
      </c>
      <c r="V40" s="22">
        <f t="shared" si="9"/>
        <v>0</v>
      </c>
      <c r="W40" s="22">
        <f t="shared" si="9"/>
        <v>0</v>
      </c>
      <c r="X40" s="22">
        <f t="shared" si="9"/>
        <v>0</v>
      </c>
      <c r="Y40" s="22">
        <f t="shared" si="9"/>
        <v>0</v>
      </c>
      <c r="Z40" s="22">
        <f t="shared" si="9"/>
        <v>0</v>
      </c>
      <c r="AA40" s="22">
        <f t="shared" si="9"/>
        <v>0</v>
      </c>
      <c r="AB40" s="22">
        <f t="shared" si="9"/>
        <v>0</v>
      </c>
      <c r="AC40" s="22">
        <f t="shared" si="9"/>
        <v>0</v>
      </c>
      <c r="AD40" s="22">
        <f t="shared" si="9"/>
        <v>0</v>
      </c>
      <c r="AE40" s="22">
        <f t="shared" ref="AE40" si="13">AE21/AE$24*100</f>
        <v>0</v>
      </c>
      <c r="AF40" s="22">
        <f t="shared" si="9"/>
        <v>2.8185010626856945E-2</v>
      </c>
      <c r="AG40" s="22"/>
    </row>
    <row r="41" spans="1:33" s="2" customFormat="1">
      <c r="A41" s="29"/>
      <c r="B41" s="18" t="s">
        <v>19</v>
      </c>
      <c r="C41" s="22">
        <f t="shared" si="8"/>
        <v>90.443341581923292</v>
      </c>
      <c r="D41" s="22">
        <f t="shared" si="9"/>
        <v>94.566068572770433</v>
      </c>
      <c r="E41" s="22">
        <f t="shared" si="9"/>
        <v>93.43207666379908</v>
      </c>
      <c r="F41" s="22">
        <f t="shared" si="9"/>
        <v>93.186736534518204</v>
      </c>
      <c r="G41" s="22">
        <f t="shared" si="9"/>
        <v>92.177212436929693</v>
      </c>
      <c r="H41" s="22">
        <f t="shared" si="9"/>
        <v>87.064914690947774</v>
      </c>
      <c r="I41" s="22">
        <f t="shared" si="9"/>
        <v>83.960685714291074</v>
      </c>
      <c r="J41" s="22">
        <f t="shared" si="9"/>
        <v>78.41604429640077</v>
      </c>
      <c r="K41" s="22">
        <f t="shared" si="9"/>
        <v>73.575730272290642</v>
      </c>
      <c r="L41" s="22">
        <f t="shared" si="9"/>
        <v>68.546689248549626</v>
      </c>
      <c r="M41" s="22">
        <f t="shared" si="9"/>
        <v>64.042149462843426</v>
      </c>
      <c r="N41" s="22">
        <f t="shared" si="9"/>
        <v>59.399046218081089</v>
      </c>
      <c r="O41" s="22">
        <f t="shared" si="9"/>
        <v>52.912621532817838</v>
      </c>
      <c r="P41" s="22">
        <f t="shared" si="9"/>
        <v>52.17850170120704</v>
      </c>
      <c r="Q41" s="22">
        <f t="shared" si="9"/>
        <v>56.44263412235577</v>
      </c>
      <c r="R41" s="22">
        <f t="shared" si="9"/>
        <v>57.385563611704328</v>
      </c>
      <c r="S41" s="22">
        <f t="shared" si="9"/>
        <v>56.161476668344569</v>
      </c>
      <c r="T41" s="22">
        <f t="shared" si="9"/>
        <v>65.878764811126487</v>
      </c>
      <c r="U41" s="22">
        <f t="shared" si="9"/>
        <v>71.49881508355476</v>
      </c>
      <c r="V41" s="22">
        <f t="shared" si="9"/>
        <v>73.794982416483805</v>
      </c>
      <c r="W41" s="22">
        <f t="shared" si="9"/>
        <v>76.621853381009075</v>
      </c>
      <c r="X41" s="22">
        <f t="shared" si="9"/>
        <v>75.784646133057009</v>
      </c>
      <c r="Y41" s="22">
        <f t="shared" si="9"/>
        <v>75.675042282986496</v>
      </c>
      <c r="Z41" s="22">
        <f t="shared" si="9"/>
        <v>75.351772836125591</v>
      </c>
      <c r="AA41" s="22">
        <f t="shared" si="9"/>
        <v>76.177860807274755</v>
      </c>
      <c r="AB41" s="22">
        <f t="shared" si="9"/>
        <v>77.404193052147221</v>
      </c>
      <c r="AC41" s="22">
        <f t="shared" si="9"/>
        <v>80.2065394665197</v>
      </c>
      <c r="AD41" s="22">
        <f t="shared" si="9"/>
        <v>79.82277323624011</v>
      </c>
      <c r="AE41" s="22">
        <f t="shared" ref="AE41" si="14">AE22/AE$24*100</f>
        <v>78.394909644905766</v>
      </c>
      <c r="AF41" s="22">
        <f t="shared" si="9"/>
        <v>75.89437069193805</v>
      </c>
      <c r="AG41" s="22"/>
    </row>
    <row r="42" spans="1:33" s="2" customFormat="1">
      <c r="A42" s="29"/>
      <c r="B42" s="18" t="s">
        <v>20</v>
      </c>
      <c r="C42" s="22">
        <f t="shared" si="8"/>
        <v>9.5566584180767045</v>
      </c>
      <c r="D42" s="22">
        <f t="shared" si="9"/>
        <v>5.4339314272295614</v>
      </c>
      <c r="E42" s="22">
        <f t="shared" si="9"/>
        <v>6.5679233362009217</v>
      </c>
      <c r="F42" s="22">
        <f t="shared" si="9"/>
        <v>6.8132634654818043</v>
      </c>
      <c r="G42" s="22">
        <f t="shared" si="9"/>
        <v>7.8227875630703148</v>
      </c>
      <c r="H42" s="22">
        <f t="shared" si="9"/>
        <v>12.935085309052234</v>
      </c>
      <c r="I42" s="22">
        <f t="shared" si="9"/>
        <v>16.039314285708929</v>
      </c>
      <c r="J42" s="22">
        <f t="shared" si="9"/>
        <v>21.58395570359923</v>
      </c>
      <c r="K42" s="22">
        <f t="shared" si="9"/>
        <v>26.424269727709358</v>
      </c>
      <c r="L42" s="22">
        <f t="shared" si="9"/>
        <v>31.45331075145037</v>
      </c>
      <c r="M42" s="22">
        <f t="shared" si="9"/>
        <v>35.957850537156581</v>
      </c>
      <c r="N42" s="22">
        <f t="shared" si="9"/>
        <v>40.600953781918911</v>
      </c>
      <c r="O42" s="22">
        <f t="shared" si="9"/>
        <v>47.087378467182162</v>
      </c>
      <c r="P42" s="22">
        <f t="shared" si="9"/>
        <v>47.821498298792967</v>
      </c>
      <c r="Q42" s="22">
        <f t="shared" si="9"/>
        <v>43.557365877644223</v>
      </c>
      <c r="R42" s="22">
        <f t="shared" si="9"/>
        <v>42.614436388295672</v>
      </c>
      <c r="S42" s="22">
        <f t="shared" si="9"/>
        <v>43.838523331655431</v>
      </c>
      <c r="T42" s="22">
        <f t="shared" si="9"/>
        <v>34.121235188873513</v>
      </c>
      <c r="U42" s="22">
        <f t="shared" si="9"/>
        <v>28.501184916445251</v>
      </c>
      <c r="V42" s="22">
        <f t="shared" si="9"/>
        <v>26.205017583516195</v>
      </c>
      <c r="W42" s="22">
        <f t="shared" si="9"/>
        <v>23.378146618990925</v>
      </c>
      <c r="X42" s="22">
        <f t="shared" si="9"/>
        <v>24.215353866942994</v>
      </c>
      <c r="Y42" s="22">
        <f t="shared" si="9"/>
        <v>24.324957717013504</v>
      </c>
      <c r="Z42" s="22">
        <f t="shared" si="9"/>
        <v>24.648227163874409</v>
      </c>
      <c r="AA42" s="22">
        <f t="shared" si="9"/>
        <v>23.822139192725242</v>
      </c>
      <c r="AB42" s="22">
        <f t="shared" si="9"/>
        <v>22.595806947852783</v>
      </c>
      <c r="AC42" s="22">
        <f t="shared" si="9"/>
        <v>19.7934605334803</v>
      </c>
      <c r="AD42" s="22">
        <f t="shared" si="9"/>
        <v>20.177226763759894</v>
      </c>
      <c r="AE42" s="22">
        <f t="shared" ref="AE42" si="15">AE23/AE$24*100</f>
        <v>21.605090355094234</v>
      </c>
      <c r="AF42" s="22">
        <f t="shared" si="9"/>
        <v>24.105629308061928</v>
      </c>
      <c r="AG42" s="22"/>
    </row>
    <row r="43" spans="1:33" s="2" customFormat="1">
      <c r="A43" s="29"/>
      <c r="B43" s="18" t="s">
        <v>7</v>
      </c>
      <c r="C43" s="22">
        <f t="shared" si="8"/>
        <v>100</v>
      </c>
      <c r="D43" s="22">
        <f t="shared" si="9"/>
        <v>100</v>
      </c>
      <c r="E43" s="22">
        <f t="shared" si="9"/>
        <v>100</v>
      </c>
      <c r="F43" s="22">
        <f t="shared" si="9"/>
        <v>100</v>
      </c>
      <c r="G43" s="22">
        <f t="shared" si="9"/>
        <v>100</v>
      </c>
      <c r="H43" s="22">
        <f t="shared" si="9"/>
        <v>100</v>
      </c>
      <c r="I43" s="22">
        <f t="shared" si="9"/>
        <v>100</v>
      </c>
      <c r="J43" s="22">
        <f t="shared" si="9"/>
        <v>100</v>
      </c>
      <c r="K43" s="22">
        <f t="shared" si="9"/>
        <v>100</v>
      </c>
      <c r="L43" s="22">
        <f t="shared" si="9"/>
        <v>100</v>
      </c>
      <c r="M43" s="22">
        <f t="shared" si="9"/>
        <v>100</v>
      </c>
      <c r="N43" s="22">
        <f t="shared" si="9"/>
        <v>100</v>
      </c>
      <c r="O43" s="22">
        <f t="shared" si="9"/>
        <v>100</v>
      </c>
      <c r="P43" s="22">
        <f t="shared" si="9"/>
        <v>100</v>
      </c>
      <c r="Q43" s="22">
        <f t="shared" si="9"/>
        <v>100</v>
      </c>
      <c r="R43" s="22">
        <f t="shared" si="9"/>
        <v>100</v>
      </c>
      <c r="S43" s="22">
        <f t="shared" si="9"/>
        <v>100</v>
      </c>
      <c r="T43" s="22">
        <f t="shared" si="9"/>
        <v>100</v>
      </c>
      <c r="U43" s="22">
        <f t="shared" si="9"/>
        <v>100</v>
      </c>
      <c r="V43" s="22">
        <f t="shared" si="9"/>
        <v>100</v>
      </c>
      <c r="W43" s="22">
        <f t="shared" si="9"/>
        <v>100</v>
      </c>
      <c r="X43" s="22">
        <f t="shared" si="9"/>
        <v>100</v>
      </c>
      <c r="Y43" s="22">
        <f t="shared" si="9"/>
        <v>100</v>
      </c>
      <c r="Z43" s="22">
        <f t="shared" si="9"/>
        <v>100</v>
      </c>
      <c r="AA43" s="22">
        <f t="shared" si="9"/>
        <v>100</v>
      </c>
      <c r="AB43" s="22">
        <f t="shared" si="9"/>
        <v>100</v>
      </c>
      <c r="AC43" s="22">
        <f t="shared" si="9"/>
        <v>100</v>
      </c>
      <c r="AD43" s="22">
        <f t="shared" si="9"/>
        <v>100</v>
      </c>
      <c r="AE43" s="22">
        <f t="shared" ref="AE43" si="16">AE24/AE$24*100</f>
        <v>100</v>
      </c>
      <c r="AF43" s="22">
        <f t="shared" si="9"/>
        <v>100</v>
      </c>
      <c r="AG43" s="22"/>
    </row>
    <row r="44" spans="1:33" s="2" customFormat="1">
      <c r="A44" s="29"/>
      <c r="B44" s="1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33"/>
      <c r="Z44" s="33"/>
      <c r="AA44" s="33"/>
      <c r="AB44" s="33"/>
      <c r="AC44" s="33"/>
      <c r="AD44" s="33"/>
      <c r="AE44" s="33"/>
      <c r="AF44" s="33"/>
    </row>
    <row r="45" spans="1:33" s="2" customFormat="1">
      <c r="A45" s="5"/>
      <c r="B45" s="91" t="s">
        <v>9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</row>
    <row r="46" spans="1:33" s="2" customFormat="1">
      <c r="A46" s="5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</row>
    <row r="47" spans="1:33" s="2" customFormat="1">
      <c r="A47" s="29">
        <v>1</v>
      </c>
      <c r="B47" s="18" t="s">
        <v>15</v>
      </c>
      <c r="C47" s="22" t="s">
        <v>10</v>
      </c>
      <c r="D47" s="22">
        <f>IFERROR((((D9/C9)*100-100)),"--")</f>
        <v>16.001935483870994</v>
      </c>
      <c r="E47" s="22">
        <f t="shared" ref="E47:AD57" si="17">IFERROR((((E9/D9)*100-100)),"--")</f>
        <v>61.775559653514875</v>
      </c>
      <c r="F47" s="22">
        <f t="shared" si="17"/>
        <v>28.283484273806522</v>
      </c>
      <c r="G47" s="22">
        <f t="shared" si="17"/>
        <v>-21.802456924195084</v>
      </c>
      <c r="H47" s="22">
        <f t="shared" si="17"/>
        <v>104.97792256443398</v>
      </c>
      <c r="I47" s="22">
        <f t="shared" si="17"/>
        <v>-11.847099695532719</v>
      </c>
      <c r="J47" s="22">
        <f t="shared" si="17"/>
        <v>157.97644213984813</v>
      </c>
      <c r="K47" s="22">
        <f t="shared" si="17"/>
        <v>-9.4877722976378607</v>
      </c>
      <c r="L47" s="22">
        <f t="shared" si="17"/>
        <v>21.899050221927865</v>
      </c>
      <c r="M47" s="22">
        <f t="shared" si="17"/>
        <v>17.369851693331498</v>
      </c>
      <c r="N47" s="22">
        <f t="shared" si="17"/>
        <v>3.7494243330677364</v>
      </c>
      <c r="O47" s="22">
        <f t="shared" si="17"/>
        <v>12.21362175696315</v>
      </c>
      <c r="P47" s="22">
        <f t="shared" si="17"/>
        <v>23.066511150048981</v>
      </c>
      <c r="Q47" s="22">
        <f t="shared" si="17"/>
        <v>29.366719392202128</v>
      </c>
      <c r="R47" s="22">
        <f t="shared" si="17"/>
        <v>55.62753405388878</v>
      </c>
      <c r="S47" s="22">
        <f t="shared" si="17"/>
        <v>22.418383805954491</v>
      </c>
      <c r="T47" s="22">
        <f t="shared" si="17"/>
        <v>139.74153126736616</v>
      </c>
      <c r="U47" s="22">
        <f t="shared" si="17"/>
        <v>46.305974033426537</v>
      </c>
      <c r="V47" s="22">
        <f t="shared" si="17"/>
        <v>25.799961146607032</v>
      </c>
      <c r="W47" s="22">
        <f t="shared" si="17"/>
        <v>16.782029024311512</v>
      </c>
      <c r="X47" s="22">
        <f t="shared" si="17"/>
        <v>0.76780547994627568</v>
      </c>
      <c r="Y47" s="22">
        <f t="shared" si="17"/>
        <v>-2.7652545348712891</v>
      </c>
      <c r="Z47" s="22">
        <f t="shared" si="17"/>
        <v>12.752245542483791</v>
      </c>
      <c r="AA47" s="22">
        <f t="shared" si="17"/>
        <v>4.2208138414249845</v>
      </c>
      <c r="AB47" s="22">
        <f t="shared" si="17"/>
        <v>-23.670940213808507</v>
      </c>
      <c r="AC47" s="22">
        <f t="shared" si="17"/>
        <v>43.88896517312952</v>
      </c>
      <c r="AD47" s="22">
        <f t="shared" si="17"/>
        <v>41.325164141556684</v>
      </c>
      <c r="AE47" s="22">
        <f t="shared" ref="AE47:AE56" si="18">IFERROR((((AE9/AD9)*100-100)),"--")</f>
        <v>7.9156934235442833</v>
      </c>
      <c r="AF47" s="47">
        <f>IFERROR(((POWER(AE9/C9,1/29)-1)*100),"--")</f>
        <v>22.936680531776375</v>
      </c>
    </row>
    <row r="48" spans="1:33" s="2" customFormat="1">
      <c r="A48" s="29">
        <v>2</v>
      </c>
      <c r="B48" s="18" t="s">
        <v>1149</v>
      </c>
      <c r="C48" s="22" t="s">
        <v>10</v>
      </c>
      <c r="D48" s="22">
        <f t="shared" ref="D48:S62" si="19">IFERROR((((D10/C10)*100-100)),"--")</f>
        <v>-48.968807567836649</v>
      </c>
      <c r="E48" s="22">
        <f t="shared" si="19"/>
        <v>-5.7064582425778667</v>
      </c>
      <c r="F48" s="22">
        <f t="shared" si="19"/>
        <v>57.18709016552458</v>
      </c>
      <c r="G48" s="22">
        <f t="shared" si="19"/>
        <v>4.704608437502003</v>
      </c>
      <c r="H48" s="22">
        <f t="shared" si="19"/>
        <v>158.40833978251555</v>
      </c>
      <c r="I48" s="22">
        <f t="shared" si="19"/>
        <v>45.468937065927889</v>
      </c>
      <c r="J48" s="22">
        <f t="shared" si="19"/>
        <v>15.923461366007061</v>
      </c>
      <c r="K48" s="22">
        <f t="shared" si="19"/>
        <v>74.121155649960343</v>
      </c>
      <c r="L48" s="22">
        <f t="shared" si="19"/>
        <v>5.317935833291358</v>
      </c>
      <c r="M48" s="22">
        <f t="shared" si="19"/>
        <v>26.888608760492531</v>
      </c>
      <c r="N48" s="22">
        <f t="shared" si="19"/>
        <v>63.635017918939127</v>
      </c>
      <c r="O48" s="22">
        <f t="shared" si="19"/>
        <v>46.890403137172399</v>
      </c>
      <c r="P48" s="22">
        <f t="shared" si="19"/>
        <v>60.145785954318939</v>
      </c>
      <c r="Q48" s="22">
        <f t="shared" si="19"/>
        <v>-7.8670429741764565</v>
      </c>
      <c r="R48" s="22">
        <f t="shared" si="19"/>
        <v>6.421540475519933</v>
      </c>
      <c r="S48" s="22">
        <f t="shared" si="19"/>
        <v>37.887209736156677</v>
      </c>
      <c r="T48" s="22">
        <f t="shared" si="17"/>
        <v>5.541597374651559</v>
      </c>
      <c r="U48" s="22">
        <f t="shared" si="17"/>
        <v>6.9476981430813396</v>
      </c>
      <c r="V48" s="22">
        <f t="shared" si="17"/>
        <v>-0.86323612425327667</v>
      </c>
      <c r="W48" s="22">
        <f t="shared" si="17"/>
        <v>24.379862948370288</v>
      </c>
      <c r="X48" s="22">
        <f t="shared" si="17"/>
        <v>6.1458370742844721</v>
      </c>
      <c r="Y48" s="22">
        <f t="shared" si="17"/>
        <v>-1.3499784318329802</v>
      </c>
      <c r="Z48" s="22">
        <f t="shared" si="17"/>
        <v>25.401589903216419</v>
      </c>
      <c r="AA48" s="22">
        <f t="shared" si="17"/>
        <v>15.893959938320322</v>
      </c>
      <c r="AB48" s="22">
        <f t="shared" si="17"/>
        <v>-24.023092624628958</v>
      </c>
      <c r="AC48" s="22">
        <f t="shared" si="17"/>
        <v>47.951044002010917</v>
      </c>
      <c r="AD48" s="22">
        <f t="shared" si="17"/>
        <v>43.604103749742023</v>
      </c>
      <c r="AE48" s="22">
        <f t="shared" si="18"/>
        <v>3.4412590091563118</v>
      </c>
      <c r="AF48" s="47">
        <f t="shared" ref="AF48:AF62" si="20">IFERROR(((POWER(AE10/C10,1/29)-1)*100),"--")</f>
        <v>18.800057845765039</v>
      </c>
    </row>
    <row r="49" spans="1:32" s="2" customFormat="1">
      <c r="A49" s="5">
        <v>3</v>
      </c>
      <c r="B49" s="18" t="s">
        <v>1156</v>
      </c>
      <c r="C49" s="22" t="s">
        <v>10</v>
      </c>
      <c r="D49" s="22">
        <f t="shared" si="19"/>
        <v>-35.877225950782972</v>
      </c>
      <c r="E49" s="22">
        <f t="shared" si="17"/>
        <v>23.344758098279002</v>
      </c>
      <c r="F49" s="22">
        <f t="shared" si="17"/>
        <v>94.176074329018178</v>
      </c>
      <c r="G49" s="22">
        <f t="shared" si="17"/>
        <v>-6.9162229137885163</v>
      </c>
      <c r="H49" s="22">
        <f t="shared" si="17"/>
        <v>105.28849298716244</v>
      </c>
      <c r="I49" s="22">
        <f t="shared" si="17"/>
        <v>87.457183590027171</v>
      </c>
      <c r="J49" s="22">
        <f t="shared" si="17"/>
        <v>51.06522936278995</v>
      </c>
      <c r="K49" s="22">
        <f t="shared" si="17"/>
        <v>33.840524549649587</v>
      </c>
      <c r="L49" s="22">
        <f t="shared" si="17"/>
        <v>25.175569008108226</v>
      </c>
      <c r="M49" s="22">
        <f t="shared" si="17"/>
        <v>47.904368783842472</v>
      </c>
      <c r="N49" s="22">
        <f t="shared" si="17"/>
        <v>47.87513459079679</v>
      </c>
      <c r="O49" s="22">
        <f t="shared" si="17"/>
        <v>36.554913118483853</v>
      </c>
      <c r="P49" s="22">
        <f t="shared" si="17"/>
        <v>23.227983911794553</v>
      </c>
      <c r="Q49" s="22">
        <f t="shared" si="17"/>
        <v>-9.4135537169185568</v>
      </c>
      <c r="R49" s="22">
        <f t="shared" si="17"/>
        <v>10.087479421895253</v>
      </c>
      <c r="S49" s="22">
        <f t="shared" si="17"/>
        <v>36.106141026781017</v>
      </c>
      <c r="T49" s="22">
        <f t="shared" si="17"/>
        <v>-1.7427740867735508</v>
      </c>
      <c r="U49" s="22">
        <f t="shared" si="17"/>
        <v>10.720061585146198</v>
      </c>
      <c r="V49" s="22">
        <f t="shared" si="17"/>
        <v>29.413570477259725</v>
      </c>
      <c r="W49" s="22">
        <f t="shared" si="17"/>
        <v>5.4571390833854139</v>
      </c>
      <c r="X49" s="22">
        <f t="shared" si="17"/>
        <v>-1.4067054749674668</v>
      </c>
      <c r="Y49" s="22">
        <f t="shared" si="17"/>
        <v>-1.6040069585611718</v>
      </c>
      <c r="Z49" s="22">
        <f t="shared" si="17"/>
        <v>18.778677502336421</v>
      </c>
      <c r="AA49" s="22">
        <f t="shared" si="17"/>
        <v>12.285752384152502</v>
      </c>
      <c r="AB49" s="22">
        <f t="shared" si="17"/>
        <v>-23.382106584371613</v>
      </c>
      <c r="AC49" s="22">
        <f t="shared" si="17"/>
        <v>35.275160953897654</v>
      </c>
      <c r="AD49" s="22">
        <f t="shared" si="17"/>
        <v>74.796642615696015</v>
      </c>
      <c r="AE49" s="22">
        <f t="shared" si="18"/>
        <v>2.8151562908662555</v>
      </c>
      <c r="AF49" s="47">
        <f t="shared" si="20"/>
        <v>20.953990890296858</v>
      </c>
    </row>
    <row r="50" spans="1:32" s="2" customFormat="1">
      <c r="A50" s="5">
        <v>4</v>
      </c>
      <c r="B50" s="18" t="s">
        <v>1163</v>
      </c>
      <c r="C50" s="22" t="s">
        <v>10</v>
      </c>
      <c r="D50" s="22">
        <f t="shared" si="19"/>
        <v>33.006411771927503</v>
      </c>
      <c r="E50" s="22">
        <f t="shared" si="17"/>
        <v>38.790812428240059</v>
      </c>
      <c r="F50" s="22">
        <f t="shared" si="17"/>
        <v>10.935080708779637</v>
      </c>
      <c r="G50" s="22">
        <f t="shared" si="17"/>
        <v>-4.4932744560061622</v>
      </c>
      <c r="H50" s="22">
        <f t="shared" si="17"/>
        <v>-8.8492942614131493</v>
      </c>
      <c r="I50" s="22">
        <f t="shared" si="17"/>
        <v>-7.6203477821401293</v>
      </c>
      <c r="J50" s="22">
        <f t="shared" si="17"/>
        <v>-14.180502064301706</v>
      </c>
      <c r="K50" s="22">
        <f t="shared" si="17"/>
        <v>-18.465586629810005</v>
      </c>
      <c r="L50" s="22">
        <f t="shared" si="17"/>
        <v>-28.501465138548099</v>
      </c>
      <c r="M50" s="22">
        <f t="shared" si="17"/>
        <v>-19.265423431331357</v>
      </c>
      <c r="N50" s="22">
        <f t="shared" si="17"/>
        <v>-17.898203070100607</v>
      </c>
      <c r="O50" s="22">
        <f t="shared" si="17"/>
        <v>-30.687090211522843</v>
      </c>
      <c r="P50" s="22">
        <f t="shared" si="17"/>
        <v>-12.42728404184939</v>
      </c>
      <c r="Q50" s="22">
        <f t="shared" si="17"/>
        <v>-21.377250199309245</v>
      </c>
      <c r="R50" s="22">
        <f t="shared" si="17"/>
        <v>-1.0351558041844129</v>
      </c>
      <c r="S50" s="22">
        <f t="shared" si="17"/>
        <v>4.3254928263813781</v>
      </c>
      <c r="T50" s="22">
        <f t="shared" si="17"/>
        <v>-2.0478896195447192</v>
      </c>
      <c r="U50" s="22">
        <f t="shared" si="17"/>
        <v>2.8152496628529207</v>
      </c>
      <c r="V50" s="22">
        <f t="shared" si="17"/>
        <v>5.4428780355700468</v>
      </c>
      <c r="W50" s="22">
        <f t="shared" si="17"/>
        <v>-10.470472599896354</v>
      </c>
      <c r="X50" s="22">
        <f t="shared" si="17"/>
        <v>-17.471343593686711</v>
      </c>
      <c r="Y50" s="22">
        <f t="shared" si="17"/>
        <v>-7.7552104436606726</v>
      </c>
      <c r="Z50" s="22">
        <f t="shared" si="17"/>
        <v>8.9945512856331078</v>
      </c>
      <c r="AA50" s="22">
        <f t="shared" si="17"/>
        <v>-7.0746539204985908</v>
      </c>
      <c r="AB50" s="22">
        <f t="shared" si="17"/>
        <v>-14.682644317992057</v>
      </c>
      <c r="AC50" s="22">
        <f t="shared" si="17"/>
        <v>27.746106550756693</v>
      </c>
      <c r="AD50" s="22">
        <f t="shared" si="17"/>
        <v>-3.9560029922348576</v>
      </c>
      <c r="AE50" s="22">
        <f t="shared" si="18"/>
        <v>19.64087598601354</v>
      </c>
      <c r="AF50" s="47">
        <f t="shared" si="20"/>
        <v>-4.7068658493826909</v>
      </c>
    </row>
    <row r="51" spans="1:32" s="2" customFormat="1">
      <c r="A51" s="5">
        <v>5</v>
      </c>
      <c r="B51" s="18" t="s">
        <v>1158</v>
      </c>
      <c r="C51" s="22" t="s">
        <v>10</v>
      </c>
      <c r="D51" s="22">
        <f t="shared" si="19"/>
        <v>-59.633656075830963</v>
      </c>
      <c r="E51" s="22">
        <f t="shared" si="17"/>
        <v>73.360180866602462</v>
      </c>
      <c r="F51" s="22">
        <f t="shared" si="17"/>
        <v>9.5114872884635133</v>
      </c>
      <c r="G51" s="22">
        <f t="shared" si="17"/>
        <v>1.5779416866332809</v>
      </c>
      <c r="H51" s="22">
        <f t="shared" si="17"/>
        <v>92.718769677667694</v>
      </c>
      <c r="I51" s="22">
        <f t="shared" si="17"/>
        <v>9.5078494936877291</v>
      </c>
      <c r="J51" s="22">
        <f t="shared" si="17"/>
        <v>9.3370121582884451</v>
      </c>
      <c r="K51" s="22">
        <f t="shared" si="17"/>
        <v>30.644627337740587</v>
      </c>
      <c r="L51" s="22">
        <f t="shared" si="17"/>
        <v>9.7487367685812529</v>
      </c>
      <c r="M51" s="22">
        <f t="shared" si="17"/>
        <v>22.36001568788042</v>
      </c>
      <c r="N51" s="22">
        <f t="shared" si="17"/>
        <v>25.532449809056686</v>
      </c>
      <c r="O51" s="22">
        <f t="shared" si="17"/>
        <v>13.909034148660155</v>
      </c>
      <c r="P51" s="22">
        <f t="shared" si="17"/>
        <v>9.735546077062736</v>
      </c>
      <c r="Q51" s="22">
        <f t="shared" si="17"/>
        <v>-8.7086970524890148</v>
      </c>
      <c r="R51" s="22">
        <f t="shared" si="17"/>
        <v>12.319845859640651</v>
      </c>
      <c r="S51" s="22">
        <f t="shared" si="17"/>
        <v>24.190576949021846</v>
      </c>
      <c r="T51" s="22">
        <f t="shared" si="17"/>
        <v>4.9979394076671326</v>
      </c>
      <c r="U51" s="22">
        <f t="shared" si="17"/>
        <v>5.3507956600005144</v>
      </c>
      <c r="V51" s="22">
        <f t="shared" si="17"/>
        <v>8.0337133942953756</v>
      </c>
      <c r="W51" s="22">
        <f t="shared" si="17"/>
        <v>3.2483793840720807</v>
      </c>
      <c r="X51" s="22">
        <f t="shared" si="17"/>
        <v>-2.4048130735985467</v>
      </c>
      <c r="Y51" s="22">
        <f t="shared" si="17"/>
        <v>-6.7912323389238622</v>
      </c>
      <c r="Z51" s="22">
        <f t="shared" si="17"/>
        <v>6.7152989164437571</v>
      </c>
      <c r="AA51" s="22">
        <f t="shared" si="17"/>
        <v>15.167976780682196</v>
      </c>
      <c r="AB51" s="22">
        <f t="shared" si="17"/>
        <v>-28.710447719448609</v>
      </c>
      <c r="AC51" s="22">
        <f t="shared" si="17"/>
        <v>14.799839925153947</v>
      </c>
      <c r="AD51" s="22">
        <f t="shared" si="17"/>
        <v>62.390698790149969</v>
      </c>
      <c r="AE51" s="22">
        <f t="shared" si="18"/>
        <v>5.6430686598833972</v>
      </c>
      <c r="AF51" s="47">
        <f t="shared" si="20"/>
        <v>9.0072406385438128</v>
      </c>
    </row>
    <row r="52" spans="1:32" s="2" customFormat="1">
      <c r="A52" s="29"/>
      <c r="B52" s="18" t="s">
        <v>17</v>
      </c>
      <c r="C52" s="22" t="s">
        <v>10</v>
      </c>
      <c r="D52" s="22">
        <f t="shared" si="19"/>
        <v>-7.842451032695692</v>
      </c>
      <c r="E52" s="22">
        <f t="shared" si="17"/>
        <v>59.722525453208988</v>
      </c>
      <c r="F52" s="22">
        <f t="shared" si="17"/>
        <v>44.482133994973083</v>
      </c>
      <c r="G52" s="22">
        <f t="shared" si="17"/>
        <v>50.315781340755109</v>
      </c>
      <c r="H52" s="22">
        <f t="shared" si="17"/>
        <v>82.047574592839368</v>
      </c>
      <c r="I52" s="22">
        <f t="shared" si="17"/>
        <v>13.280320535134635</v>
      </c>
      <c r="J52" s="22">
        <f t="shared" si="17"/>
        <v>31.215628509922539</v>
      </c>
      <c r="K52" s="22">
        <f t="shared" si="17"/>
        <v>9.9683111705296028</v>
      </c>
      <c r="L52" s="22">
        <f t="shared" si="17"/>
        <v>36.575360000404999</v>
      </c>
      <c r="M52" s="22">
        <f t="shared" si="17"/>
        <v>26.613139626512222</v>
      </c>
      <c r="N52" s="22">
        <f t="shared" si="17"/>
        <v>18.734841268095821</v>
      </c>
      <c r="O52" s="22">
        <f t="shared" si="17"/>
        <v>3.5687128396748307</v>
      </c>
      <c r="P52" s="22">
        <f t="shared" si="17"/>
        <v>0.80837864324294628</v>
      </c>
      <c r="Q52" s="22">
        <f t="shared" si="17"/>
        <v>-4.2456712665722875</v>
      </c>
      <c r="R52" s="22">
        <f t="shared" si="17"/>
        <v>4.8510563205177419</v>
      </c>
      <c r="S52" s="22">
        <f t="shared" si="17"/>
        <v>10.420625165992575</v>
      </c>
      <c r="T52" s="22">
        <f t="shared" si="17"/>
        <v>6.4587212358780306</v>
      </c>
      <c r="U52" s="22">
        <f t="shared" si="17"/>
        <v>3.8817375353187913</v>
      </c>
      <c r="V52" s="22">
        <f t="shared" si="17"/>
        <v>-15.289308882326708</v>
      </c>
      <c r="W52" s="22">
        <f t="shared" si="17"/>
        <v>17.69116488562203</v>
      </c>
      <c r="X52" s="22">
        <f t="shared" si="17"/>
        <v>0.88619413952078219</v>
      </c>
      <c r="Y52" s="22">
        <f t="shared" si="17"/>
        <v>1.2763552012704054</v>
      </c>
      <c r="Z52" s="22">
        <f t="shared" si="17"/>
        <v>7.9460081538603333</v>
      </c>
      <c r="AA52" s="22">
        <f t="shared" si="17"/>
        <v>5.0141875810784597</v>
      </c>
      <c r="AB52" s="22">
        <f t="shared" si="17"/>
        <v>-9.9555124515312059</v>
      </c>
      <c r="AC52" s="22">
        <f t="shared" si="17"/>
        <v>44.762281113271371</v>
      </c>
      <c r="AD52" s="22">
        <f t="shared" si="17"/>
        <v>0.74657888473106482</v>
      </c>
      <c r="AE52" s="22">
        <f t="shared" si="18"/>
        <v>3.9447653411366304</v>
      </c>
      <c r="AF52" s="47">
        <f t="shared" si="20"/>
        <v>13.506368299829319</v>
      </c>
    </row>
    <row r="53" spans="1:32" s="2" customFormat="1">
      <c r="A53" s="29"/>
      <c r="B53" s="18" t="s">
        <v>18</v>
      </c>
      <c r="C53" s="22" t="s">
        <v>10</v>
      </c>
      <c r="D53" s="22">
        <f t="shared" si="19"/>
        <v>75.994859590671126</v>
      </c>
      <c r="E53" s="22">
        <f t="shared" si="17"/>
        <v>5.448484605906657</v>
      </c>
      <c r="F53" s="22">
        <f t="shared" si="17"/>
        <v>77.716114259686464</v>
      </c>
      <c r="G53" s="22">
        <f t="shared" si="17"/>
        <v>17.259499108215024</v>
      </c>
      <c r="H53" s="22">
        <f t="shared" si="17"/>
        <v>258.77451929976047</v>
      </c>
      <c r="I53" s="22">
        <f t="shared" si="17"/>
        <v>-36.364164636019659</v>
      </c>
      <c r="J53" s="22">
        <f t="shared" si="17"/>
        <v>49.161209693425889</v>
      </c>
      <c r="K53" s="22">
        <f t="shared" si="17"/>
        <v>6.1345133050387091</v>
      </c>
      <c r="L53" s="22">
        <f t="shared" si="17"/>
        <v>17.334643504004205</v>
      </c>
      <c r="M53" s="22">
        <f t="shared" si="17"/>
        <v>48.07110200993904</v>
      </c>
      <c r="N53" s="22">
        <f t="shared" si="17"/>
        <v>-9.7296461123189886</v>
      </c>
      <c r="O53" s="22">
        <f t="shared" si="17"/>
        <v>34.156647442818269</v>
      </c>
      <c r="P53" s="22">
        <f t="shared" si="17"/>
        <v>44.217111772493155</v>
      </c>
      <c r="Q53" s="22">
        <f t="shared" si="17"/>
        <v>46.64209921404273</v>
      </c>
      <c r="R53" s="22">
        <f t="shared" si="17"/>
        <v>8.5150690279330234</v>
      </c>
      <c r="S53" s="22">
        <f t="shared" si="17"/>
        <v>9.9264996952928186</v>
      </c>
      <c r="T53" s="22">
        <f t="shared" si="17"/>
        <v>14.851149602486927</v>
      </c>
      <c r="U53" s="22">
        <f t="shared" si="17"/>
        <v>6.7997716382471225</v>
      </c>
      <c r="V53" s="22">
        <f t="shared" si="17"/>
        <v>-10.819750857800443</v>
      </c>
      <c r="W53" s="22">
        <f t="shared" si="17"/>
        <v>33.256620169769548</v>
      </c>
      <c r="X53" s="22">
        <f t="shared" si="17"/>
        <v>3.737628203327219</v>
      </c>
      <c r="Y53" s="22">
        <f t="shared" si="17"/>
        <v>7.0592705732598802</v>
      </c>
      <c r="Z53" s="22">
        <f t="shared" si="17"/>
        <v>11.209830355842925</v>
      </c>
      <c r="AA53" s="22">
        <f t="shared" si="17"/>
        <v>4.4964721745666765</v>
      </c>
      <c r="AB53" s="22">
        <f t="shared" si="17"/>
        <v>-10.916957104493648</v>
      </c>
      <c r="AC53" s="22">
        <f t="shared" si="17"/>
        <v>37.398485708910414</v>
      </c>
      <c r="AD53" s="22">
        <f t="shared" si="17"/>
        <v>-0.98510978170459396</v>
      </c>
      <c r="AE53" s="22">
        <f t="shared" si="18"/>
        <v>3.292330906107793</v>
      </c>
      <c r="AF53" s="47">
        <f t="shared" si="20"/>
        <v>19.487834169232542</v>
      </c>
    </row>
    <row r="54" spans="1:32" s="2" customFormat="1">
      <c r="A54" s="29"/>
      <c r="B54" s="18" t="s">
        <v>1143</v>
      </c>
      <c r="C54" s="22" t="s">
        <v>10</v>
      </c>
      <c r="D54" s="22">
        <f t="shared" si="19"/>
        <v>105.25635179153093</v>
      </c>
      <c r="E54" s="22">
        <f t="shared" si="17"/>
        <v>115.18812575677987</v>
      </c>
      <c r="F54" s="22">
        <f t="shared" si="17"/>
        <v>66.337925338131868</v>
      </c>
      <c r="G54" s="22">
        <f t="shared" si="17"/>
        <v>-10.522813254125779</v>
      </c>
      <c r="H54" s="22">
        <f t="shared" si="17"/>
        <v>13.070629472501281</v>
      </c>
      <c r="I54" s="22">
        <f t="shared" si="17"/>
        <v>-34.630643137698286</v>
      </c>
      <c r="J54" s="22">
        <f t="shared" si="17"/>
        <v>40.667816139728018</v>
      </c>
      <c r="K54" s="22">
        <f t="shared" si="17"/>
        <v>-56.099133648090245</v>
      </c>
      <c r="L54" s="22">
        <f t="shared" si="17"/>
        <v>30.030428066336043</v>
      </c>
      <c r="M54" s="22">
        <f t="shared" si="17"/>
        <v>88.584902982570014</v>
      </c>
      <c r="N54" s="22">
        <f t="shared" si="17"/>
        <v>20.566430226139133</v>
      </c>
      <c r="O54" s="22">
        <f t="shared" si="17"/>
        <v>-5.1766514974492139</v>
      </c>
      <c r="P54" s="22">
        <f t="shared" si="17"/>
        <v>-12.627705118117561</v>
      </c>
      <c r="Q54" s="22">
        <f t="shared" si="17"/>
        <v>-3.4681350824321839</v>
      </c>
      <c r="R54" s="22">
        <f t="shared" si="17"/>
        <v>-59.695474819169505</v>
      </c>
      <c r="S54" s="22">
        <f t="shared" si="17"/>
        <v>-28.576668401885897</v>
      </c>
      <c r="T54" s="22">
        <f t="shared" si="17"/>
        <v>-4.3052921841284331</v>
      </c>
      <c r="U54" s="22">
        <f t="shared" si="17"/>
        <v>-65.997860085596571</v>
      </c>
      <c r="V54" s="22">
        <f t="shared" si="17"/>
        <v>-98.915307737928941</v>
      </c>
      <c r="W54" s="22">
        <f t="shared" si="17"/>
        <v>851.1974694984184</v>
      </c>
      <c r="X54" s="22">
        <f t="shared" si="17"/>
        <v>-100</v>
      </c>
      <c r="Y54" s="22" t="str">
        <f t="shared" si="17"/>
        <v>--</v>
      </c>
      <c r="Z54" s="22" t="str">
        <f t="shared" si="17"/>
        <v>--</v>
      </c>
      <c r="AA54" s="22">
        <f t="shared" si="17"/>
        <v>-100</v>
      </c>
      <c r="AB54" s="22" t="str">
        <f t="shared" si="17"/>
        <v>--</v>
      </c>
      <c r="AC54" s="22">
        <f t="shared" si="17"/>
        <v>-100</v>
      </c>
      <c r="AD54" s="22" t="str">
        <f t="shared" si="17"/>
        <v>--</v>
      </c>
      <c r="AE54" s="22" t="str">
        <f t="shared" si="18"/>
        <v>--</v>
      </c>
      <c r="AF54" s="47">
        <f t="shared" si="20"/>
        <v>-100</v>
      </c>
    </row>
    <row r="55" spans="1:32" s="2" customFormat="1">
      <c r="A55" s="5"/>
      <c r="B55" s="18" t="s">
        <v>1144</v>
      </c>
      <c r="C55" s="22" t="s">
        <v>10</v>
      </c>
      <c r="D55" s="22">
        <f t="shared" si="19"/>
        <v>107.39702517162465</v>
      </c>
      <c r="E55" s="22">
        <f t="shared" si="17"/>
        <v>-41.616417951617791</v>
      </c>
      <c r="F55" s="22">
        <f t="shared" si="17"/>
        <v>111.58378138317474</v>
      </c>
      <c r="G55" s="22">
        <f t="shared" si="17"/>
        <v>19.175051469964316</v>
      </c>
      <c r="H55" s="22">
        <f t="shared" si="17"/>
        <v>136.57449114344519</v>
      </c>
      <c r="I55" s="22">
        <f t="shared" si="17"/>
        <v>82.026926377769485</v>
      </c>
      <c r="J55" s="22">
        <f t="shared" si="17"/>
        <v>60.390741662518707</v>
      </c>
      <c r="K55" s="22">
        <f t="shared" si="17"/>
        <v>19.502649573252427</v>
      </c>
      <c r="L55" s="22">
        <f t="shared" si="17"/>
        <v>-12.66399816651851</v>
      </c>
      <c r="M55" s="22">
        <f t="shared" si="17"/>
        <v>22.813326456130142</v>
      </c>
      <c r="N55" s="22">
        <f t="shared" si="17"/>
        <v>-9.7062483164012576</v>
      </c>
      <c r="O55" s="22">
        <f t="shared" si="17"/>
        <v>38.426050239903788</v>
      </c>
      <c r="P55" s="22">
        <f t="shared" si="17"/>
        <v>47.986971403259616</v>
      </c>
      <c r="Q55" s="22">
        <f t="shared" si="17"/>
        <v>22.472354573603795</v>
      </c>
      <c r="R55" s="22">
        <f t="shared" si="17"/>
        <v>6.6984703998297164</v>
      </c>
      <c r="S55" s="22">
        <f t="shared" si="17"/>
        <v>0.76410350202169752</v>
      </c>
      <c r="T55" s="22">
        <f t="shared" si="17"/>
        <v>-1.9707864970925471</v>
      </c>
      <c r="U55" s="22">
        <f t="shared" si="17"/>
        <v>15.42587203787933</v>
      </c>
      <c r="V55" s="22">
        <f t="shared" si="17"/>
        <v>7.6315474044211413</v>
      </c>
      <c r="W55" s="22">
        <f t="shared" si="17"/>
        <v>30.944166976923896</v>
      </c>
      <c r="X55" s="22">
        <f t="shared" si="17"/>
        <v>2.3928325462941586</v>
      </c>
      <c r="Y55" s="22">
        <f t="shared" si="17"/>
        <v>7.2100431189038972</v>
      </c>
      <c r="Z55" s="22">
        <f t="shared" si="17"/>
        <v>14.716599213594804</v>
      </c>
      <c r="AA55" s="22">
        <f t="shared" si="17"/>
        <v>30.697231435830901</v>
      </c>
      <c r="AB55" s="22">
        <f t="shared" si="17"/>
        <v>-10.320324284103805</v>
      </c>
      <c r="AC55" s="22">
        <f t="shared" si="17"/>
        <v>49.734379483515482</v>
      </c>
      <c r="AD55" s="22">
        <f t="shared" si="17"/>
        <v>-10.684852692881961</v>
      </c>
      <c r="AE55" s="22">
        <f t="shared" si="18"/>
        <v>0.60496942872556758</v>
      </c>
      <c r="AF55" s="47">
        <f t="shared" si="20"/>
        <v>20.217885757219701</v>
      </c>
    </row>
    <row r="56" spans="1:32" s="2" customFormat="1">
      <c r="A56" s="29"/>
      <c r="B56" s="18" t="s">
        <v>1160</v>
      </c>
      <c r="C56" s="22" t="s">
        <v>10</v>
      </c>
      <c r="D56" s="22">
        <f t="shared" si="19"/>
        <v>-73.781214203894621</v>
      </c>
      <c r="E56" s="22">
        <f t="shared" si="17"/>
        <v>-27.303508235396919</v>
      </c>
      <c r="F56" s="22">
        <f t="shared" si="17"/>
        <v>524.75194567144433</v>
      </c>
      <c r="G56" s="22">
        <f t="shared" si="17"/>
        <v>78.367495353785785</v>
      </c>
      <c r="H56" s="22">
        <f t="shared" si="17"/>
        <v>2.6934630547450524</v>
      </c>
      <c r="I56" s="22">
        <f t="shared" si="17"/>
        <v>26.194206093669024</v>
      </c>
      <c r="J56" s="22">
        <f t="shared" si="17"/>
        <v>119.73107289521727</v>
      </c>
      <c r="K56" s="22">
        <f t="shared" si="17"/>
        <v>7.1699064458023116</v>
      </c>
      <c r="L56" s="22">
        <f t="shared" si="17"/>
        <v>22.772445200813209</v>
      </c>
      <c r="M56" s="22">
        <f t="shared" si="17"/>
        <v>78.55002432627731</v>
      </c>
      <c r="N56" s="22">
        <f t="shared" si="17"/>
        <v>-29.451391025811049</v>
      </c>
      <c r="O56" s="22">
        <f t="shared" si="17"/>
        <v>-9.5645143688718264</v>
      </c>
      <c r="P56" s="22">
        <f t="shared" si="17"/>
        <v>61.370291106654719</v>
      </c>
      <c r="Q56" s="22">
        <f t="shared" si="17"/>
        <v>123.65979216361299</v>
      </c>
      <c r="R56" s="22">
        <f t="shared" si="17"/>
        <v>-2.1631428731173514</v>
      </c>
      <c r="S56" s="22">
        <f t="shared" si="17"/>
        <v>-8.1020339355931412</v>
      </c>
      <c r="T56" s="22">
        <f t="shared" si="17"/>
        <v>-14.905848091437477</v>
      </c>
      <c r="U56" s="22">
        <f t="shared" si="17"/>
        <v>-15.938480627953325</v>
      </c>
      <c r="V56" s="22">
        <f t="shared" si="17"/>
        <v>-13.404551368998568</v>
      </c>
      <c r="W56" s="22">
        <f t="shared" si="17"/>
        <v>76.765081890943804</v>
      </c>
      <c r="X56" s="22">
        <f t="shared" si="17"/>
        <v>30.89742431224002</v>
      </c>
      <c r="Y56" s="22">
        <f t="shared" si="17"/>
        <v>7.7008692546957036</v>
      </c>
      <c r="Z56" s="22">
        <f t="shared" si="17"/>
        <v>5.4272511233061351</v>
      </c>
      <c r="AA56" s="22">
        <f t="shared" si="17"/>
        <v>-16.484206951354679</v>
      </c>
      <c r="AB56" s="22">
        <f t="shared" si="17"/>
        <v>-25.477824142058964</v>
      </c>
      <c r="AC56" s="22">
        <f t="shared" si="17"/>
        <v>27.151731103307441</v>
      </c>
      <c r="AD56" s="22">
        <f t="shared" si="17"/>
        <v>48.344669389069651</v>
      </c>
      <c r="AE56" s="22">
        <f t="shared" si="18"/>
        <v>-18.148941655509205</v>
      </c>
      <c r="AF56" s="47">
        <f t="shared" si="20"/>
        <v>14.113450509510738</v>
      </c>
    </row>
    <row r="57" spans="1:32" s="2" customFormat="1">
      <c r="A57" s="29"/>
      <c r="B57" s="18" t="s">
        <v>1146</v>
      </c>
      <c r="C57" s="22" t="s">
        <v>10</v>
      </c>
      <c r="D57" s="22">
        <f t="shared" si="19"/>
        <v>515.59710144927533</v>
      </c>
      <c r="E57" s="22">
        <f t="shared" si="17"/>
        <v>-1.3192093454687495</v>
      </c>
      <c r="F57" s="22">
        <f t="shared" si="17"/>
        <v>28.658371475229529</v>
      </c>
      <c r="G57" s="22">
        <f t="shared" si="17"/>
        <v>-17.212546299944819</v>
      </c>
      <c r="H57" s="22">
        <f t="shared" si="17"/>
        <v>85.393091067305846</v>
      </c>
      <c r="I57" s="22">
        <f t="shared" si="17"/>
        <v>83.956498875955106</v>
      </c>
      <c r="J57" s="22">
        <f t="shared" si="17"/>
        <v>0.16934703696864517</v>
      </c>
      <c r="K57" s="22">
        <f t="shared" si="17"/>
        <v>-11.335052024614583</v>
      </c>
      <c r="L57" s="22">
        <f t="shared" si="17"/>
        <v>117.10134564165301</v>
      </c>
      <c r="M57" s="22">
        <f t="shared" si="17"/>
        <v>53.867630147140432</v>
      </c>
      <c r="N57" s="22">
        <f t="shared" si="17"/>
        <v>-1.2385788892098901</v>
      </c>
      <c r="O57" s="22">
        <f t="shared" ref="E57:AE62" si="21">IFERROR((((O19/N19)*100-100)),"--")</f>
        <v>65.548647197469563</v>
      </c>
      <c r="P57" s="22">
        <f t="shared" si="21"/>
        <v>54.963600044070944</v>
      </c>
      <c r="Q57" s="22">
        <f t="shared" si="21"/>
        <v>41.826979879085741</v>
      </c>
      <c r="R57" s="22">
        <f t="shared" si="21"/>
        <v>8.4862648093919404</v>
      </c>
      <c r="S57" s="22">
        <f t="shared" si="21"/>
        <v>29.482235452270317</v>
      </c>
      <c r="T57" s="22">
        <f t="shared" si="21"/>
        <v>29.165474381749135</v>
      </c>
      <c r="U57" s="22">
        <f t="shared" si="21"/>
        <v>4.0532862180338896</v>
      </c>
      <c r="V57" s="22">
        <f t="shared" si="21"/>
        <v>-21.881527217871664</v>
      </c>
      <c r="W57" s="22">
        <f t="shared" si="21"/>
        <v>26.369862813428327</v>
      </c>
      <c r="X57" s="22">
        <f t="shared" si="21"/>
        <v>-6.291398543300474</v>
      </c>
      <c r="Y57" s="22">
        <f t="shared" si="21"/>
        <v>9.2775404160806687</v>
      </c>
      <c r="Z57" s="22">
        <f t="shared" si="21"/>
        <v>6.6505045577803514</v>
      </c>
      <c r="AA57" s="22">
        <f t="shared" si="21"/>
        <v>9.684918213246533</v>
      </c>
      <c r="AB57" s="22">
        <f t="shared" si="21"/>
        <v>-9.2785072867035012</v>
      </c>
      <c r="AC57" s="22">
        <f t="shared" si="21"/>
        <v>25.142990194076091</v>
      </c>
      <c r="AD57" s="22">
        <f t="shared" si="21"/>
        <v>-6.2736260692362151</v>
      </c>
      <c r="AE57" s="22">
        <f t="shared" si="21"/>
        <v>-10.368263553352534</v>
      </c>
      <c r="AF57" s="47">
        <f t="shared" si="20"/>
        <v>23.90704047292256</v>
      </c>
    </row>
    <row r="58" spans="1:32" s="2" customFormat="1">
      <c r="A58" s="29"/>
      <c r="B58" s="18" t="s">
        <v>1161</v>
      </c>
      <c r="C58" s="22" t="s">
        <v>10</v>
      </c>
      <c r="D58" s="22" t="str">
        <f t="shared" si="19"/>
        <v>--</v>
      </c>
      <c r="E58" s="22">
        <f t="shared" si="21"/>
        <v>1012.4109648176129</v>
      </c>
      <c r="F58" s="22">
        <f t="shared" si="21"/>
        <v>1.0186658387985545</v>
      </c>
      <c r="G58" s="22">
        <f t="shared" si="21"/>
        <v>630.44388529281821</v>
      </c>
      <c r="H58" s="22">
        <f t="shared" si="21"/>
        <v>11.262427982781659</v>
      </c>
      <c r="I58" s="22">
        <f t="shared" si="21"/>
        <v>123.931215893326</v>
      </c>
      <c r="J58" s="22">
        <f t="shared" si="21"/>
        <v>347.42248021108185</v>
      </c>
      <c r="K58" s="22">
        <f t="shared" si="21"/>
        <v>32.867119505732973</v>
      </c>
      <c r="L58" s="22">
        <f t="shared" si="21"/>
        <v>-18.415892419105418</v>
      </c>
      <c r="M58" s="22">
        <f t="shared" si="21"/>
        <v>23.321450348024399</v>
      </c>
      <c r="N58" s="22">
        <f t="shared" si="21"/>
        <v>0.6296902527443109</v>
      </c>
      <c r="O58" s="22">
        <f t="shared" si="21"/>
        <v>14.859637189520797</v>
      </c>
      <c r="P58" s="22">
        <f t="shared" si="21"/>
        <v>-9.3562666961417449</v>
      </c>
      <c r="Q58" s="22">
        <f t="shared" si="21"/>
        <v>33.559597225345129</v>
      </c>
      <c r="R58" s="22">
        <f t="shared" si="21"/>
        <v>72.990498942351252</v>
      </c>
      <c r="S58" s="22">
        <f t="shared" si="21"/>
        <v>-31.839843637806183</v>
      </c>
      <c r="T58" s="22">
        <f t="shared" si="21"/>
        <v>12.517237713496826</v>
      </c>
      <c r="U58" s="22">
        <f t="shared" si="21"/>
        <v>64.586455209378045</v>
      </c>
      <c r="V58" s="22">
        <f t="shared" si="21"/>
        <v>37.508456371590853</v>
      </c>
      <c r="W58" s="22">
        <f t="shared" si="21"/>
        <v>35.212621217119732</v>
      </c>
      <c r="X58" s="22">
        <f t="shared" si="21"/>
        <v>19.697263604486864</v>
      </c>
      <c r="Y58" s="22">
        <f t="shared" si="21"/>
        <v>-0.26511854287845438</v>
      </c>
      <c r="Z58" s="22">
        <f t="shared" si="21"/>
        <v>27.27876959814175</v>
      </c>
      <c r="AA58" s="22">
        <f t="shared" si="21"/>
        <v>-22.541750981083652</v>
      </c>
      <c r="AB58" s="22">
        <f t="shared" si="21"/>
        <v>-4.9645360310076967</v>
      </c>
      <c r="AC58" s="22">
        <f t="shared" si="21"/>
        <v>66.364459401438211</v>
      </c>
      <c r="AD58" s="22">
        <f t="shared" si="21"/>
        <v>2.727228203862893</v>
      </c>
      <c r="AE58" s="22">
        <f t="shared" si="21"/>
        <v>58.581337087058273</v>
      </c>
      <c r="AF58" s="47" t="str">
        <f t="shared" si="20"/>
        <v>--</v>
      </c>
    </row>
    <row r="59" spans="1:32" s="2" customFormat="1">
      <c r="A59" s="5"/>
      <c r="B59" s="18" t="s">
        <v>1166</v>
      </c>
      <c r="C59" s="22" t="s">
        <v>10</v>
      </c>
      <c r="D59" s="22">
        <f t="shared" si="19"/>
        <v>9.9129807692307708</v>
      </c>
      <c r="E59" s="22">
        <f t="shared" si="21"/>
        <v>-47.761997034367219</v>
      </c>
      <c r="F59" s="22">
        <f t="shared" si="21"/>
        <v>155.82201530654959</v>
      </c>
      <c r="G59" s="22">
        <f t="shared" si="21"/>
        <v>146.31871117250051</v>
      </c>
      <c r="H59" s="22">
        <f t="shared" si="21"/>
        <v>2301.8450650323975</v>
      </c>
      <c r="I59" s="22">
        <f t="shared" si="21"/>
        <v>-89.64020931188135</v>
      </c>
      <c r="J59" s="22">
        <f t="shared" si="21"/>
        <v>-60.662385129044239</v>
      </c>
      <c r="K59" s="22">
        <f t="shared" si="21"/>
        <v>-0.41718084579241577</v>
      </c>
      <c r="L59" s="22">
        <f t="shared" si="21"/>
        <v>-51.351395565055959</v>
      </c>
      <c r="M59" s="22">
        <f t="shared" si="21"/>
        <v>127.44580447015053</v>
      </c>
      <c r="N59" s="22">
        <f t="shared" si="21"/>
        <v>-54.349020641800564</v>
      </c>
      <c r="O59" s="22">
        <f t="shared" si="21"/>
        <v>18.035074272389664</v>
      </c>
      <c r="P59" s="22">
        <f t="shared" si="21"/>
        <v>18.652667296211575</v>
      </c>
      <c r="Q59" s="22">
        <f t="shared" si="21"/>
        <v>-38.733280532479284</v>
      </c>
      <c r="R59" s="22">
        <f t="shared" si="21"/>
        <v>-14.196431941421409</v>
      </c>
      <c r="S59" s="22">
        <f t="shared" si="21"/>
        <v>-9.6705608932649909</v>
      </c>
      <c r="T59" s="22">
        <f t="shared" si="21"/>
        <v>-80.82145639893514</v>
      </c>
      <c r="U59" s="22">
        <f t="shared" si="21"/>
        <v>280.16462472756513</v>
      </c>
      <c r="V59" s="22">
        <f t="shared" si="21"/>
        <v>-100</v>
      </c>
      <c r="W59" s="22" t="str">
        <f t="shared" si="21"/>
        <v>--</v>
      </c>
      <c r="X59" s="22" t="str">
        <f t="shared" si="21"/>
        <v>--</v>
      </c>
      <c r="Y59" s="22" t="str">
        <f t="shared" si="21"/>
        <v>--</v>
      </c>
      <c r="Z59" s="22" t="str">
        <f t="shared" si="21"/>
        <v>--</v>
      </c>
      <c r="AA59" s="22" t="str">
        <f t="shared" si="21"/>
        <v>--</v>
      </c>
      <c r="AB59" s="22" t="str">
        <f t="shared" si="21"/>
        <v>--</v>
      </c>
      <c r="AC59" s="22" t="str">
        <f t="shared" si="21"/>
        <v>--</v>
      </c>
      <c r="AD59" s="22" t="str">
        <f t="shared" si="21"/>
        <v>--</v>
      </c>
      <c r="AE59" s="22" t="str">
        <f t="shared" si="21"/>
        <v>--</v>
      </c>
      <c r="AF59" s="47">
        <f t="shared" si="20"/>
        <v>-100</v>
      </c>
    </row>
    <row r="60" spans="1:32" s="2" customFormat="1">
      <c r="A60" s="29"/>
      <c r="B60" s="18" t="s">
        <v>19</v>
      </c>
      <c r="C60" s="22" t="s">
        <v>10</v>
      </c>
      <c r="D60" s="22">
        <f t="shared" si="19"/>
        <v>30.985126986594224</v>
      </c>
      <c r="E60" s="22">
        <f t="shared" si="21"/>
        <v>39.088080801781842</v>
      </c>
      <c r="F60" s="22">
        <f t="shared" si="21"/>
        <v>11.284133427332009</v>
      </c>
      <c r="G60" s="22">
        <f t="shared" si="21"/>
        <v>-4.0859088591484038</v>
      </c>
      <c r="H60" s="22">
        <f t="shared" si="21"/>
        <v>-6.3940277000535559</v>
      </c>
      <c r="I60" s="22">
        <f t="shared" si="21"/>
        <v>-6.5834396335995535</v>
      </c>
      <c r="J60" s="22">
        <f t="shared" si="21"/>
        <v>-10.7435743684686</v>
      </c>
      <c r="K60" s="22">
        <f t="shared" si="21"/>
        <v>-15.274553797211439</v>
      </c>
      <c r="L60" s="22">
        <f t="shared" si="21"/>
        <v>-21.541515934564188</v>
      </c>
      <c r="M60" s="22">
        <f t="shared" si="21"/>
        <v>-9.8401478430628231</v>
      </c>
      <c r="N60" s="22">
        <f t="shared" si="21"/>
        <v>-5.8130886325053268</v>
      </c>
      <c r="O60" s="22">
        <f t="shared" si="21"/>
        <v>-13.320694411704821</v>
      </c>
      <c r="P60" s="22">
        <f t="shared" si="21"/>
        <v>1.9248398287447372</v>
      </c>
      <c r="Q60" s="22">
        <f t="shared" si="21"/>
        <v>-9.9732895558268524</v>
      </c>
      <c r="R60" s="22">
        <f t="shared" si="21"/>
        <v>10.079586799938056</v>
      </c>
      <c r="S60" s="22">
        <f t="shared" si="21"/>
        <v>16.73454621892374</v>
      </c>
      <c r="T60" s="22">
        <f t="shared" si="21"/>
        <v>26.391484503300006</v>
      </c>
      <c r="U60" s="22">
        <f t="shared" si="21"/>
        <v>18.857125640721833</v>
      </c>
      <c r="V60" s="22">
        <f t="shared" si="21"/>
        <v>12.277654258949354</v>
      </c>
      <c r="W60" s="22">
        <f t="shared" si="21"/>
        <v>10.340695021423002</v>
      </c>
      <c r="X60" s="22">
        <f t="shared" si="21"/>
        <v>-1.9415637241844763</v>
      </c>
      <c r="Y60" s="22">
        <f t="shared" si="21"/>
        <v>-2.9599338214570281</v>
      </c>
      <c r="Z60" s="22">
        <f t="shared" si="21"/>
        <v>12.978932338867196</v>
      </c>
      <c r="AA60" s="22">
        <f t="shared" si="21"/>
        <v>5.6163158362604548</v>
      </c>
      <c r="AB60" s="22">
        <f t="shared" si="21"/>
        <v>-21.433180769939256</v>
      </c>
      <c r="AC60" s="22">
        <f t="shared" si="21"/>
        <v>40.034314926971888</v>
      </c>
      <c r="AD60" s="22">
        <f t="shared" si="21"/>
        <v>35.204507692201901</v>
      </c>
      <c r="AE60" s="22">
        <f t="shared" si="21"/>
        <v>7.0559530075642982</v>
      </c>
      <c r="AF60" s="47">
        <f t="shared" si="20"/>
        <v>3.7968190776107136</v>
      </c>
    </row>
    <row r="61" spans="1:32" s="2" customFormat="1">
      <c r="A61" s="29"/>
      <c r="B61" s="18" t="s">
        <v>20</v>
      </c>
      <c r="C61" s="22" t="s">
        <v>10</v>
      </c>
      <c r="D61" s="22">
        <f t="shared" si="19"/>
        <v>-28.768622814851469</v>
      </c>
      <c r="E61" s="22">
        <f t="shared" si="21"/>
        <v>70.154393911645201</v>
      </c>
      <c r="F61" s="22">
        <f t="shared" si="21"/>
        <v>15.745004386999213</v>
      </c>
      <c r="G61" s="22">
        <f t="shared" si="21"/>
        <v>11.331818178107795</v>
      </c>
      <c r="H61" s="22">
        <f t="shared" si="21"/>
        <v>63.867078476246462</v>
      </c>
      <c r="I61" s="22">
        <f t="shared" si="21"/>
        <v>20.117856706962073</v>
      </c>
      <c r="J61" s="22">
        <f t="shared" si="21"/>
        <v>28.604386245240875</v>
      </c>
      <c r="K61" s="22">
        <f t="shared" si="21"/>
        <v>10.549343183258131</v>
      </c>
      <c r="L61" s="22">
        <f t="shared" si="21"/>
        <v>0.24238301006305107</v>
      </c>
      <c r="M61" s="22">
        <f t="shared" si="21"/>
        <v>10.321747333766368</v>
      </c>
      <c r="N61" s="22">
        <f t="shared" si="21"/>
        <v>14.661995828445072</v>
      </c>
      <c r="O61" s="22">
        <f t="shared" si="21"/>
        <v>12.850605134566877</v>
      </c>
      <c r="P61" s="22">
        <f t="shared" si="21"/>
        <v>4.9702856476510249</v>
      </c>
      <c r="Q61" s="22">
        <f t="shared" si="21"/>
        <v>-24.19564773929369</v>
      </c>
      <c r="R61" s="22">
        <f t="shared" si="21"/>
        <v>5.9269710249256917</v>
      </c>
      <c r="S61" s="22">
        <f t="shared" si="21"/>
        <v>22.705124513765654</v>
      </c>
      <c r="T61" s="22">
        <f t="shared" si="21"/>
        <v>-16.135200566071035</v>
      </c>
      <c r="U61" s="22">
        <f t="shared" si="21"/>
        <v>-8.5234033896174566</v>
      </c>
      <c r="V61" s="22">
        <f t="shared" si="21"/>
        <v>2.0007118469479224E-2</v>
      </c>
      <c r="W61" s="22">
        <f t="shared" si="21"/>
        <v>-5.1940665506774053</v>
      </c>
      <c r="X61" s="22">
        <f t="shared" si="21"/>
        <v>2.692122671403169</v>
      </c>
      <c r="Y61" s="22">
        <f t="shared" si="21"/>
        <v>-2.37952580554402</v>
      </c>
      <c r="Z61" s="22">
        <f t="shared" si="21"/>
        <v>14.971515967484422</v>
      </c>
      <c r="AA61" s="22">
        <f t="shared" si="21"/>
        <v>0.96963491037908511</v>
      </c>
      <c r="AB61" s="22">
        <f t="shared" si="21"/>
        <v>-26.658370606627884</v>
      </c>
      <c r="AC61" s="22">
        <f t="shared" si="21"/>
        <v>18.38128598175004</v>
      </c>
      <c r="AD61" s="22">
        <f t="shared" si="21"/>
        <v>38.488554855966214</v>
      </c>
      <c r="AE61" s="22">
        <f t="shared" si="21"/>
        <v>16.719759006824205</v>
      </c>
      <c r="AF61" s="47">
        <f t="shared" si="20"/>
        <v>7.2853823774616577</v>
      </c>
    </row>
    <row r="62" spans="1:32" s="2" customFormat="1">
      <c r="A62" s="29"/>
      <c r="B62" s="18" t="s">
        <v>7</v>
      </c>
      <c r="C62" s="22" t="s">
        <v>10</v>
      </c>
      <c r="D62" s="22">
        <f t="shared" si="19"/>
        <v>25.274665226077857</v>
      </c>
      <c r="E62" s="22">
        <f t="shared" si="21"/>
        <v>40.776202953140256</v>
      </c>
      <c r="F62" s="22">
        <f t="shared" si="21"/>
        <v>11.577120012089807</v>
      </c>
      <c r="G62" s="22">
        <f t="shared" si="21"/>
        <v>-3.0354584957113246</v>
      </c>
      <c r="H62" s="22">
        <f t="shared" si="21"/>
        <v>-0.89765062441831844</v>
      </c>
      <c r="I62" s="22">
        <f t="shared" si="21"/>
        <v>-3.1296041733250632</v>
      </c>
      <c r="J62" s="22">
        <f t="shared" si="21"/>
        <v>-4.4324313006187737</v>
      </c>
      <c r="K62" s="22">
        <f t="shared" si="21"/>
        <v>-9.7007353120038005</v>
      </c>
      <c r="L62" s="22">
        <f t="shared" si="21"/>
        <v>-15.785279720224239</v>
      </c>
      <c r="M62" s="22">
        <f t="shared" si="21"/>
        <v>-3.4985642997130526</v>
      </c>
      <c r="N62" s="22">
        <f t="shared" si="21"/>
        <v>1.5493116353197962</v>
      </c>
      <c r="O62" s="22">
        <f t="shared" si="21"/>
        <v>-2.6948971787954861</v>
      </c>
      <c r="P62" s="22">
        <f t="shared" si="21"/>
        <v>3.3588604275061016</v>
      </c>
      <c r="Q62" s="22">
        <f t="shared" si="21"/>
        <v>-16.774634332581684</v>
      </c>
      <c r="R62" s="22">
        <f t="shared" si="21"/>
        <v>8.270816753323146</v>
      </c>
      <c r="S62" s="22">
        <f t="shared" si="21"/>
        <v>19.278874508392533</v>
      </c>
      <c r="T62" s="22">
        <f t="shared" si="21"/>
        <v>7.7484137469841556</v>
      </c>
      <c r="U62" s="22">
        <f t="shared" si="21"/>
        <v>9.5145509343219885</v>
      </c>
      <c r="V62" s="22">
        <f t="shared" si="21"/>
        <v>8.7840795810358401</v>
      </c>
      <c r="W62" s="22">
        <f t="shared" si="21"/>
        <v>6.2698080198967858</v>
      </c>
      <c r="X62" s="22">
        <f t="shared" si="21"/>
        <v>-0.85829372475974708</v>
      </c>
      <c r="Y62" s="22">
        <f t="shared" si="21"/>
        <v>-2.8193859665315841</v>
      </c>
      <c r="Z62" s="22">
        <f t="shared" si="21"/>
        <v>13.463627464004489</v>
      </c>
      <c r="AA62" s="22">
        <f t="shared" si="21"/>
        <v>4.4709913660687874</v>
      </c>
      <c r="AB62" s="22">
        <f t="shared" si="21"/>
        <v>-22.677932765919351</v>
      </c>
      <c r="AC62" s="22">
        <f t="shared" si="21"/>
        <v>35.141638308146867</v>
      </c>
      <c r="AD62" s="22">
        <f t="shared" si="21"/>
        <v>35.854534271462484</v>
      </c>
      <c r="AE62" s="22">
        <f t="shared" si="21"/>
        <v>9.0058410580447799</v>
      </c>
      <c r="AF62" s="47">
        <f t="shared" si="20"/>
        <v>4.3097814246668253</v>
      </c>
    </row>
    <row r="63" spans="1:32" s="2" customFormat="1" ht="13.8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s="2" customFormat="1" ht="13.8" thickTop="1">
      <c r="A64" s="90" t="s">
        <v>1187</v>
      </c>
      <c r="B64" s="90"/>
      <c r="C64" s="90"/>
      <c r="D64" s="90"/>
      <c r="E64" s="90"/>
    </row>
    <row r="65" spans="1:1" ht="12.75" customHeight="1">
      <c r="A65" s="1" t="s">
        <v>11</v>
      </c>
    </row>
    <row r="66" spans="1:1" ht="12.75" customHeight="1"/>
    <row r="67" spans="1:1" ht="12.75" customHeight="1"/>
    <row r="68" spans="1:1" ht="12.75" customHeight="1"/>
    <row r="69" spans="1:1" ht="12.75" customHeight="1"/>
    <row r="70" spans="1:1" ht="12.75" customHeight="1"/>
    <row r="71" spans="1:1" ht="12.75" customHeight="1"/>
    <row r="72" spans="1:1" ht="12.75" customHeight="1"/>
    <row r="73" spans="1:1" ht="12.75" customHeight="1"/>
    <row r="74" spans="1:1" ht="12.75" customHeight="1"/>
    <row r="75" spans="1:1" ht="12.75" customHeight="1"/>
  </sheetData>
  <mergeCells count="7">
    <mergeCell ref="A64:E64"/>
    <mergeCell ref="B46:AF46"/>
    <mergeCell ref="A2:AF2"/>
    <mergeCell ref="A4:AF4"/>
    <mergeCell ref="B7:AF7"/>
    <mergeCell ref="B26:AF26"/>
    <mergeCell ref="B45:AF45"/>
  </mergeCells>
  <hyperlinks>
    <hyperlink ref="A65" location="NOTAS!A1" display="NOTAS" xr:uid="{00000000-0004-0000-1000-000000000000}"/>
    <hyperlink ref="A1" location="ÍNDICE!A1" display="INDICE" xr:uid="{00000000-0004-0000-1000-000001000000}"/>
  </hyperlinks>
  <pageMargins left="0.75" right="0.75" top="1" bottom="1" header="0" footer="0"/>
  <pageSetup orientation="portrait" verticalDpi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F75"/>
  <sheetViews>
    <sheetView showGridLines="0" zoomScaleNormal="100" workbookViewId="0"/>
  </sheetViews>
  <sheetFormatPr baseColWidth="10" defaultColWidth="10.88671875" defaultRowHeight="13.2"/>
  <cols>
    <col min="1" max="1" width="5.88671875" style="1" customWidth="1"/>
    <col min="2" max="2" width="16.6640625" style="1" customWidth="1"/>
    <col min="3" max="32" width="11.6640625" style="1" customWidth="1"/>
    <col min="33" max="33" width="12.33203125" style="1" customWidth="1"/>
    <col min="34" max="16384" width="10.88671875" style="1"/>
  </cols>
  <sheetData>
    <row r="1" spans="1:32" s="2" customFormat="1">
      <c r="A1" s="45" t="s">
        <v>0</v>
      </c>
    </row>
    <row r="2" spans="1:32" s="2" customFormat="1">
      <c r="A2" s="87" t="s">
        <v>261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" customFormat="1">
      <c r="A4" s="87" t="s">
        <v>1199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2" s="2" customFormat="1" ht="13.8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2" s="2" customFormat="1" ht="13.8" thickBot="1">
      <c r="A7" s="5"/>
      <c r="B7" s="88" t="s">
        <v>2</v>
      </c>
      <c r="C7" s="88" t="s">
        <v>2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s="2" customFormat="1">
      <c r="A9" s="29">
        <v>1</v>
      </c>
      <c r="B9" s="18" t="s">
        <v>14</v>
      </c>
      <c r="C9" s="33">
        <v>672.52300000000002</v>
      </c>
      <c r="D9" s="33">
        <v>871.44607899999983</v>
      </c>
      <c r="E9" s="33">
        <v>1161.9110949999997</v>
      </c>
      <c r="F9" s="33">
        <v>1268.9101360000004</v>
      </c>
      <c r="G9" s="33">
        <v>1432.9411770000006</v>
      </c>
      <c r="H9" s="33">
        <v>1446.1255049999995</v>
      </c>
      <c r="I9" s="33">
        <v>1124.4513360000001</v>
      </c>
      <c r="J9" s="33">
        <v>1196.6066599999995</v>
      </c>
      <c r="K9" s="33">
        <v>1193.5290869999997</v>
      </c>
      <c r="L9" s="33">
        <v>1167.8593469999998</v>
      </c>
      <c r="M9" s="33">
        <v>1134.8894930000001</v>
      </c>
      <c r="N9" s="33">
        <v>1181.6739250000003</v>
      </c>
      <c r="O9" s="33">
        <v>1135.18289</v>
      </c>
      <c r="P9" s="33">
        <v>1091.6920410000002</v>
      </c>
      <c r="Q9" s="33">
        <v>903.51130000000001</v>
      </c>
      <c r="R9" s="33">
        <v>1021.1353909999998</v>
      </c>
      <c r="S9" s="33">
        <v>1103.4159869999999</v>
      </c>
      <c r="T9" s="33">
        <v>1110.4188160000003</v>
      </c>
      <c r="U9" s="33">
        <v>1221.4819970000005</v>
      </c>
      <c r="V9" s="33">
        <v>1342.4449669999992</v>
      </c>
      <c r="W9" s="33">
        <v>1360.7945020000002</v>
      </c>
      <c r="X9" s="33">
        <v>1357.3357969999995</v>
      </c>
      <c r="Y9" s="33">
        <v>1500.9997629999998</v>
      </c>
      <c r="Z9" s="33">
        <v>1514.7689769999986</v>
      </c>
      <c r="AA9" s="33">
        <v>1588.037446</v>
      </c>
      <c r="AB9" s="33">
        <v>1800.1802119999988</v>
      </c>
      <c r="AC9" s="33">
        <v>1969.9274930000001</v>
      </c>
      <c r="AD9" s="33">
        <v>2120.884888</v>
      </c>
      <c r="AE9" s="33">
        <v>2166.1420550000007</v>
      </c>
      <c r="AF9" s="33">
        <f>SUM(C9:AE9)</f>
        <v>38161.221362000004</v>
      </c>
    </row>
    <row r="10" spans="1:32" s="2" customFormat="1">
      <c r="A10" s="29">
        <v>2</v>
      </c>
      <c r="B10" s="18" t="s">
        <v>31</v>
      </c>
      <c r="C10" s="33">
        <v>4.3999999999999995</v>
      </c>
      <c r="D10" s="33">
        <v>15.819907999999996</v>
      </c>
      <c r="E10" s="33">
        <v>33.413822000000003</v>
      </c>
      <c r="F10" s="33">
        <v>42.872319000000005</v>
      </c>
      <c r="G10" s="33">
        <v>41.878917000000008</v>
      </c>
      <c r="H10" s="33">
        <v>22.834142</v>
      </c>
      <c r="I10" s="33">
        <v>25.043531000000005</v>
      </c>
      <c r="J10" s="33">
        <v>30.377409</v>
      </c>
      <c r="K10" s="33">
        <v>33.823281000000001</v>
      </c>
      <c r="L10" s="33">
        <v>31.932301999999996</v>
      </c>
      <c r="M10" s="33">
        <v>34.863937000000021</v>
      </c>
      <c r="N10" s="33">
        <v>35.428543999999995</v>
      </c>
      <c r="O10" s="33">
        <v>37.86206399999999</v>
      </c>
      <c r="P10" s="33">
        <v>34.322081999999995</v>
      </c>
      <c r="Q10" s="33">
        <v>27.250473</v>
      </c>
      <c r="R10" s="33">
        <v>28.998621999999994</v>
      </c>
      <c r="S10" s="33">
        <v>22.206391000000004</v>
      </c>
      <c r="T10" s="33">
        <v>22.766257</v>
      </c>
      <c r="U10" s="33">
        <v>22.409182999999999</v>
      </c>
      <c r="V10" s="33">
        <v>11.624611999999999</v>
      </c>
      <c r="W10" s="33">
        <v>13.045951999999998</v>
      </c>
      <c r="X10" s="33">
        <v>36.315525000000001</v>
      </c>
      <c r="Y10" s="33">
        <v>38.415672999999991</v>
      </c>
      <c r="Z10" s="33">
        <v>35.960991999999997</v>
      </c>
      <c r="AA10" s="33">
        <v>41.618926999999999</v>
      </c>
      <c r="AB10" s="33">
        <v>38.905292999999993</v>
      </c>
      <c r="AC10" s="33">
        <v>29.343520999999999</v>
      </c>
      <c r="AD10" s="33">
        <v>30.814942000000002</v>
      </c>
      <c r="AE10" s="33">
        <v>6.9920140000000002</v>
      </c>
      <c r="AF10" s="33">
        <f t="shared" ref="AF10:AF23" si="0">SUM(C10:AE10)</f>
        <v>831.54063499999995</v>
      </c>
    </row>
    <row r="11" spans="1:32" s="2" customFormat="1">
      <c r="A11" s="5">
        <v>3</v>
      </c>
      <c r="B11" s="18" t="s">
        <v>1154</v>
      </c>
      <c r="C11" s="33">
        <v>1.1979999999999993</v>
      </c>
      <c r="D11" s="33">
        <v>4.4412809999999991</v>
      </c>
      <c r="E11" s="33">
        <v>4.7862700000000009</v>
      </c>
      <c r="F11" s="33">
        <v>5.0709030000000013</v>
      </c>
      <c r="G11" s="33">
        <v>3.4506899999999994</v>
      </c>
      <c r="H11" s="33">
        <v>5.5938230000000004</v>
      </c>
      <c r="I11" s="33">
        <v>3.5652720000000002</v>
      </c>
      <c r="J11" s="33">
        <v>4.5372690000000002</v>
      </c>
      <c r="K11" s="33">
        <v>3.6123259999999995</v>
      </c>
      <c r="L11" s="33">
        <v>0.685442</v>
      </c>
      <c r="M11" s="33">
        <v>4.5880509999999992</v>
      </c>
      <c r="N11" s="33">
        <v>0.60300200000000015</v>
      </c>
      <c r="O11" s="33">
        <v>0.75279199999999991</v>
      </c>
      <c r="P11" s="33">
        <v>0.32356999999999997</v>
      </c>
      <c r="Q11" s="33">
        <v>0.40695399999999998</v>
      </c>
      <c r="R11" s="33">
        <v>0.30666699999999991</v>
      </c>
      <c r="S11" s="33">
        <v>0.41638200000000003</v>
      </c>
      <c r="T11" s="33">
        <v>0.49298399999999998</v>
      </c>
      <c r="U11" s="33">
        <v>1.9997680000000002</v>
      </c>
      <c r="V11" s="33">
        <v>0.31213200000000002</v>
      </c>
      <c r="W11" s="33">
        <v>0.57287600000000005</v>
      </c>
      <c r="X11" s="33">
        <v>0.37758999999999998</v>
      </c>
      <c r="Y11" s="33">
        <v>0.39019400000000004</v>
      </c>
      <c r="Z11" s="33">
        <v>0.24375799999999995</v>
      </c>
      <c r="AA11" s="33">
        <v>0.88976599999999983</v>
      </c>
      <c r="AB11" s="33">
        <v>0.25367200000000001</v>
      </c>
      <c r="AC11" s="33">
        <v>1.5366070000000001</v>
      </c>
      <c r="AD11" s="33">
        <v>1.4111670000000001</v>
      </c>
      <c r="AE11" s="33">
        <v>1.260969</v>
      </c>
      <c r="AF11" s="33">
        <f t="shared" si="0"/>
        <v>54.080176999999999</v>
      </c>
    </row>
    <row r="12" spans="1:32" s="2" customFormat="1">
      <c r="A12" s="5">
        <v>4</v>
      </c>
      <c r="B12" s="18" t="s">
        <v>1164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0.30457200000000001</v>
      </c>
      <c r="AD12" s="33">
        <v>0.77136400000000005</v>
      </c>
      <c r="AE12" s="33">
        <v>0</v>
      </c>
      <c r="AF12" s="33">
        <f t="shared" si="0"/>
        <v>1.075936</v>
      </c>
    </row>
    <row r="13" spans="1:32" s="2" customFormat="1">
      <c r="A13" s="5">
        <v>5</v>
      </c>
      <c r="B13" s="18" t="s">
        <v>250</v>
      </c>
      <c r="C13" s="33">
        <v>0.40200000000000002</v>
      </c>
      <c r="D13" s="33">
        <v>0.59128999999999998</v>
      </c>
      <c r="E13" s="33">
        <v>0.31972100000000003</v>
      </c>
      <c r="F13" s="33">
        <v>0.109072</v>
      </c>
      <c r="G13" s="33">
        <v>5.1800000000000001E-4</v>
      </c>
      <c r="H13" s="33">
        <v>9.2199999999999976E-2</v>
      </c>
      <c r="I13" s="33">
        <v>3.8748000000000005E-2</v>
      </c>
      <c r="J13" s="33">
        <v>0.66520400000000002</v>
      </c>
      <c r="K13" s="33">
        <v>0.17014799999999999</v>
      </c>
      <c r="L13" s="33">
        <v>6.7457000000000003E-2</v>
      </c>
      <c r="M13" s="33">
        <v>0.82345599999999997</v>
      </c>
      <c r="N13" s="33">
        <v>0.27976699999999999</v>
      </c>
      <c r="O13" s="33">
        <v>0.16920199999999996</v>
      </c>
      <c r="P13" s="33">
        <v>0.80203299999999988</v>
      </c>
      <c r="Q13" s="33">
        <v>1.163365</v>
      </c>
      <c r="R13" s="33">
        <v>4.8901119999999985</v>
      </c>
      <c r="S13" s="33">
        <v>1.4339469999999999</v>
      </c>
      <c r="T13" s="33">
        <v>1.0980690000000002</v>
      </c>
      <c r="U13" s="33">
        <v>0.85098099999999999</v>
      </c>
      <c r="V13" s="33">
        <v>1.3340899999999998</v>
      </c>
      <c r="W13" s="33">
        <v>5.6696759999999999</v>
      </c>
      <c r="X13" s="33">
        <v>0.36261900000000002</v>
      </c>
      <c r="Y13" s="33">
        <v>0.28839300000000001</v>
      </c>
      <c r="Z13" s="33">
        <v>0.49740699999999999</v>
      </c>
      <c r="AA13" s="33">
        <v>0.54141700000000004</v>
      </c>
      <c r="AB13" s="33">
        <v>0.78927899999999995</v>
      </c>
      <c r="AC13" s="33">
        <v>9.9101999999999996E-2</v>
      </c>
      <c r="AD13" s="33">
        <v>0.59770199999999996</v>
      </c>
      <c r="AE13" s="33">
        <v>0.3609</v>
      </c>
      <c r="AF13" s="33">
        <f t="shared" si="0"/>
        <v>24.507874999999991</v>
      </c>
    </row>
    <row r="14" spans="1:32" s="2" customFormat="1">
      <c r="A14" s="29"/>
      <c r="B14" s="18" t="s">
        <v>17</v>
      </c>
      <c r="C14" s="33">
        <v>38.058000000000007</v>
      </c>
      <c r="D14" s="33">
        <v>53.969163999999985</v>
      </c>
      <c r="E14" s="33">
        <v>53.888154999999998</v>
      </c>
      <c r="F14" s="33">
        <v>51.558399999999992</v>
      </c>
      <c r="G14" s="33">
        <v>46.868158999999999</v>
      </c>
      <c r="H14" s="33">
        <v>47.427222999999984</v>
      </c>
      <c r="I14" s="33">
        <v>39.72144200000001</v>
      </c>
      <c r="J14" s="33">
        <v>34.038332999999994</v>
      </c>
      <c r="K14" s="33">
        <v>30.793875</v>
      </c>
      <c r="L14" s="33">
        <v>34.388371000000006</v>
      </c>
      <c r="M14" s="33">
        <v>42.712093000000003</v>
      </c>
      <c r="N14" s="33">
        <v>38.100604999999987</v>
      </c>
      <c r="O14" s="33">
        <v>48.468773999999996</v>
      </c>
      <c r="P14" s="33">
        <v>61.638651000000003</v>
      </c>
      <c r="Q14" s="33">
        <v>47.671619</v>
      </c>
      <c r="R14" s="33">
        <v>61.498000999999995</v>
      </c>
      <c r="S14" s="33">
        <v>83.732502000000011</v>
      </c>
      <c r="T14" s="33">
        <v>91.780167999999989</v>
      </c>
      <c r="U14" s="33">
        <v>102.14877300000001</v>
      </c>
      <c r="V14" s="33">
        <v>63.75895100000001</v>
      </c>
      <c r="W14" s="33">
        <v>56.587924000000001</v>
      </c>
      <c r="X14" s="33">
        <v>48.818633999999989</v>
      </c>
      <c r="Y14" s="33">
        <v>47.345720999999998</v>
      </c>
      <c r="Z14" s="33">
        <v>50.058608000000014</v>
      </c>
      <c r="AA14" s="33">
        <v>49.058014999999997</v>
      </c>
      <c r="AB14" s="33">
        <v>67.752476000000016</v>
      </c>
      <c r="AC14" s="33">
        <v>49.50794100000001</v>
      </c>
      <c r="AD14" s="33">
        <v>47.800095000000006</v>
      </c>
      <c r="AE14" s="33">
        <v>37.909241000000002</v>
      </c>
      <c r="AF14" s="33">
        <f t="shared" si="0"/>
        <v>1527.0599140000002</v>
      </c>
    </row>
    <row r="15" spans="1:32" s="2" customFormat="1">
      <c r="A15" s="29"/>
      <c r="B15" s="18" t="s">
        <v>18</v>
      </c>
      <c r="C15" s="33">
        <f>SUM(C16:C21)</f>
        <v>8.1919999999999984</v>
      </c>
      <c r="D15" s="33">
        <f t="shared" ref="D15:AD15" si="1">SUM(D16:D21)</f>
        <v>10.758951999999999</v>
      </c>
      <c r="E15" s="33">
        <f t="shared" si="1"/>
        <v>14.081953999999996</v>
      </c>
      <c r="F15" s="33">
        <f t="shared" si="1"/>
        <v>17.81175</v>
      </c>
      <c r="G15" s="33">
        <f t="shared" si="1"/>
        <v>21.582639999999994</v>
      </c>
      <c r="H15" s="33">
        <f t="shared" si="1"/>
        <v>21.909576000000001</v>
      </c>
      <c r="I15" s="33">
        <f t="shared" si="1"/>
        <v>18.653849999999998</v>
      </c>
      <c r="J15" s="33">
        <f t="shared" si="1"/>
        <v>17.909932000000001</v>
      </c>
      <c r="K15" s="33">
        <f t="shared" si="1"/>
        <v>18.733180000000001</v>
      </c>
      <c r="L15" s="33">
        <f t="shared" si="1"/>
        <v>15.124987999999998</v>
      </c>
      <c r="M15" s="33">
        <f t="shared" si="1"/>
        <v>18.116120000000002</v>
      </c>
      <c r="N15" s="33">
        <f t="shared" si="1"/>
        <v>18.294750000000001</v>
      </c>
      <c r="O15" s="33">
        <f t="shared" si="1"/>
        <v>19.684328000000001</v>
      </c>
      <c r="P15" s="33">
        <f t="shared" si="1"/>
        <v>24.270975</v>
      </c>
      <c r="Q15" s="33">
        <f t="shared" si="1"/>
        <v>19.590042000000004</v>
      </c>
      <c r="R15" s="33">
        <f t="shared" si="1"/>
        <v>26.015685999999995</v>
      </c>
      <c r="S15" s="33">
        <f t="shared" si="1"/>
        <v>31.212116999999996</v>
      </c>
      <c r="T15" s="33">
        <f t="shared" si="1"/>
        <v>36.622998000000003</v>
      </c>
      <c r="U15" s="33">
        <f t="shared" si="1"/>
        <v>37.607151000000002</v>
      </c>
      <c r="V15" s="33">
        <f t="shared" si="1"/>
        <v>32.615605000000002</v>
      </c>
      <c r="W15" s="33">
        <f t="shared" si="1"/>
        <v>29.549597000000002</v>
      </c>
      <c r="X15" s="33">
        <f t="shared" si="1"/>
        <v>27.509604</v>
      </c>
      <c r="Y15" s="33">
        <f t="shared" si="1"/>
        <v>25.473298000000007</v>
      </c>
      <c r="Z15" s="33">
        <f t="shared" si="1"/>
        <v>24.791280999999998</v>
      </c>
      <c r="AA15" s="33">
        <f t="shared" si="1"/>
        <v>28.144503</v>
      </c>
      <c r="AB15" s="33">
        <f t="shared" si="1"/>
        <v>41.22908799999999</v>
      </c>
      <c r="AC15" s="33">
        <f t="shared" si="1"/>
        <v>35.596692999999995</v>
      </c>
      <c r="AD15" s="33">
        <f t="shared" si="1"/>
        <v>35.712422000000004</v>
      </c>
      <c r="AE15" s="33">
        <v>32.754035999999999</v>
      </c>
      <c r="AF15" s="33">
        <f t="shared" si="0"/>
        <v>709.54911600000014</v>
      </c>
    </row>
    <row r="16" spans="1:32" s="2" customFormat="1">
      <c r="A16" s="29"/>
      <c r="B16" s="18" t="s">
        <v>1143</v>
      </c>
      <c r="C16" s="33">
        <v>3.6099999999999994</v>
      </c>
      <c r="D16" s="33">
        <v>5.4487410000000009</v>
      </c>
      <c r="E16" s="33">
        <v>7.6898199999999974</v>
      </c>
      <c r="F16" s="33">
        <v>8.6835069999999988</v>
      </c>
      <c r="G16" s="33">
        <v>11.870576999999997</v>
      </c>
      <c r="H16" s="33">
        <v>10.821486999999999</v>
      </c>
      <c r="I16" s="33">
        <v>9.2423629999999992</v>
      </c>
      <c r="J16" s="33">
        <v>7.3953619999999995</v>
      </c>
      <c r="K16" s="33">
        <v>4.4111520000000004</v>
      </c>
      <c r="L16" s="33">
        <v>6.3909239999999983</v>
      </c>
      <c r="M16" s="33">
        <v>7.0645390000000008</v>
      </c>
      <c r="N16" s="33">
        <v>6.3376079999999995</v>
      </c>
      <c r="O16" s="33">
        <v>6.164051999999999</v>
      </c>
      <c r="P16" s="33">
        <v>7.1214340000000007</v>
      </c>
      <c r="Q16" s="33">
        <v>5.5027739999999996</v>
      </c>
      <c r="R16" s="33">
        <v>6.9978209999999983</v>
      </c>
      <c r="S16" s="33">
        <v>10.015313000000001</v>
      </c>
      <c r="T16" s="33">
        <v>6.8127330000000015</v>
      </c>
      <c r="U16" s="33">
        <v>8.7974829999999997</v>
      </c>
      <c r="V16" s="33">
        <v>5.6275770000000005</v>
      </c>
      <c r="W16" s="33">
        <v>5.4025880000000006</v>
      </c>
      <c r="X16" s="33">
        <v>4.5719129999999994</v>
      </c>
      <c r="Y16" s="33">
        <v>7.0100630000000024</v>
      </c>
      <c r="Z16" s="33">
        <v>4.4659569999999995</v>
      </c>
      <c r="AA16" s="33">
        <v>5.6657539999999997</v>
      </c>
      <c r="AB16" s="33">
        <v>5.9248059999999994</v>
      </c>
      <c r="AC16" s="33">
        <v>5.1696870000000006</v>
      </c>
      <c r="AD16" s="33">
        <v>5.4473950000000011</v>
      </c>
      <c r="AE16" s="33">
        <v>6.6550169999999991</v>
      </c>
      <c r="AF16" s="33">
        <f t="shared" si="0"/>
        <v>196.31844699999999</v>
      </c>
    </row>
    <row r="17" spans="1:32" s="2" customFormat="1">
      <c r="A17" s="5"/>
      <c r="B17" s="18" t="s">
        <v>1144</v>
      </c>
      <c r="C17" s="33">
        <v>0.73699999999999999</v>
      </c>
      <c r="D17" s="33">
        <v>0.75689899999999988</v>
      </c>
      <c r="E17" s="33">
        <v>1.0503660000000001</v>
      </c>
      <c r="F17" s="33">
        <v>1.6069840000000002</v>
      </c>
      <c r="G17" s="33">
        <v>1.6301700000000003</v>
      </c>
      <c r="H17" s="33">
        <v>1.944388</v>
      </c>
      <c r="I17" s="33">
        <v>1.1507210000000001</v>
      </c>
      <c r="J17" s="33">
        <v>1.5080220000000002</v>
      </c>
      <c r="K17" s="33">
        <v>2.0926089999999995</v>
      </c>
      <c r="L17" s="33">
        <v>1.300081</v>
      </c>
      <c r="M17" s="33">
        <v>2.1337059999999997</v>
      </c>
      <c r="N17" s="33">
        <v>1.5379050000000001</v>
      </c>
      <c r="O17" s="33">
        <v>1.2487080000000002</v>
      </c>
      <c r="P17" s="33">
        <v>2.2928319999999993</v>
      </c>
      <c r="Q17" s="33">
        <v>1.3865239999999999</v>
      </c>
      <c r="R17" s="33">
        <v>2.1623179999999995</v>
      </c>
      <c r="S17" s="33">
        <v>1.8523250000000002</v>
      </c>
      <c r="T17" s="33">
        <v>1.8304290000000001</v>
      </c>
      <c r="U17" s="33">
        <v>1.6909729999999998</v>
      </c>
      <c r="V17" s="33">
        <v>1.3277290000000002</v>
      </c>
      <c r="W17" s="33">
        <v>3.7169259999999995</v>
      </c>
      <c r="X17" s="33">
        <v>2.155589</v>
      </c>
      <c r="Y17" s="33">
        <v>1.4949350000000001</v>
      </c>
      <c r="Z17" s="33">
        <v>1.6897340000000001</v>
      </c>
      <c r="AA17" s="33">
        <v>2.1963240000000002</v>
      </c>
      <c r="AB17" s="33">
        <v>13.161548</v>
      </c>
      <c r="AC17" s="33">
        <v>7.2588869999999996</v>
      </c>
      <c r="AD17" s="33">
        <v>9.367147000000001</v>
      </c>
      <c r="AE17" s="33">
        <v>3.5620720000000001</v>
      </c>
      <c r="AF17" s="33">
        <f t="shared" si="0"/>
        <v>75.843851000000001</v>
      </c>
    </row>
    <row r="18" spans="1:32" s="2" customFormat="1">
      <c r="A18" s="29"/>
      <c r="B18" s="18" t="s">
        <v>1160</v>
      </c>
      <c r="C18" s="33">
        <v>1.9079999999999997</v>
      </c>
      <c r="D18" s="33">
        <v>2.8809229999999992</v>
      </c>
      <c r="E18" s="33">
        <v>3.4425940000000006</v>
      </c>
      <c r="F18" s="33">
        <v>4.9911079999999979</v>
      </c>
      <c r="G18" s="33">
        <v>4.3659409999999994</v>
      </c>
      <c r="H18" s="33">
        <v>5.4725009999999994</v>
      </c>
      <c r="I18" s="33">
        <v>5.0463220000000009</v>
      </c>
      <c r="J18" s="33">
        <v>6.1920060000000019</v>
      </c>
      <c r="K18" s="33">
        <v>6.2773949999999994</v>
      </c>
      <c r="L18" s="33">
        <v>5.1213759999999988</v>
      </c>
      <c r="M18" s="33">
        <v>6.2635919999999983</v>
      </c>
      <c r="N18" s="33">
        <v>7.6725070000000004</v>
      </c>
      <c r="O18" s="33">
        <v>8.5172840000000001</v>
      </c>
      <c r="P18" s="33">
        <v>9.5074790000000018</v>
      </c>
      <c r="Q18" s="33">
        <v>9.4814490000000013</v>
      </c>
      <c r="R18" s="33">
        <v>11.93981</v>
      </c>
      <c r="S18" s="33">
        <v>13.016048999999995</v>
      </c>
      <c r="T18" s="33">
        <v>20.155906000000002</v>
      </c>
      <c r="U18" s="33">
        <v>18.263251000000004</v>
      </c>
      <c r="V18" s="33">
        <v>17.786735</v>
      </c>
      <c r="W18" s="33">
        <v>15.193418000000003</v>
      </c>
      <c r="X18" s="33">
        <v>14.667977999999998</v>
      </c>
      <c r="Y18" s="33">
        <v>11.623070000000002</v>
      </c>
      <c r="Z18" s="33">
        <v>13.589966999999998</v>
      </c>
      <c r="AA18" s="33">
        <v>13.055962000000001</v>
      </c>
      <c r="AB18" s="33">
        <v>14.346240999999994</v>
      </c>
      <c r="AC18" s="33">
        <v>16.373253999999999</v>
      </c>
      <c r="AD18" s="33">
        <v>15.876258</v>
      </c>
      <c r="AE18" s="33">
        <v>15.028893</v>
      </c>
      <c r="AF18" s="33">
        <f t="shared" si="0"/>
        <v>298.05726899999996</v>
      </c>
    </row>
    <row r="19" spans="1:32" s="2" customFormat="1">
      <c r="A19" s="29"/>
      <c r="B19" s="18" t="s">
        <v>1146</v>
      </c>
      <c r="C19" s="33">
        <v>0.43300000000000005</v>
      </c>
      <c r="D19" s="33">
        <v>0.42414400000000013</v>
      </c>
      <c r="E19" s="33">
        <v>0.5410680000000001</v>
      </c>
      <c r="F19" s="33">
        <v>0.82820599999999989</v>
      </c>
      <c r="G19" s="33">
        <v>1.3679729999999999</v>
      </c>
      <c r="H19" s="33">
        <v>1.1414489999999999</v>
      </c>
      <c r="I19" s="33">
        <v>0.77087299999999992</v>
      </c>
      <c r="J19" s="33">
        <v>1.48343</v>
      </c>
      <c r="K19" s="33">
        <v>1.1203340000000002</v>
      </c>
      <c r="L19" s="33">
        <v>0.82504700000000009</v>
      </c>
      <c r="M19" s="33">
        <v>1.33264</v>
      </c>
      <c r="N19" s="33">
        <v>1.2088650000000003</v>
      </c>
      <c r="O19" s="33">
        <v>1.2954339999999995</v>
      </c>
      <c r="P19" s="33">
        <v>2.1059779999999995</v>
      </c>
      <c r="Q19" s="33">
        <v>1.2086580000000002</v>
      </c>
      <c r="R19" s="33">
        <v>1.9024939999999999</v>
      </c>
      <c r="S19" s="33">
        <v>1.9266359999999998</v>
      </c>
      <c r="T19" s="33">
        <v>2.7874870000000005</v>
      </c>
      <c r="U19" s="33">
        <v>2.6417249999999992</v>
      </c>
      <c r="V19" s="33">
        <v>2.2904390000000001</v>
      </c>
      <c r="W19" s="33">
        <v>2.2316610000000003</v>
      </c>
      <c r="X19" s="33">
        <v>2.010621</v>
      </c>
      <c r="Y19" s="33">
        <v>2.3103410000000002</v>
      </c>
      <c r="Z19" s="33">
        <v>1.9473710000000002</v>
      </c>
      <c r="AA19" s="33">
        <v>2.1937099999999998</v>
      </c>
      <c r="AB19" s="33">
        <v>1.9852760000000003</v>
      </c>
      <c r="AC19" s="33">
        <v>1.8407040000000001</v>
      </c>
      <c r="AD19" s="33">
        <v>2.6434169999999999</v>
      </c>
      <c r="AE19" s="33">
        <v>3.1763249999999998</v>
      </c>
      <c r="AF19" s="33">
        <f t="shared" si="0"/>
        <v>47.975305999999996</v>
      </c>
    </row>
    <row r="20" spans="1:32" s="2" customFormat="1">
      <c r="A20" s="29"/>
      <c r="B20" s="18" t="s">
        <v>1161</v>
      </c>
      <c r="C20" s="33">
        <v>9.6000000000000002E-2</v>
      </c>
      <c r="D20" s="33">
        <v>0.11516700000000002</v>
      </c>
      <c r="E20" s="33">
        <v>0.276339</v>
      </c>
      <c r="F20" s="33">
        <v>0.40424700000000002</v>
      </c>
      <c r="G20" s="33">
        <v>0.25057600000000002</v>
      </c>
      <c r="H20" s="33">
        <v>0.28428400000000009</v>
      </c>
      <c r="I20" s="33">
        <v>0.35790599999999989</v>
      </c>
      <c r="J20" s="33">
        <v>0.48652099999999993</v>
      </c>
      <c r="K20" s="33">
        <v>0.61817100000000014</v>
      </c>
      <c r="L20" s="33">
        <v>0.44251399999999996</v>
      </c>
      <c r="M20" s="33">
        <v>0.46346599999999993</v>
      </c>
      <c r="N20" s="33">
        <v>0.46015099999999987</v>
      </c>
      <c r="O20" s="33">
        <v>0.56802300000000006</v>
      </c>
      <c r="P20" s="33">
        <v>0.68052100000000004</v>
      </c>
      <c r="Q20" s="33">
        <v>0.69003800000000015</v>
      </c>
      <c r="R20" s="33">
        <v>0.95120100000000019</v>
      </c>
      <c r="S20" s="33">
        <v>1.3395040000000003</v>
      </c>
      <c r="T20" s="33">
        <v>1.2744070000000001</v>
      </c>
      <c r="U20" s="33">
        <v>1.3071930000000003</v>
      </c>
      <c r="V20" s="33">
        <v>1.2624219999999999</v>
      </c>
      <c r="W20" s="33">
        <v>1.436426</v>
      </c>
      <c r="X20" s="33">
        <v>2.2680650000000004</v>
      </c>
      <c r="Y20" s="33">
        <v>1.6000100000000004</v>
      </c>
      <c r="Z20" s="33">
        <v>1.7345720000000002</v>
      </c>
      <c r="AA20" s="33">
        <v>3.6224059999999993</v>
      </c>
      <c r="AB20" s="33">
        <v>2.5336050000000006</v>
      </c>
      <c r="AC20" s="33">
        <v>1.9337759999999999</v>
      </c>
      <c r="AD20" s="33">
        <v>2.0665880000000003</v>
      </c>
      <c r="AE20" s="33">
        <v>1.698072</v>
      </c>
      <c r="AF20" s="33">
        <f t="shared" si="0"/>
        <v>31.222171000000003</v>
      </c>
    </row>
    <row r="21" spans="1:32" s="2" customFormat="1">
      <c r="A21" s="5"/>
      <c r="B21" s="18" t="s">
        <v>1166</v>
      </c>
      <c r="C21" s="33">
        <v>1.4079999999999993</v>
      </c>
      <c r="D21" s="33">
        <v>1.133078</v>
      </c>
      <c r="E21" s="33">
        <v>1.0817669999999999</v>
      </c>
      <c r="F21" s="33">
        <v>1.297698</v>
      </c>
      <c r="G21" s="33">
        <v>2.0974029999999999</v>
      </c>
      <c r="H21" s="33">
        <v>2.2454669999999997</v>
      </c>
      <c r="I21" s="33">
        <v>2.0856650000000001</v>
      </c>
      <c r="J21" s="33">
        <v>0.84459099999999998</v>
      </c>
      <c r="K21" s="33">
        <v>4.2135190000000007</v>
      </c>
      <c r="L21" s="33">
        <v>1.0450460000000001</v>
      </c>
      <c r="M21" s="33">
        <v>0.85817700000000008</v>
      </c>
      <c r="N21" s="33">
        <v>1.0777139999999998</v>
      </c>
      <c r="O21" s="33">
        <v>1.8908270000000005</v>
      </c>
      <c r="P21" s="33">
        <v>2.5627310000000008</v>
      </c>
      <c r="Q21" s="33">
        <v>1.3205989999999999</v>
      </c>
      <c r="R21" s="33">
        <v>2.0620419999999999</v>
      </c>
      <c r="S21" s="33">
        <v>3.06229</v>
      </c>
      <c r="T21" s="33">
        <v>3.7620360000000002</v>
      </c>
      <c r="U21" s="33">
        <v>4.9065260000000004</v>
      </c>
      <c r="V21" s="33">
        <v>4.320703</v>
      </c>
      <c r="W21" s="33">
        <v>1.568578</v>
      </c>
      <c r="X21" s="33">
        <v>1.8354379999999999</v>
      </c>
      <c r="Y21" s="33">
        <v>1.4348789999999998</v>
      </c>
      <c r="Z21" s="33">
        <v>1.3636799999999998</v>
      </c>
      <c r="AA21" s="33">
        <v>1.4103470000000002</v>
      </c>
      <c r="AB21" s="33">
        <v>3.2776119999999991</v>
      </c>
      <c r="AC21" s="33">
        <v>3.0203849999999997</v>
      </c>
      <c r="AD21" s="33">
        <v>0.31161699999999998</v>
      </c>
      <c r="AE21" s="33">
        <v>2.6336569999999999</v>
      </c>
      <c r="AF21" s="33">
        <f t="shared" si="0"/>
        <v>60.132072000000001</v>
      </c>
    </row>
    <row r="22" spans="1:32" s="2" customFormat="1">
      <c r="A22" s="29"/>
      <c r="B22" s="18" t="s">
        <v>19</v>
      </c>
      <c r="C22" s="20">
        <f>SUM(C9:C14)</f>
        <v>716.58100000000002</v>
      </c>
      <c r="D22" s="20">
        <f t="shared" ref="D22:AD22" si="2">SUM(D9:D14)</f>
        <v>946.26772199999971</v>
      </c>
      <c r="E22" s="20">
        <f t="shared" si="2"/>
        <v>1254.3190629999999</v>
      </c>
      <c r="F22" s="20">
        <f t="shared" si="2"/>
        <v>1368.5208300000004</v>
      </c>
      <c r="G22" s="20">
        <f t="shared" si="2"/>
        <v>1525.1394610000007</v>
      </c>
      <c r="H22" s="20">
        <f t="shared" si="2"/>
        <v>1522.0728929999993</v>
      </c>
      <c r="I22" s="20">
        <f t="shared" si="2"/>
        <v>1192.8203290000001</v>
      </c>
      <c r="J22" s="20">
        <f t="shared" si="2"/>
        <v>1266.2248749999992</v>
      </c>
      <c r="K22" s="20">
        <f t="shared" si="2"/>
        <v>1261.9287169999996</v>
      </c>
      <c r="L22" s="20">
        <f t="shared" si="2"/>
        <v>1234.9329189999999</v>
      </c>
      <c r="M22" s="20">
        <f t="shared" si="2"/>
        <v>1217.8770300000003</v>
      </c>
      <c r="N22" s="20">
        <f t="shared" si="2"/>
        <v>1256.0858430000005</v>
      </c>
      <c r="O22" s="20">
        <f t="shared" si="2"/>
        <v>1222.4357219999999</v>
      </c>
      <c r="P22" s="20">
        <f t="shared" si="2"/>
        <v>1188.7783770000001</v>
      </c>
      <c r="Q22" s="20">
        <f t="shared" si="2"/>
        <v>980.00371099999995</v>
      </c>
      <c r="R22" s="20">
        <f t="shared" si="2"/>
        <v>1116.8287929999999</v>
      </c>
      <c r="S22" s="20">
        <f t="shared" si="2"/>
        <v>1211.205209</v>
      </c>
      <c r="T22" s="20">
        <f t="shared" si="2"/>
        <v>1226.5562940000002</v>
      </c>
      <c r="U22" s="20">
        <f t="shared" si="2"/>
        <v>1348.8907020000006</v>
      </c>
      <c r="V22" s="20">
        <f t="shared" si="2"/>
        <v>1419.4747519999994</v>
      </c>
      <c r="W22" s="20">
        <f t="shared" si="2"/>
        <v>1436.67093</v>
      </c>
      <c r="X22" s="20">
        <f t="shared" si="2"/>
        <v>1443.2101649999995</v>
      </c>
      <c r="Y22" s="20">
        <f t="shared" si="2"/>
        <v>1587.4397439999998</v>
      </c>
      <c r="Z22" s="20">
        <f t="shared" si="2"/>
        <v>1601.5297419999988</v>
      </c>
      <c r="AA22" s="20">
        <f t="shared" si="2"/>
        <v>1680.145571</v>
      </c>
      <c r="AB22" s="20">
        <f t="shared" si="2"/>
        <v>1907.8809319999991</v>
      </c>
      <c r="AC22" s="20">
        <f t="shared" si="2"/>
        <v>2050.7192359999999</v>
      </c>
      <c r="AD22" s="20">
        <f t="shared" si="2"/>
        <v>2202.2801580000005</v>
      </c>
      <c r="AE22" s="20">
        <f t="shared" ref="AE22" si="3">SUM(AE9:AE14)</f>
        <v>2212.6651790000005</v>
      </c>
      <c r="AF22" s="33">
        <f t="shared" si="0"/>
        <v>40599.485898999999</v>
      </c>
    </row>
    <row r="23" spans="1:32" s="2" customFormat="1">
      <c r="A23" s="29"/>
      <c r="B23" s="18" t="s">
        <v>20</v>
      </c>
      <c r="C23" s="20">
        <f>C24-C22</f>
        <v>40.785000000000082</v>
      </c>
      <c r="D23" s="20">
        <f t="shared" ref="D23:AD23" si="4">D24-D22</f>
        <v>52.317679000000567</v>
      </c>
      <c r="E23" s="20">
        <f t="shared" si="4"/>
        <v>75.369393999999829</v>
      </c>
      <c r="F23" s="20">
        <f t="shared" si="4"/>
        <v>50.765367999999853</v>
      </c>
      <c r="G23" s="20">
        <f t="shared" si="4"/>
        <v>51.135564999999588</v>
      </c>
      <c r="H23" s="20">
        <f t="shared" si="4"/>
        <v>35.221958000000768</v>
      </c>
      <c r="I23" s="20">
        <f t="shared" si="4"/>
        <v>37.398721999998997</v>
      </c>
      <c r="J23" s="20">
        <f t="shared" si="4"/>
        <v>36.352027000001272</v>
      </c>
      <c r="K23" s="20">
        <f t="shared" si="4"/>
        <v>21.126619000000801</v>
      </c>
      <c r="L23" s="20">
        <f t="shared" si="4"/>
        <v>32.403982000000269</v>
      </c>
      <c r="M23" s="20">
        <f t="shared" si="4"/>
        <v>39.414910999999847</v>
      </c>
      <c r="N23" s="20">
        <f t="shared" si="4"/>
        <v>39.99551799999881</v>
      </c>
      <c r="O23" s="20">
        <f t="shared" si="4"/>
        <v>45.088414000000512</v>
      </c>
      <c r="P23" s="20">
        <f t="shared" si="4"/>
        <v>39.201656999999386</v>
      </c>
      <c r="Q23" s="20">
        <f t="shared" si="4"/>
        <v>36.4613149999999</v>
      </c>
      <c r="R23" s="20">
        <f t="shared" si="4"/>
        <v>33.489943000000039</v>
      </c>
      <c r="S23" s="20">
        <f t="shared" si="4"/>
        <v>46.162696999999525</v>
      </c>
      <c r="T23" s="20">
        <f t="shared" si="4"/>
        <v>33.733471000000691</v>
      </c>
      <c r="U23" s="20">
        <f t="shared" si="4"/>
        <v>30.783706999998685</v>
      </c>
      <c r="V23" s="20">
        <f t="shared" si="4"/>
        <v>7.8833750000001146</v>
      </c>
      <c r="W23" s="20">
        <f t="shared" si="4"/>
        <v>7.4995099999996455</v>
      </c>
      <c r="X23" s="20">
        <f t="shared" si="4"/>
        <v>10.810861000000386</v>
      </c>
      <c r="Y23" s="20">
        <f t="shared" si="4"/>
        <v>12.910347999999885</v>
      </c>
      <c r="Z23" s="20">
        <f t="shared" si="4"/>
        <v>13.082420000001093</v>
      </c>
      <c r="AA23" s="20">
        <f t="shared" si="4"/>
        <v>9.2363239999997404</v>
      </c>
      <c r="AB23" s="20">
        <f t="shared" si="4"/>
        <v>14.225283000000672</v>
      </c>
      <c r="AC23" s="20">
        <f t="shared" si="4"/>
        <v>4.1956930000001194</v>
      </c>
      <c r="AD23" s="20">
        <f t="shared" si="4"/>
        <v>1.8635999999987689</v>
      </c>
      <c r="AE23" s="20">
        <f t="shared" ref="AE23" si="5">AE24-AE22</f>
        <v>2.2299830000001748</v>
      </c>
      <c r="AF23" s="33">
        <f t="shared" si="0"/>
        <v>861.14534400000002</v>
      </c>
    </row>
    <row r="24" spans="1:32" s="2" customFormat="1">
      <c r="A24" s="29"/>
      <c r="B24" s="18" t="s">
        <v>7</v>
      </c>
      <c r="C24" s="20">
        <v>757.3660000000001</v>
      </c>
      <c r="D24" s="20">
        <v>998.58540100000027</v>
      </c>
      <c r="E24" s="20">
        <v>1329.6884569999997</v>
      </c>
      <c r="F24" s="20">
        <v>1419.2861980000002</v>
      </c>
      <c r="G24" s="20">
        <v>1576.2750260000003</v>
      </c>
      <c r="H24" s="20">
        <v>1557.2948510000001</v>
      </c>
      <c r="I24" s="20">
        <v>1230.2190509999991</v>
      </c>
      <c r="J24" s="20">
        <v>1302.5769020000005</v>
      </c>
      <c r="K24" s="20">
        <v>1283.0553360000004</v>
      </c>
      <c r="L24" s="20">
        <v>1267.3369010000001</v>
      </c>
      <c r="M24" s="20">
        <v>1257.2919410000002</v>
      </c>
      <c r="N24" s="20">
        <v>1296.0813609999993</v>
      </c>
      <c r="O24" s="21">
        <v>1267.5241360000005</v>
      </c>
      <c r="P24" s="21">
        <v>1227.9800339999995</v>
      </c>
      <c r="Q24" s="21">
        <v>1016.4650259999999</v>
      </c>
      <c r="R24" s="21">
        <v>1150.3187359999999</v>
      </c>
      <c r="S24" s="21">
        <v>1257.3679059999995</v>
      </c>
      <c r="T24" s="21">
        <v>1260.2897650000009</v>
      </c>
      <c r="U24" s="21">
        <v>1379.6744089999993</v>
      </c>
      <c r="V24" s="21">
        <v>1427.3581269999995</v>
      </c>
      <c r="W24" s="21">
        <v>1444.1704399999996</v>
      </c>
      <c r="X24" s="21">
        <v>1454.0210259999999</v>
      </c>
      <c r="Y24" s="33">
        <v>1600.3500919999997</v>
      </c>
      <c r="Z24" s="33">
        <v>1614.6121619999999</v>
      </c>
      <c r="AA24" s="33">
        <v>1689.3818949999998</v>
      </c>
      <c r="AB24" s="33">
        <v>1922.1062149999998</v>
      </c>
      <c r="AC24" s="33">
        <v>2054.914929</v>
      </c>
      <c r="AD24" s="33">
        <v>2204.1437579999993</v>
      </c>
      <c r="AE24" s="33">
        <v>2214.8951620000007</v>
      </c>
      <c r="AF24" s="33">
        <f>SUM(C24:AE24)</f>
        <v>41460.631242999996</v>
      </c>
    </row>
    <row r="25" spans="1:32" s="2" customFormat="1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2" s="2" customFormat="1">
      <c r="A26" s="5"/>
      <c r="B26" s="89" t="s">
        <v>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 s="2" customFormat="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2" s="2" customFormat="1">
      <c r="A28" s="29">
        <v>1</v>
      </c>
      <c r="B28" s="18" t="s">
        <v>14</v>
      </c>
      <c r="C28" s="22">
        <f>C9/C$24*100</f>
        <v>88.797622285658434</v>
      </c>
      <c r="D28" s="22">
        <f t="shared" ref="D28:AF37" si="6">D9/D$24*100</f>
        <v>87.268057206456149</v>
      </c>
      <c r="E28" s="22">
        <f t="shared" si="6"/>
        <v>87.382205123556986</v>
      </c>
      <c r="F28" s="22">
        <f t="shared" si="6"/>
        <v>89.404810515884421</v>
      </c>
      <c r="G28" s="22">
        <f t="shared" si="6"/>
        <v>90.906799471173017</v>
      </c>
      <c r="H28" s="22">
        <f t="shared" si="6"/>
        <v>92.861381007674012</v>
      </c>
      <c r="I28" s="22">
        <f t="shared" si="6"/>
        <v>91.402529906033863</v>
      </c>
      <c r="J28" s="22">
        <f t="shared" si="6"/>
        <v>91.864569236772709</v>
      </c>
      <c r="K28" s="22">
        <f t="shared" si="6"/>
        <v>93.022417156293201</v>
      </c>
      <c r="L28" s="22">
        <f t="shared" si="6"/>
        <v>92.150662233419794</v>
      </c>
      <c r="M28" s="22">
        <f t="shared" si="6"/>
        <v>90.264596152374438</v>
      </c>
      <c r="N28" s="22">
        <f t="shared" si="6"/>
        <v>91.172819898302734</v>
      </c>
      <c r="O28" s="22">
        <f t="shared" si="6"/>
        <v>89.559074873505978</v>
      </c>
      <c r="P28" s="22">
        <f t="shared" si="6"/>
        <v>88.901448783653493</v>
      </c>
      <c r="Q28" s="22">
        <f t="shared" si="6"/>
        <v>88.887593462561512</v>
      </c>
      <c r="R28" s="22">
        <f t="shared" si="6"/>
        <v>88.769778239967735</v>
      </c>
      <c r="S28" s="22">
        <f t="shared" si="6"/>
        <v>87.756016495620685</v>
      </c>
      <c r="T28" s="22">
        <f t="shared" si="6"/>
        <v>88.108215018313629</v>
      </c>
      <c r="U28" s="22">
        <f t="shared" si="6"/>
        <v>88.534076520658374</v>
      </c>
      <c r="V28" s="22">
        <f t="shared" si="6"/>
        <v>94.051026270577978</v>
      </c>
      <c r="W28" s="22">
        <f t="shared" si="6"/>
        <v>94.226724513209163</v>
      </c>
      <c r="X28" s="22">
        <f t="shared" si="6"/>
        <v>93.350493062264675</v>
      </c>
      <c r="Y28" s="22">
        <f t="shared" si="6"/>
        <v>93.791962802599073</v>
      </c>
      <c r="Z28" s="22">
        <f t="shared" si="6"/>
        <v>93.816274437303463</v>
      </c>
      <c r="AA28" s="22">
        <f t="shared" si="6"/>
        <v>94.001092985550216</v>
      </c>
      <c r="AB28" s="22">
        <f t="shared" si="6"/>
        <v>93.656645920579322</v>
      </c>
      <c r="AC28" s="22">
        <f t="shared" si="6"/>
        <v>95.864187134921536</v>
      </c>
      <c r="AD28" s="22">
        <f t="shared" si="6"/>
        <v>96.222620702583086</v>
      </c>
      <c r="AE28" s="22">
        <f t="shared" ref="AE28:AE36" si="7">AE9/AE$24*100</f>
        <v>97.798852612239358</v>
      </c>
      <c r="AF28" s="22">
        <f t="shared" si="6"/>
        <v>92.042065491810263</v>
      </c>
    </row>
    <row r="29" spans="1:32" s="2" customFormat="1">
      <c r="A29" s="29">
        <v>2</v>
      </c>
      <c r="B29" s="18" t="s">
        <v>31</v>
      </c>
      <c r="C29" s="22">
        <f t="shared" ref="C29:R43" si="8">C10/C$24*100</f>
        <v>0.58096085644193152</v>
      </c>
      <c r="D29" s="22">
        <f t="shared" si="8"/>
        <v>1.5842318527947308</v>
      </c>
      <c r="E29" s="22">
        <f t="shared" si="8"/>
        <v>2.5129060739075069</v>
      </c>
      <c r="F29" s="22">
        <f t="shared" si="8"/>
        <v>3.0206958300879636</v>
      </c>
      <c r="G29" s="22">
        <f t="shared" si="8"/>
        <v>2.656828047721667</v>
      </c>
      <c r="H29" s="22">
        <f t="shared" si="8"/>
        <v>1.4662696653326313</v>
      </c>
      <c r="I29" s="22">
        <f t="shared" si="8"/>
        <v>2.0356968931381001</v>
      </c>
      <c r="J29" s="22">
        <f t="shared" si="8"/>
        <v>2.3321010032772707</v>
      </c>
      <c r="K29" s="22">
        <f t="shared" si="8"/>
        <v>2.6361513841987554</v>
      </c>
      <c r="L29" s="22">
        <f t="shared" si="8"/>
        <v>2.5196379885098912</v>
      </c>
      <c r="M29" s="22">
        <f t="shared" si="8"/>
        <v>2.7729388746634793</v>
      </c>
      <c r="N29" s="22">
        <f t="shared" si="8"/>
        <v>2.7335123446775667</v>
      </c>
      <c r="O29" s="22">
        <f t="shared" si="8"/>
        <v>2.9870882079992183</v>
      </c>
      <c r="P29" s="22">
        <f t="shared" si="8"/>
        <v>2.7950032614292497</v>
      </c>
      <c r="Q29" s="22">
        <f t="shared" si="8"/>
        <v>2.68090611117593</v>
      </c>
      <c r="R29" s="22">
        <f t="shared" si="8"/>
        <v>2.5209206016096735</v>
      </c>
      <c r="S29" s="22">
        <f t="shared" si="6"/>
        <v>1.7661013052769945</v>
      </c>
      <c r="T29" s="22">
        <f t="shared" si="6"/>
        <v>1.8064303648454991</v>
      </c>
      <c r="U29" s="22">
        <f t="shared" si="6"/>
        <v>1.6242370557733532</v>
      </c>
      <c r="V29" s="22">
        <f t="shared" si="6"/>
        <v>0.81441453130143582</v>
      </c>
      <c r="W29" s="22">
        <f t="shared" si="6"/>
        <v>0.90335265413686217</v>
      </c>
      <c r="X29" s="22">
        <f t="shared" si="6"/>
        <v>2.4975928374229714</v>
      </c>
      <c r="Y29" s="22">
        <f t="shared" si="6"/>
        <v>2.400454325090263</v>
      </c>
      <c r="Z29" s="22">
        <f t="shared" si="6"/>
        <v>2.2272216725690686</v>
      </c>
      <c r="AA29" s="22">
        <f t="shared" si="6"/>
        <v>2.4635594310071616</v>
      </c>
      <c r="AB29" s="22">
        <f t="shared" si="6"/>
        <v>2.0240969357668925</v>
      </c>
      <c r="AC29" s="22">
        <f t="shared" si="6"/>
        <v>1.427967678169513</v>
      </c>
      <c r="AD29" s="22">
        <f t="shared" si="6"/>
        <v>1.3980459254600042</v>
      </c>
      <c r="AE29" s="22">
        <f t="shared" si="7"/>
        <v>0.31568148777237692</v>
      </c>
      <c r="AF29" s="22">
        <f t="shared" si="6"/>
        <v>2.0056149896183579</v>
      </c>
    </row>
    <row r="30" spans="1:32" s="2" customFormat="1">
      <c r="A30" s="5">
        <v>3</v>
      </c>
      <c r="B30" s="18" t="s">
        <v>1154</v>
      </c>
      <c r="C30" s="22">
        <f t="shared" si="8"/>
        <v>0.158179796822144</v>
      </c>
      <c r="D30" s="22">
        <f t="shared" si="6"/>
        <v>0.44475725316557058</v>
      </c>
      <c r="E30" s="22">
        <f t="shared" si="6"/>
        <v>0.359954241522005</v>
      </c>
      <c r="F30" s="22">
        <f t="shared" si="6"/>
        <v>0.35728544441182541</v>
      </c>
      <c r="G30" s="22">
        <f t="shared" si="6"/>
        <v>0.21891420869342626</v>
      </c>
      <c r="H30" s="22">
        <f t="shared" si="6"/>
        <v>0.35920127754920578</v>
      </c>
      <c r="I30" s="22">
        <f t="shared" si="6"/>
        <v>0.28980790023548436</v>
      </c>
      <c r="J30" s="22">
        <f t="shared" si="6"/>
        <v>0.34833022089009824</v>
      </c>
      <c r="K30" s="22">
        <f t="shared" si="6"/>
        <v>0.28154093581510181</v>
      </c>
      <c r="L30" s="22">
        <f t="shared" si="6"/>
        <v>5.4085223862664122E-2</v>
      </c>
      <c r="M30" s="22">
        <f t="shared" si="6"/>
        <v>0.36491532717141617</v>
      </c>
      <c r="N30" s="22">
        <f t="shared" si="6"/>
        <v>4.6525011326044405E-2</v>
      </c>
      <c r="O30" s="22">
        <f t="shared" si="6"/>
        <v>5.9390742836316263E-2</v>
      </c>
      <c r="P30" s="22">
        <f t="shared" si="6"/>
        <v>2.6349776954109672E-2</v>
      </c>
      <c r="Q30" s="22">
        <f t="shared" si="6"/>
        <v>4.0036202878661567E-2</v>
      </c>
      <c r="R30" s="22">
        <f t="shared" si="6"/>
        <v>2.6659306712361497E-2</v>
      </c>
      <c r="S30" s="22">
        <f t="shared" si="6"/>
        <v>3.3115367269442628E-2</v>
      </c>
      <c r="T30" s="22">
        <f t="shared" si="6"/>
        <v>3.9116718527028554E-2</v>
      </c>
      <c r="U30" s="22">
        <f t="shared" si="6"/>
        <v>0.14494492229144487</v>
      </c>
      <c r="V30" s="22">
        <f t="shared" si="6"/>
        <v>2.1867812575953483E-2</v>
      </c>
      <c r="W30" s="22">
        <f t="shared" si="6"/>
        <v>3.9668171022805322E-2</v>
      </c>
      <c r="X30" s="22">
        <f t="shared" si="6"/>
        <v>2.5968675366321699E-2</v>
      </c>
      <c r="Y30" s="22">
        <f t="shared" si="6"/>
        <v>2.4381790081466757E-2</v>
      </c>
      <c r="Z30" s="22">
        <f t="shared" si="6"/>
        <v>1.5097000117852448E-2</v>
      </c>
      <c r="AA30" s="22">
        <f t="shared" si="6"/>
        <v>5.2668138721825235E-2</v>
      </c>
      <c r="AB30" s="22">
        <f t="shared" si="6"/>
        <v>1.3197605731689498E-2</v>
      </c>
      <c r="AC30" s="22">
        <f t="shared" si="6"/>
        <v>7.4777158816388162E-2</v>
      </c>
      <c r="AD30" s="22">
        <f t="shared" si="6"/>
        <v>6.4023364849871131E-2</v>
      </c>
      <c r="AE30" s="22">
        <f t="shared" si="7"/>
        <v>5.6931317636784814E-2</v>
      </c>
      <c r="AF30" s="22">
        <f t="shared" si="6"/>
        <v>0.13043741828974353</v>
      </c>
    </row>
    <row r="31" spans="1:32" s="2" customFormat="1">
      <c r="A31" s="5">
        <v>4</v>
      </c>
      <c r="B31" s="18" t="s">
        <v>1164</v>
      </c>
      <c r="C31" s="22">
        <f t="shared" si="8"/>
        <v>0</v>
      </c>
      <c r="D31" s="22">
        <f t="shared" si="6"/>
        <v>0</v>
      </c>
      <c r="E31" s="22">
        <f t="shared" si="6"/>
        <v>0</v>
      </c>
      <c r="F31" s="22">
        <f t="shared" si="6"/>
        <v>0</v>
      </c>
      <c r="G31" s="22">
        <f t="shared" si="6"/>
        <v>0</v>
      </c>
      <c r="H31" s="22">
        <f t="shared" si="6"/>
        <v>0</v>
      </c>
      <c r="I31" s="22">
        <f t="shared" si="6"/>
        <v>0</v>
      </c>
      <c r="J31" s="22">
        <f t="shared" si="6"/>
        <v>0</v>
      </c>
      <c r="K31" s="22">
        <f t="shared" si="6"/>
        <v>0</v>
      </c>
      <c r="L31" s="22">
        <f t="shared" si="6"/>
        <v>0</v>
      </c>
      <c r="M31" s="22">
        <f t="shared" si="6"/>
        <v>0</v>
      </c>
      <c r="N31" s="22">
        <f t="shared" si="6"/>
        <v>0</v>
      </c>
      <c r="O31" s="22">
        <f t="shared" si="6"/>
        <v>0</v>
      </c>
      <c r="P31" s="22">
        <f t="shared" si="6"/>
        <v>0</v>
      </c>
      <c r="Q31" s="22">
        <f t="shared" si="6"/>
        <v>0</v>
      </c>
      <c r="R31" s="22">
        <f t="shared" si="6"/>
        <v>0</v>
      </c>
      <c r="S31" s="22">
        <f t="shared" si="6"/>
        <v>0</v>
      </c>
      <c r="T31" s="22">
        <f t="shared" si="6"/>
        <v>0</v>
      </c>
      <c r="U31" s="22">
        <f t="shared" si="6"/>
        <v>0</v>
      </c>
      <c r="V31" s="22">
        <f t="shared" si="6"/>
        <v>0</v>
      </c>
      <c r="W31" s="22">
        <f t="shared" si="6"/>
        <v>0</v>
      </c>
      <c r="X31" s="22">
        <f t="shared" si="6"/>
        <v>0</v>
      </c>
      <c r="Y31" s="22">
        <f t="shared" si="6"/>
        <v>0</v>
      </c>
      <c r="Z31" s="22">
        <f t="shared" si="6"/>
        <v>0</v>
      </c>
      <c r="AA31" s="22">
        <f t="shared" si="6"/>
        <v>0</v>
      </c>
      <c r="AB31" s="22">
        <f t="shared" si="6"/>
        <v>0</v>
      </c>
      <c r="AC31" s="22">
        <f t="shared" si="6"/>
        <v>1.4821635470243838E-2</v>
      </c>
      <c r="AD31" s="22">
        <f t="shared" si="6"/>
        <v>3.4996083953250032E-2</v>
      </c>
      <c r="AE31" s="22">
        <f t="shared" si="7"/>
        <v>0</v>
      </c>
      <c r="AF31" s="22">
        <f t="shared" si="6"/>
        <v>2.5950786752231506E-3</v>
      </c>
    </row>
    <row r="32" spans="1:32" s="2" customFormat="1">
      <c r="A32" s="5">
        <v>5</v>
      </c>
      <c r="B32" s="18" t="s">
        <v>250</v>
      </c>
      <c r="C32" s="22">
        <f t="shared" si="8"/>
        <v>5.3078696429467387E-2</v>
      </c>
      <c r="D32" s="22">
        <f t="shared" si="6"/>
        <v>5.9212762314357105E-2</v>
      </c>
      <c r="E32" s="22">
        <f t="shared" si="6"/>
        <v>2.4044805256213494E-2</v>
      </c>
      <c r="F32" s="22">
        <f t="shared" si="6"/>
        <v>7.6849898317689399E-3</v>
      </c>
      <c r="G32" s="22">
        <f t="shared" si="6"/>
        <v>3.2862285543817268E-5</v>
      </c>
      <c r="H32" s="22">
        <f t="shared" si="6"/>
        <v>5.920523010834765E-3</v>
      </c>
      <c r="I32" s="22">
        <f t="shared" si="6"/>
        <v>3.1496829746298599E-3</v>
      </c>
      <c r="J32" s="22">
        <f t="shared" si="6"/>
        <v>5.1068309209124897E-2</v>
      </c>
      <c r="K32" s="22">
        <f t="shared" si="6"/>
        <v>1.3261158363632723E-2</v>
      </c>
      <c r="L32" s="22">
        <f t="shared" si="6"/>
        <v>5.3227361995671898E-3</v>
      </c>
      <c r="M32" s="22">
        <f t="shared" si="6"/>
        <v>6.5494414872734774E-2</v>
      </c>
      <c r="N32" s="22">
        <f t="shared" si="6"/>
        <v>2.1585604763588614E-2</v>
      </c>
      <c r="O32" s="22">
        <f t="shared" si="6"/>
        <v>1.3349016022208502E-2</v>
      </c>
      <c r="P32" s="22">
        <f t="shared" si="6"/>
        <v>6.5313195474968139E-2</v>
      </c>
      <c r="Q32" s="22">
        <f t="shared" si="6"/>
        <v>0.11445204411784653</v>
      </c>
      <c r="R32" s="22">
        <f t="shared" si="6"/>
        <v>0.42510930640010008</v>
      </c>
      <c r="S32" s="22">
        <f t="shared" si="6"/>
        <v>0.11404355027334381</v>
      </c>
      <c r="T32" s="22">
        <f t="shared" si="6"/>
        <v>8.7128296245427284E-2</v>
      </c>
      <c r="U32" s="22">
        <f t="shared" si="6"/>
        <v>6.1679842319957129E-2</v>
      </c>
      <c r="V32" s="22">
        <f t="shared" si="6"/>
        <v>9.346568144071668E-2</v>
      </c>
      <c r="W32" s="22">
        <f t="shared" si="6"/>
        <v>0.39259050337576507</v>
      </c>
      <c r="X32" s="22">
        <f t="shared" si="6"/>
        <v>2.4939047889669243E-2</v>
      </c>
      <c r="Y32" s="22">
        <f t="shared" si="6"/>
        <v>1.8020619453308975E-2</v>
      </c>
      <c r="Z32" s="22">
        <f t="shared" si="6"/>
        <v>3.0806593168719115E-2</v>
      </c>
      <c r="AA32" s="22">
        <f t="shared" si="6"/>
        <v>3.2048230278921043E-2</v>
      </c>
      <c r="AB32" s="22">
        <f t="shared" si="6"/>
        <v>4.1063235415426821E-2</v>
      </c>
      <c r="AC32" s="22">
        <f t="shared" si="6"/>
        <v>4.8226813967538213E-3</v>
      </c>
      <c r="AD32" s="22">
        <f t="shared" si="6"/>
        <v>2.7117196772244299E-2</v>
      </c>
      <c r="AE32" s="22">
        <f t="shared" si="7"/>
        <v>1.6294224945352057E-2</v>
      </c>
      <c r="AF32" s="22">
        <f t="shared" si="6"/>
        <v>5.9111196007508394E-2</v>
      </c>
    </row>
    <row r="33" spans="1:32" s="2" customFormat="1">
      <c r="A33" s="29"/>
      <c r="B33" s="18" t="s">
        <v>17</v>
      </c>
      <c r="C33" s="22">
        <f t="shared" si="8"/>
        <v>5.0250473351061444</v>
      </c>
      <c r="D33" s="22">
        <f t="shared" si="6"/>
        <v>5.4045616875586555</v>
      </c>
      <c r="E33" s="22">
        <f t="shared" si="6"/>
        <v>4.0526902911965346</v>
      </c>
      <c r="F33" s="22">
        <f t="shared" si="6"/>
        <v>3.6326993155188836</v>
      </c>
      <c r="G33" s="22">
        <f t="shared" si="6"/>
        <v>2.9733490810251531</v>
      </c>
      <c r="H33" s="22">
        <f t="shared" si="6"/>
        <v>3.045487691014011</v>
      </c>
      <c r="I33" s="22">
        <f t="shared" si="6"/>
        <v>3.2288105088042598</v>
      </c>
      <c r="J33" s="22">
        <f t="shared" si="6"/>
        <v>2.6131534305373383</v>
      </c>
      <c r="K33" s="22">
        <f t="shared" si="6"/>
        <v>2.4000426276236606</v>
      </c>
      <c r="L33" s="22">
        <f t="shared" si="6"/>
        <v>2.7134356281163794</v>
      </c>
      <c r="M33" s="22">
        <f t="shared" si="6"/>
        <v>3.3971499861860641</v>
      </c>
      <c r="N33" s="22">
        <f t="shared" si="6"/>
        <v>2.9396769482591156</v>
      </c>
      <c r="O33" s="22">
        <f t="shared" si="6"/>
        <v>3.8238935751516121</v>
      </c>
      <c r="P33" s="22">
        <f t="shared" si="6"/>
        <v>5.0195157326149191</v>
      </c>
      <c r="Q33" s="22">
        <f t="shared" si="6"/>
        <v>4.6899418849262018</v>
      </c>
      <c r="R33" s="22">
        <f t="shared" si="6"/>
        <v>5.3461705069541701</v>
      </c>
      <c r="S33" s="22">
        <f t="shared" si="6"/>
        <v>6.65934780110413</v>
      </c>
      <c r="T33" s="22">
        <f t="shared" si="6"/>
        <v>7.2824655526739059</v>
      </c>
      <c r="U33" s="22">
        <f t="shared" si="6"/>
        <v>7.4038318268176306</v>
      </c>
      <c r="V33" s="22">
        <f t="shared" si="6"/>
        <v>4.466920375057355</v>
      </c>
      <c r="W33" s="22">
        <f t="shared" si="6"/>
        <v>3.9183688041696807</v>
      </c>
      <c r="X33" s="22">
        <f t="shared" si="6"/>
        <v>3.3574916130545689</v>
      </c>
      <c r="Y33" s="22">
        <f t="shared" si="6"/>
        <v>2.9584602292133968</v>
      </c>
      <c r="Z33" s="22">
        <f t="shared" si="6"/>
        <v>3.100348751120086</v>
      </c>
      <c r="AA33" s="22">
        <f t="shared" si="6"/>
        <v>2.9039032053791489</v>
      </c>
      <c r="AB33" s="22">
        <f t="shared" si="6"/>
        <v>3.5249080134731279</v>
      </c>
      <c r="AC33" s="22">
        <f t="shared" si="6"/>
        <v>2.4092452831656863</v>
      </c>
      <c r="AD33" s="22">
        <f t="shared" si="6"/>
        <v>2.1686468873234004</v>
      </c>
      <c r="AE33" s="22">
        <f t="shared" si="7"/>
        <v>1.711559158663239</v>
      </c>
      <c r="AF33" s="22">
        <f t="shared" si="6"/>
        <v>3.6831564503924943</v>
      </c>
    </row>
    <row r="34" spans="1:32" s="2" customFormat="1">
      <c r="A34" s="29"/>
      <c r="B34" s="18" t="s">
        <v>18</v>
      </c>
      <c r="C34" s="22">
        <f t="shared" si="8"/>
        <v>1.0816434854482506</v>
      </c>
      <c r="D34" s="22">
        <f t="shared" si="6"/>
        <v>1.0774193162874004</v>
      </c>
      <c r="E34" s="22">
        <f t="shared" si="6"/>
        <v>1.0590416067663886</v>
      </c>
      <c r="F34" s="22">
        <f t="shared" si="6"/>
        <v>1.2549794414332773</v>
      </c>
      <c r="G34" s="22">
        <f t="shared" si="6"/>
        <v>1.3692179121031123</v>
      </c>
      <c r="H34" s="22">
        <f t="shared" si="6"/>
        <v>1.4068996623170622</v>
      </c>
      <c r="I34" s="22">
        <f t="shared" si="6"/>
        <v>1.5163031319371114</v>
      </c>
      <c r="J34" s="22">
        <f t="shared" si="6"/>
        <v>1.3749615836501294</v>
      </c>
      <c r="K34" s="22">
        <f t="shared" si="6"/>
        <v>1.4600445884432216</v>
      </c>
      <c r="L34" s="22">
        <f t="shared" si="6"/>
        <v>1.1934465088222028</v>
      </c>
      <c r="M34" s="22">
        <f t="shared" si="6"/>
        <v>1.440884126370138</v>
      </c>
      <c r="N34" s="22">
        <f t="shared" si="6"/>
        <v>1.4115433298018094</v>
      </c>
      <c r="O34" s="22">
        <f t="shared" si="6"/>
        <v>1.5529746093923684</v>
      </c>
      <c r="P34" s="22">
        <f t="shared" si="6"/>
        <v>1.9764958979780947</v>
      </c>
      <c r="Q34" s="22">
        <f t="shared" si="6"/>
        <v>1.9272716226244273</v>
      </c>
      <c r="R34" s="22">
        <f t="shared" si="6"/>
        <v>2.2616067343616661</v>
      </c>
      <c r="S34" s="22">
        <f t="shared" si="6"/>
        <v>2.4823376555946552</v>
      </c>
      <c r="T34" s="22">
        <f t="shared" si="6"/>
        <v>2.9059188622387944</v>
      </c>
      <c r="U34" s="22">
        <f t="shared" si="6"/>
        <v>2.7257989823307667</v>
      </c>
      <c r="V34" s="22">
        <f t="shared" si="6"/>
        <v>2.2850330539365764</v>
      </c>
      <c r="W34" s="22">
        <f t="shared" si="6"/>
        <v>2.0461294720864118</v>
      </c>
      <c r="X34" s="22">
        <f t="shared" si="6"/>
        <v>1.8919674136816782</v>
      </c>
      <c r="Y34" s="22">
        <f t="shared" si="6"/>
        <v>1.5917328419161931</v>
      </c>
      <c r="Z34" s="22">
        <f t="shared" si="6"/>
        <v>1.5354325691001454</v>
      </c>
      <c r="AA34" s="22">
        <f t="shared" si="6"/>
        <v>1.6659645213020355</v>
      </c>
      <c r="AB34" s="22">
        <f t="shared" si="6"/>
        <v>2.1449953014173047</v>
      </c>
      <c r="AC34" s="22">
        <f t="shared" si="6"/>
        <v>1.7322708837062515</v>
      </c>
      <c r="AD34" s="22">
        <f t="shared" si="6"/>
        <v>1.6202401440641432</v>
      </c>
      <c r="AE34" s="22">
        <f t="shared" si="7"/>
        <v>1.4788075102581306</v>
      </c>
      <c r="AF34" s="22">
        <f t="shared" si="6"/>
        <v>1.7113803980488043</v>
      </c>
    </row>
    <row r="35" spans="1:32" s="2" customFormat="1">
      <c r="A35" s="29"/>
      <c r="B35" s="18" t="s">
        <v>1143</v>
      </c>
      <c r="C35" s="22">
        <f t="shared" si="8"/>
        <v>0.47665197539894832</v>
      </c>
      <c r="D35" s="22">
        <f t="shared" si="6"/>
        <v>0.54564597024386097</v>
      </c>
      <c r="E35" s="22">
        <f t="shared" si="6"/>
        <v>0.57831742161239197</v>
      </c>
      <c r="F35" s="22">
        <f t="shared" si="6"/>
        <v>0.61182212666031977</v>
      </c>
      <c r="G35" s="22">
        <f t="shared" si="6"/>
        <v>0.75307778174492213</v>
      </c>
      <c r="H35" s="22">
        <f t="shared" si="6"/>
        <v>0.69489005200595755</v>
      </c>
      <c r="I35" s="22">
        <f t="shared" si="6"/>
        <v>0.75127783076414134</v>
      </c>
      <c r="J35" s="22">
        <f t="shared" si="6"/>
        <v>0.5677485904014592</v>
      </c>
      <c r="K35" s="22">
        <f t="shared" si="6"/>
        <v>0.34380060440354998</v>
      </c>
      <c r="L35" s="22">
        <f t="shared" si="6"/>
        <v>0.5042798008135958</v>
      </c>
      <c r="M35" s="22">
        <f t="shared" si="6"/>
        <v>0.56188533224679271</v>
      </c>
      <c r="N35" s="22">
        <f t="shared" si="6"/>
        <v>0.48898226536566969</v>
      </c>
      <c r="O35" s="22">
        <f t="shared" si="6"/>
        <v>0.48630647929531789</v>
      </c>
      <c r="P35" s="22">
        <f t="shared" si="6"/>
        <v>0.57993076457463022</v>
      </c>
      <c r="Q35" s="22">
        <f t="shared" si="6"/>
        <v>0.54136383045608105</v>
      </c>
      <c r="R35" s="22">
        <f t="shared" si="6"/>
        <v>0.60833756601526823</v>
      </c>
      <c r="S35" s="22">
        <f t="shared" si="6"/>
        <v>0.79653003327094662</v>
      </c>
      <c r="T35" s="22">
        <f t="shared" si="6"/>
        <v>0.54056877943462445</v>
      </c>
      <c r="U35" s="22">
        <f t="shared" si="6"/>
        <v>0.63764921220626947</v>
      </c>
      <c r="V35" s="22">
        <f t="shared" si="6"/>
        <v>0.39426524384794442</v>
      </c>
      <c r="W35" s="22">
        <f t="shared" si="6"/>
        <v>0.37409628741604778</v>
      </c>
      <c r="X35" s="22">
        <f t="shared" si="6"/>
        <v>0.31443238565657439</v>
      </c>
      <c r="Y35" s="22">
        <f t="shared" si="6"/>
        <v>0.43803309257409684</v>
      </c>
      <c r="Z35" s="22">
        <f t="shared" si="6"/>
        <v>0.27659626906737</v>
      </c>
      <c r="AA35" s="22">
        <f t="shared" si="6"/>
        <v>0.3353743766740202</v>
      </c>
      <c r="AB35" s="22">
        <f t="shared" si="6"/>
        <v>0.30824550452847893</v>
      </c>
      <c r="AC35" s="22">
        <f t="shared" si="6"/>
        <v>0.25157669191277754</v>
      </c>
      <c r="AD35" s="22">
        <f t="shared" si="6"/>
        <v>0.24714336259731401</v>
      </c>
      <c r="AE35" s="22">
        <f t="shared" si="7"/>
        <v>0.3004664561184317</v>
      </c>
      <c r="AF35" s="22">
        <f t="shared" si="6"/>
        <v>0.47350568747827587</v>
      </c>
    </row>
    <row r="36" spans="1:32" s="2" customFormat="1">
      <c r="A36" s="5"/>
      <c r="B36" s="18" t="s">
        <v>1144</v>
      </c>
      <c r="C36" s="22">
        <f t="shared" si="8"/>
        <v>9.7310943454023538E-2</v>
      </c>
      <c r="D36" s="22">
        <f t="shared" si="6"/>
        <v>7.5797122533739075E-2</v>
      </c>
      <c r="E36" s="22">
        <f t="shared" si="6"/>
        <v>7.8993390855614562E-2</v>
      </c>
      <c r="F36" s="22">
        <f t="shared" si="6"/>
        <v>0.11322480288080698</v>
      </c>
      <c r="G36" s="22">
        <f t="shared" si="6"/>
        <v>0.10341913518332937</v>
      </c>
      <c r="H36" s="22">
        <f t="shared" si="6"/>
        <v>0.12485676676779817</v>
      </c>
      <c r="I36" s="22">
        <f t="shared" si="6"/>
        <v>9.3537894659054585E-2</v>
      </c>
      <c r="J36" s="22">
        <f t="shared" si="6"/>
        <v>0.11577220490280118</v>
      </c>
      <c r="K36" s="22">
        <f t="shared" si="6"/>
        <v>0.16309577157629301</v>
      </c>
      <c r="L36" s="22">
        <f t="shared" si="6"/>
        <v>0.1025836933315966</v>
      </c>
      <c r="M36" s="22">
        <f t="shared" si="6"/>
        <v>0.16970648824034731</v>
      </c>
      <c r="N36" s="22">
        <f t="shared" si="6"/>
        <v>0.11865806007837504</v>
      </c>
      <c r="O36" s="22">
        <f t="shared" si="6"/>
        <v>9.8515520496565895E-2</v>
      </c>
      <c r="P36" s="22">
        <f t="shared" si="6"/>
        <v>0.18671573938636207</v>
      </c>
      <c r="Q36" s="22">
        <f t="shared" si="6"/>
        <v>0.13640646402328852</v>
      </c>
      <c r="R36" s="22">
        <f t="shared" si="6"/>
        <v>0.18797555254285622</v>
      </c>
      <c r="S36" s="22">
        <f t="shared" si="6"/>
        <v>0.14731766185226625</v>
      </c>
      <c r="T36" s="22">
        <f t="shared" si="6"/>
        <v>0.14523874198089665</v>
      </c>
      <c r="U36" s="22">
        <f t="shared" si="6"/>
        <v>0.12256319237128074</v>
      </c>
      <c r="V36" s="22">
        <f t="shared" si="6"/>
        <v>9.3020032946503878E-2</v>
      </c>
      <c r="W36" s="22">
        <f t="shared" si="6"/>
        <v>0.25737446890271487</v>
      </c>
      <c r="X36" s="22">
        <f t="shared" si="6"/>
        <v>0.1482501945608041</v>
      </c>
      <c r="Y36" s="22">
        <f t="shared" si="6"/>
        <v>9.341299803543239E-2</v>
      </c>
      <c r="Z36" s="22">
        <f t="shared" si="6"/>
        <v>0.10465262431238892</v>
      </c>
      <c r="AA36" s="22">
        <f t="shared" si="6"/>
        <v>0.13000754929956204</v>
      </c>
      <c r="AB36" s="22">
        <f t="shared" si="6"/>
        <v>0.68474613407355334</v>
      </c>
      <c r="AC36" s="22">
        <f t="shared" si="6"/>
        <v>0.35324513426609105</v>
      </c>
      <c r="AD36" s="22">
        <f t="shared" si="6"/>
        <v>0.42497895003452874</v>
      </c>
      <c r="AE36" s="22">
        <f t="shared" si="7"/>
        <v>0.16082350357312303</v>
      </c>
      <c r="AF36" s="22">
        <f t="shared" si="6"/>
        <v>0.18292980286643631</v>
      </c>
    </row>
    <row r="37" spans="1:32" s="2" customFormat="1">
      <c r="A37" s="29"/>
      <c r="B37" s="18" t="s">
        <v>1160</v>
      </c>
      <c r="C37" s="22">
        <f t="shared" si="8"/>
        <v>0.25192575320254668</v>
      </c>
      <c r="D37" s="22">
        <f t="shared" si="6"/>
        <v>0.28850041239487323</v>
      </c>
      <c r="E37" s="22">
        <f t="shared" si="6"/>
        <v>0.25890230014984639</v>
      </c>
      <c r="F37" s="22">
        <f t="shared" si="6"/>
        <v>0.35166325206524673</v>
      </c>
      <c r="G37" s="22">
        <f t="shared" si="6"/>
        <v>0.27697837801053882</v>
      </c>
      <c r="H37" s="22">
        <f t="shared" si="6"/>
        <v>0.35141071689063197</v>
      </c>
      <c r="I37" s="22">
        <f t="shared" si="6"/>
        <v>0.41019702921183293</v>
      </c>
      <c r="J37" s="22">
        <f t="shared" si="6"/>
        <v>0.47536586826410654</v>
      </c>
      <c r="K37" s="22">
        <f t="shared" si="6"/>
        <v>0.48925364509765756</v>
      </c>
      <c r="L37" s="22">
        <f t="shared" si="6"/>
        <v>0.40410533268296261</v>
      </c>
      <c r="M37" s="22">
        <f t="shared" si="6"/>
        <v>0.4981811937025688</v>
      </c>
      <c r="N37" s="22">
        <f t="shared" si="6"/>
        <v>0.59197726553834795</v>
      </c>
      <c r="O37" s="22">
        <f t="shared" si="6"/>
        <v>0.67196227338743131</v>
      </c>
      <c r="P37" s="22">
        <f t="shared" si="6"/>
        <v>0.7742372625579681</v>
      </c>
      <c r="Q37" s="22">
        <f t="shared" si="6"/>
        <v>0.93278654527952276</v>
      </c>
      <c r="R37" s="22">
        <f t="shared" si="6"/>
        <v>1.0379566659514097</v>
      </c>
      <c r="S37" s="22">
        <f t="shared" si="6"/>
        <v>1.0351822197694938</v>
      </c>
      <c r="T37" s="22">
        <f t="shared" si="6"/>
        <v>1.599307283115164</v>
      </c>
      <c r="U37" s="22">
        <f t="shared" si="6"/>
        <v>1.3237363019030974</v>
      </c>
      <c r="V37" s="22">
        <f t="shared" ref="D37:AF43" si="9">V18/V$24*100</f>
        <v>1.2461298018727718</v>
      </c>
      <c r="W37" s="22">
        <f t="shared" si="9"/>
        <v>1.0520515847146135</v>
      </c>
      <c r="X37" s="22">
        <f t="shared" si="9"/>
        <v>1.008787200302838</v>
      </c>
      <c r="Y37" s="22">
        <f t="shared" si="9"/>
        <v>0.72628295884148353</v>
      </c>
      <c r="Z37" s="22">
        <f t="shared" si="9"/>
        <v>0.84168615348259712</v>
      </c>
      <c r="AA37" s="22">
        <f t="shared" si="9"/>
        <v>0.77282478512651531</v>
      </c>
      <c r="AB37" s="22">
        <f t="shared" si="9"/>
        <v>0.74638128153599437</v>
      </c>
      <c r="AC37" s="22">
        <f t="shared" si="9"/>
        <v>0.79678500403750774</v>
      </c>
      <c r="AD37" s="22">
        <f t="shared" si="9"/>
        <v>0.72029140306192341</v>
      </c>
      <c r="AE37" s="22">
        <f t="shared" ref="AE37" si="10">AE18/AE$24*100</f>
        <v>0.67853744311894415</v>
      </c>
      <c r="AF37" s="22">
        <f t="shared" si="9"/>
        <v>0.71889226011319463</v>
      </c>
    </row>
    <row r="38" spans="1:32" s="2" customFormat="1">
      <c r="A38" s="29"/>
      <c r="B38" s="18" t="s">
        <v>1146</v>
      </c>
      <c r="C38" s="22">
        <f t="shared" si="8"/>
        <v>5.7171829736217365E-2</v>
      </c>
      <c r="D38" s="22">
        <f t="shared" si="9"/>
        <v>4.2474484363105566E-2</v>
      </c>
      <c r="E38" s="22">
        <f t="shared" si="9"/>
        <v>4.0691336166122721E-2</v>
      </c>
      <c r="F38" s="22">
        <f t="shared" si="9"/>
        <v>5.8353699286801619E-2</v>
      </c>
      <c r="G38" s="22">
        <f t="shared" si="9"/>
        <v>8.6785172475352015E-2</v>
      </c>
      <c r="H38" s="22">
        <f t="shared" si="9"/>
        <v>7.3296909655036158E-2</v>
      </c>
      <c r="I38" s="22">
        <f t="shared" si="9"/>
        <v>6.2661442234485484E-2</v>
      </c>
      <c r="J38" s="22">
        <f t="shared" si="9"/>
        <v>0.11388425495049961</v>
      </c>
      <c r="K38" s="22">
        <f t="shared" si="9"/>
        <v>8.7317668113419525E-2</v>
      </c>
      <c r="L38" s="22">
        <f t="shared" si="9"/>
        <v>6.5100842510700321E-2</v>
      </c>
      <c r="M38" s="22">
        <f t="shared" si="9"/>
        <v>0.10599288490945634</v>
      </c>
      <c r="N38" s="22">
        <f t="shared" si="9"/>
        <v>9.3270764967045991E-2</v>
      </c>
      <c r="O38" s="22">
        <f t="shared" si="9"/>
        <v>0.10220191972738885</v>
      </c>
      <c r="P38" s="22">
        <f t="shared" si="9"/>
        <v>0.17149936820552575</v>
      </c>
      <c r="Q38" s="22">
        <f t="shared" si="9"/>
        <v>0.11890797706600094</v>
      </c>
      <c r="R38" s="22">
        <f t="shared" si="9"/>
        <v>0.16538842152702274</v>
      </c>
      <c r="S38" s="22">
        <f t="shared" si="9"/>
        <v>0.15322770613170084</v>
      </c>
      <c r="T38" s="22">
        <f t="shared" si="9"/>
        <v>0.2211782621276781</v>
      </c>
      <c r="U38" s="22">
        <f t="shared" si="9"/>
        <v>0.19147452346490546</v>
      </c>
      <c r="V38" s="22">
        <f t="shared" si="9"/>
        <v>0.16046701641822794</v>
      </c>
      <c r="W38" s="22">
        <f t="shared" si="9"/>
        <v>0.15452892111543295</v>
      </c>
      <c r="X38" s="22">
        <f t="shared" si="9"/>
        <v>0.13828004987872852</v>
      </c>
      <c r="Y38" s="22">
        <f t="shared" si="9"/>
        <v>0.1443647244155625</v>
      </c>
      <c r="Z38" s="22">
        <f t="shared" si="9"/>
        <v>0.12060921166280676</v>
      </c>
      <c r="AA38" s="22">
        <f t="shared" si="9"/>
        <v>0.12985281815157609</v>
      </c>
      <c r="AB38" s="22">
        <f t="shared" si="9"/>
        <v>0.10328648773449808</v>
      </c>
      <c r="AC38" s="22">
        <f t="shared" si="9"/>
        <v>8.9575678974494435E-2</v>
      </c>
      <c r="AD38" s="22">
        <f t="shared" si="9"/>
        <v>0.11992942794251267</v>
      </c>
      <c r="AE38" s="22">
        <f t="shared" ref="AE38" si="11">AE19/AE$24*100</f>
        <v>0.14340746480893704</v>
      </c>
      <c r="AF38" s="22">
        <f t="shared" si="9"/>
        <v>0.1157129174392392</v>
      </c>
    </row>
    <row r="39" spans="1:32" s="2" customFormat="1">
      <c r="A39" s="29"/>
      <c r="B39" s="18" t="s">
        <v>1161</v>
      </c>
      <c r="C39" s="22">
        <f t="shared" si="8"/>
        <v>1.2675509595096689E-2</v>
      </c>
      <c r="D39" s="22">
        <f t="shared" si="9"/>
        <v>1.1533014590907281E-2</v>
      </c>
      <c r="E39" s="22">
        <f t="shared" si="9"/>
        <v>2.0782236511510909E-2</v>
      </c>
      <c r="F39" s="22">
        <f t="shared" si="9"/>
        <v>2.8482416060245513E-2</v>
      </c>
      <c r="G39" s="22">
        <f t="shared" si="9"/>
        <v>1.5896718267234666E-2</v>
      </c>
      <c r="H39" s="22">
        <f t="shared" si="9"/>
        <v>1.8254988759350881E-2</v>
      </c>
      <c r="I39" s="22">
        <f t="shared" si="9"/>
        <v>2.909286762459673E-2</v>
      </c>
      <c r="J39" s="22">
        <f t="shared" si="9"/>
        <v>3.7350654633364573E-2</v>
      </c>
      <c r="K39" s="22">
        <f t="shared" si="9"/>
        <v>4.817960555989613E-2</v>
      </c>
      <c r="L39" s="22">
        <f t="shared" si="9"/>
        <v>3.4916840159142488E-2</v>
      </c>
      <c r="M39" s="22">
        <f t="shared" si="9"/>
        <v>3.6862242164009851E-2</v>
      </c>
      <c r="N39" s="22">
        <f t="shared" si="9"/>
        <v>3.550324955255646E-2</v>
      </c>
      <c r="O39" s="22">
        <f t="shared" si="9"/>
        <v>4.4813584520176732E-2</v>
      </c>
      <c r="P39" s="22">
        <f t="shared" si="9"/>
        <v>5.5417920581598015E-2</v>
      </c>
      <c r="Q39" s="22">
        <f t="shared" si="9"/>
        <v>6.7886054350088404E-2</v>
      </c>
      <c r="R39" s="22">
        <f t="shared" si="9"/>
        <v>8.269021187185116E-2</v>
      </c>
      <c r="S39" s="22">
        <f t="shared" si="9"/>
        <v>0.1065323835297575</v>
      </c>
      <c r="T39" s="22">
        <f t="shared" si="9"/>
        <v>0.10112015787099558</v>
      </c>
      <c r="U39" s="22">
        <f t="shared" si="9"/>
        <v>9.4746484494661748E-2</v>
      </c>
      <c r="V39" s="22">
        <f t="shared" si="9"/>
        <v>8.8444657028950407E-2</v>
      </c>
      <c r="W39" s="22">
        <f t="shared" si="9"/>
        <v>9.9463744736390011E-2</v>
      </c>
      <c r="X39" s="22">
        <f t="shared" si="9"/>
        <v>0.15598570855879773</v>
      </c>
      <c r="Y39" s="22">
        <f t="shared" si="9"/>
        <v>9.9978748899900133E-2</v>
      </c>
      <c r="Z39" s="22">
        <f t="shared" si="9"/>
        <v>0.10742963795413306</v>
      </c>
      <c r="AA39" s="22">
        <f t="shared" si="9"/>
        <v>0.21442197354672132</v>
      </c>
      <c r="AB39" s="22">
        <f t="shared" si="9"/>
        <v>0.13181399551325007</v>
      </c>
      <c r="AC39" s="22">
        <f t="shared" si="9"/>
        <v>9.410491756663858E-2</v>
      </c>
      <c r="AD39" s="22">
        <f t="shared" si="9"/>
        <v>9.375922021870231E-2</v>
      </c>
      <c r="AE39" s="22">
        <f t="shared" ref="AE39" si="12">AE20/AE$24*100</f>
        <v>7.666602145027393E-2</v>
      </c>
      <c r="AF39" s="22">
        <f t="shared" si="9"/>
        <v>7.530558523580462E-2</v>
      </c>
    </row>
    <row r="40" spans="1:32" s="2" customFormat="1">
      <c r="A40" s="5"/>
      <c r="B40" s="18" t="s">
        <v>1166</v>
      </c>
      <c r="C40" s="22">
        <f t="shared" si="8"/>
        <v>0.185907474061418</v>
      </c>
      <c r="D40" s="22">
        <f t="shared" si="9"/>
        <v>0.11346831216091449</v>
      </c>
      <c r="E40" s="22">
        <f t="shared" si="9"/>
        <v>8.135492147090212E-2</v>
      </c>
      <c r="F40" s="22">
        <f t="shared" si="9"/>
        <v>9.1433144479856329E-2</v>
      </c>
      <c r="G40" s="22">
        <f t="shared" si="9"/>
        <v>0.13306072642173547</v>
      </c>
      <c r="H40" s="22">
        <f t="shared" si="9"/>
        <v>0.14419022823828753</v>
      </c>
      <c r="I40" s="22">
        <f t="shared" si="9"/>
        <v>0.16953606744300057</v>
      </c>
      <c r="J40" s="22">
        <f t="shared" si="9"/>
        <v>6.4840010497898393E-2</v>
      </c>
      <c r="K40" s="22">
        <f t="shared" si="9"/>
        <v>0.32839729369240545</v>
      </c>
      <c r="L40" s="22">
        <f t="shared" si="9"/>
        <v>8.2459999324204961E-2</v>
      </c>
      <c r="M40" s="22">
        <f t="shared" si="9"/>
        <v>6.8255985106962513E-2</v>
      </c>
      <c r="N40" s="22">
        <f t="shared" si="9"/>
        <v>8.3151724299814253E-2</v>
      </c>
      <c r="O40" s="22">
        <f t="shared" si="9"/>
        <v>0.1491748319654877</v>
      </c>
      <c r="P40" s="22">
        <f t="shared" si="9"/>
        <v>0.20869484267201058</v>
      </c>
      <c r="Q40" s="22">
        <f t="shared" si="9"/>
        <v>0.12992075144944534</v>
      </c>
      <c r="R40" s="22">
        <f t="shared" si="9"/>
        <v>0.17925831645325821</v>
      </c>
      <c r="S40" s="22">
        <f t="shared" si="9"/>
        <v>0.24354765104049039</v>
      </c>
      <c r="T40" s="22">
        <f t="shared" si="9"/>
        <v>0.29850563770943561</v>
      </c>
      <c r="U40" s="22">
        <f t="shared" si="9"/>
        <v>0.35562926789055221</v>
      </c>
      <c r="V40" s="22">
        <f t="shared" si="9"/>
        <v>0.30270630182217761</v>
      </c>
      <c r="W40" s="22">
        <f t="shared" si="9"/>
        <v>0.10861446520121271</v>
      </c>
      <c r="X40" s="22">
        <f t="shared" si="9"/>
        <v>0.12623187472393538</v>
      </c>
      <c r="Y40" s="22">
        <f t="shared" si="9"/>
        <v>8.9660319149717657E-2</v>
      </c>
      <c r="Z40" s="22">
        <f t="shared" si="9"/>
        <v>8.4458672620849481E-2</v>
      </c>
      <c r="AA40" s="22">
        <f t="shared" si="9"/>
        <v>8.3483018503640385E-2</v>
      </c>
      <c r="AB40" s="22">
        <f t="shared" si="9"/>
        <v>0.17052189803152992</v>
      </c>
      <c r="AC40" s="22">
        <f t="shared" si="9"/>
        <v>0.14698345694874262</v>
      </c>
      <c r="AD40" s="22">
        <f t="shared" si="9"/>
        <v>1.4137780209161843E-2</v>
      </c>
      <c r="AE40" s="22">
        <f t="shared" ref="AE40" si="13">AE21/AE$24*100</f>
        <v>0.1189066211884208</v>
      </c>
      <c r="AF40" s="22">
        <f t="shared" si="9"/>
        <v>0.14503414491585293</v>
      </c>
    </row>
    <row r="41" spans="1:32" s="2" customFormat="1">
      <c r="A41" s="29"/>
      <c r="B41" s="18" t="s">
        <v>19</v>
      </c>
      <c r="C41" s="22">
        <f t="shared" si="8"/>
        <v>94.614888970458139</v>
      </c>
      <c r="D41" s="22">
        <f t="shared" si="9"/>
        <v>94.760820762289455</v>
      </c>
      <c r="E41" s="22">
        <f t="shared" si="9"/>
        <v>94.331800535439271</v>
      </c>
      <c r="F41" s="22">
        <f t="shared" si="9"/>
        <v>96.42317609573486</v>
      </c>
      <c r="G41" s="22">
        <f t="shared" si="9"/>
        <v>96.75592367089881</v>
      </c>
      <c r="H41" s="22">
        <f t="shared" si="9"/>
        <v>97.738260164580694</v>
      </c>
      <c r="I41" s="22">
        <f t="shared" si="9"/>
        <v>96.959994891186327</v>
      </c>
      <c r="J41" s="22">
        <f t="shared" si="9"/>
        <v>97.209222200686511</v>
      </c>
      <c r="K41" s="22">
        <f t="shared" si="9"/>
        <v>98.353413262294339</v>
      </c>
      <c r="L41" s="22">
        <f t="shared" si="9"/>
        <v>97.443143810108296</v>
      </c>
      <c r="M41" s="22">
        <f t="shared" si="9"/>
        <v>96.86509475526816</v>
      </c>
      <c r="N41" s="22">
        <f t="shared" si="9"/>
        <v>96.914119807329072</v>
      </c>
      <c r="O41" s="22">
        <f t="shared" si="9"/>
        <v>96.442796415515318</v>
      </c>
      <c r="P41" s="22">
        <f t="shared" si="9"/>
        <v>96.807630750126734</v>
      </c>
      <c r="Q41" s="22">
        <f t="shared" si="9"/>
        <v>96.412929705660147</v>
      </c>
      <c r="R41" s="22">
        <f t="shared" si="9"/>
        <v>97.088637961644039</v>
      </c>
      <c r="S41" s="22">
        <f t="shared" si="9"/>
        <v>96.32862451954459</v>
      </c>
      <c r="T41" s="22">
        <f t="shared" si="9"/>
        <v>97.323355950605489</v>
      </c>
      <c r="U41" s="22">
        <f t="shared" si="9"/>
        <v>97.768770167860765</v>
      </c>
      <c r="V41" s="22">
        <f t="shared" si="9"/>
        <v>99.447694670953439</v>
      </c>
      <c r="W41" s="22">
        <f t="shared" si="9"/>
        <v>99.480704645914258</v>
      </c>
      <c r="X41" s="22">
        <f t="shared" si="9"/>
        <v>99.256485235998198</v>
      </c>
      <c r="Y41" s="22">
        <f t="shared" si="9"/>
        <v>99.193279766437513</v>
      </c>
      <c r="Z41" s="22">
        <f t="shared" si="9"/>
        <v>99.189748454279197</v>
      </c>
      <c r="AA41" s="22">
        <f t="shared" si="9"/>
        <v>99.453271990937267</v>
      </c>
      <c r="AB41" s="22">
        <f t="shared" si="9"/>
        <v>99.259911710966463</v>
      </c>
      <c r="AC41" s="22">
        <f t="shared" si="9"/>
        <v>99.79582157194011</v>
      </c>
      <c r="AD41" s="22">
        <f t="shared" si="9"/>
        <v>99.915450160941873</v>
      </c>
      <c r="AE41" s="22">
        <f t="shared" ref="AE41" si="14">AE22/AE$24*100</f>
        <v>99.899318801257095</v>
      </c>
      <c r="AF41" s="22">
        <f t="shared" si="9"/>
        <v>97.922980624793581</v>
      </c>
    </row>
    <row r="42" spans="1:32" s="2" customFormat="1">
      <c r="A42" s="29"/>
      <c r="B42" s="18" t="s">
        <v>20</v>
      </c>
      <c r="C42" s="22">
        <f t="shared" si="8"/>
        <v>5.3851110295418696</v>
      </c>
      <c r="D42" s="22">
        <f t="shared" si="9"/>
        <v>5.2391792377105419</v>
      </c>
      <c r="E42" s="22">
        <f t="shared" si="9"/>
        <v>5.6681994645607308</v>
      </c>
      <c r="F42" s="22">
        <f t="shared" si="9"/>
        <v>3.5768239042651384</v>
      </c>
      <c r="G42" s="22">
        <f t="shared" si="9"/>
        <v>3.2440763291011874</v>
      </c>
      <c r="H42" s="22">
        <f t="shared" si="9"/>
        <v>2.2617398354193083</v>
      </c>
      <c r="I42" s="22">
        <f t="shared" si="9"/>
        <v>3.0400051088136681</v>
      </c>
      <c r="J42" s="22">
        <f t="shared" si="9"/>
        <v>2.7907777993134761</v>
      </c>
      <c r="K42" s="22">
        <f t="shared" si="9"/>
        <v>1.64658673770566</v>
      </c>
      <c r="L42" s="22">
        <f t="shared" si="9"/>
        <v>2.5568561898917093</v>
      </c>
      <c r="M42" s="22">
        <f t="shared" si="9"/>
        <v>3.1349052447318471</v>
      </c>
      <c r="N42" s="22">
        <f t="shared" si="9"/>
        <v>3.0858801926709316</v>
      </c>
      <c r="O42" s="22">
        <f t="shared" si="9"/>
        <v>3.5572035844846819</v>
      </c>
      <c r="P42" s="22">
        <f t="shared" si="9"/>
        <v>3.1923692498732761</v>
      </c>
      <c r="Q42" s="22">
        <f t="shared" si="9"/>
        <v>3.5870702943398571</v>
      </c>
      <c r="R42" s="22">
        <f t="shared" si="9"/>
        <v>2.9113620383559535</v>
      </c>
      <c r="S42" s="22">
        <f t="shared" si="9"/>
        <v>3.6713754804554037</v>
      </c>
      <c r="T42" s="22">
        <f t="shared" si="9"/>
        <v>2.6766440493945187</v>
      </c>
      <c r="U42" s="22">
        <f t="shared" si="9"/>
        <v>2.2312298321392361</v>
      </c>
      <c r="V42" s="22">
        <f t="shared" si="9"/>
        <v>0.5523053290465566</v>
      </c>
      <c r="W42" s="22">
        <f t="shared" si="9"/>
        <v>0.51929535408574401</v>
      </c>
      <c r="X42" s="22">
        <f t="shared" si="9"/>
        <v>0.74351476400179561</v>
      </c>
      <c r="Y42" s="22">
        <f t="shared" si="9"/>
        <v>0.80672023356248779</v>
      </c>
      <c r="Z42" s="22">
        <f t="shared" si="9"/>
        <v>0.81025154572080416</v>
      </c>
      <c r="AA42" s="22">
        <f t="shared" si="9"/>
        <v>0.54672800906273122</v>
      </c>
      <c r="AB42" s="22">
        <f t="shared" si="9"/>
        <v>0.74008828903353163</v>
      </c>
      <c r="AC42" s="22">
        <f t="shared" si="9"/>
        <v>0.20417842805988584</v>
      </c>
      <c r="AD42" s="22">
        <f t="shared" si="9"/>
        <v>8.4549839058127782E-2</v>
      </c>
      <c r="AE42" s="22">
        <f t="shared" ref="AE42" si="15">AE23/AE$24*100</f>
        <v>0.10068119874290349</v>
      </c>
      <c r="AF42" s="22">
        <f t="shared" si="9"/>
        <v>2.077019375206429</v>
      </c>
    </row>
    <row r="43" spans="1:32" s="2" customFormat="1">
      <c r="A43" s="29"/>
      <c r="B43" s="18" t="s">
        <v>7</v>
      </c>
      <c r="C43" s="22">
        <f t="shared" si="8"/>
        <v>100</v>
      </c>
      <c r="D43" s="22">
        <f t="shared" si="9"/>
        <v>100</v>
      </c>
      <c r="E43" s="22">
        <f t="shared" si="9"/>
        <v>100</v>
      </c>
      <c r="F43" s="22">
        <f t="shared" si="9"/>
        <v>100</v>
      </c>
      <c r="G43" s="22">
        <f t="shared" si="9"/>
        <v>100</v>
      </c>
      <c r="H43" s="22">
        <f t="shared" si="9"/>
        <v>100</v>
      </c>
      <c r="I43" s="22">
        <f t="shared" si="9"/>
        <v>100</v>
      </c>
      <c r="J43" s="22">
        <f t="shared" si="9"/>
        <v>100</v>
      </c>
      <c r="K43" s="22">
        <f t="shared" si="9"/>
        <v>100</v>
      </c>
      <c r="L43" s="22">
        <f t="shared" si="9"/>
        <v>100</v>
      </c>
      <c r="M43" s="22">
        <f t="shared" si="9"/>
        <v>100</v>
      </c>
      <c r="N43" s="22">
        <f t="shared" si="9"/>
        <v>100</v>
      </c>
      <c r="O43" s="22">
        <f t="shared" si="9"/>
        <v>100</v>
      </c>
      <c r="P43" s="22">
        <f t="shared" si="9"/>
        <v>100</v>
      </c>
      <c r="Q43" s="22">
        <f t="shared" si="9"/>
        <v>100</v>
      </c>
      <c r="R43" s="22">
        <f t="shared" si="9"/>
        <v>100</v>
      </c>
      <c r="S43" s="22">
        <f t="shared" si="9"/>
        <v>100</v>
      </c>
      <c r="T43" s="22">
        <f t="shared" si="9"/>
        <v>100</v>
      </c>
      <c r="U43" s="22">
        <f t="shared" si="9"/>
        <v>100</v>
      </c>
      <c r="V43" s="22">
        <f t="shared" si="9"/>
        <v>100</v>
      </c>
      <c r="W43" s="22">
        <f t="shared" si="9"/>
        <v>100</v>
      </c>
      <c r="X43" s="22">
        <f t="shared" si="9"/>
        <v>100</v>
      </c>
      <c r="Y43" s="22">
        <f t="shared" si="9"/>
        <v>100</v>
      </c>
      <c r="Z43" s="22">
        <f t="shared" si="9"/>
        <v>100</v>
      </c>
      <c r="AA43" s="22">
        <f t="shared" si="9"/>
        <v>100</v>
      </c>
      <c r="AB43" s="22">
        <f t="shared" si="9"/>
        <v>100</v>
      </c>
      <c r="AC43" s="22">
        <f t="shared" si="9"/>
        <v>100</v>
      </c>
      <c r="AD43" s="22">
        <f t="shared" si="9"/>
        <v>100</v>
      </c>
      <c r="AE43" s="22">
        <f t="shared" ref="AE43" si="16">AE24/AE$24*100</f>
        <v>100</v>
      </c>
      <c r="AF43" s="22">
        <f t="shared" si="9"/>
        <v>100</v>
      </c>
    </row>
    <row r="44" spans="1:32" s="2" customFormat="1">
      <c r="A44" s="5"/>
      <c r="B44" s="12"/>
      <c r="C44" s="12"/>
      <c r="D44" s="12"/>
      <c r="E44" s="12"/>
      <c r="F44" s="12"/>
      <c r="G44" s="12"/>
      <c r="H44" s="12"/>
      <c r="I44" s="12"/>
      <c r="J44" s="1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2" s="2" customFormat="1">
      <c r="A45" s="5"/>
      <c r="B45" s="89" t="s">
        <v>9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</row>
    <row r="46" spans="1:32" s="2" customFormat="1">
      <c r="A46" s="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2" s="2" customFormat="1">
      <c r="A47" s="29">
        <v>1</v>
      </c>
      <c r="B47" s="18" t="s">
        <v>14</v>
      </c>
      <c r="C47" s="22" t="str">
        <f>IFERROR((((C9/B9)*100-100)),"--")</f>
        <v>--</v>
      </c>
      <c r="D47" s="22">
        <f>IFERROR((((D9/C9)*100-100)),"--")</f>
        <v>29.578628388917508</v>
      </c>
      <c r="E47" s="22">
        <f t="shared" ref="E47:AE47" si="17">IFERROR((((E9/D9)*100-100)),"--")</f>
        <v>33.331381367085129</v>
      </c>
      <c r="F47" s="22">
        <f t="shared" si="17"/>
        <v>9.2088836624802752</v>
      </c>
      <c r="G47" s="22">
        <f t="shared" si="17"/>
        <v>12.926923376707904</v>
      </c>
      <c r="H47" s="22">
        <f t="shared" si="17"/>
        <v>0.9200885710885558</v>
      </c>
      <c r="I47" s="22">
        <f t="shared" si="17"/>
        <v>-22.24386250624903</v>
      </c>
      <c r="J47" s="22">
        <f t="shared" si="17"/>
        <v>6.4169361260823194</v>
      </c>
      <c r="K47" s="22">
        <f t="shared" si="17"/>
        <v>-0.25719169906673756</v>
      </c>
      <c r="L47" s="22">
        <f t="shared" si="17"/>
        <v>-2.1507427242114545</v>
      </c>
      <c r="M47" s="22">
        <f t="shared" si="17"/>
        <v>-2.8231014363752678</v>
      </c>
      <c r="N47" s="22">
        <f t="shared" si="17"/>
        <v>4.1223777547123746</v>
      </c>
      <c r="O47" s="22">
        <f t="shared" si="17"/>
        <v>-3.9343370464910805</v>
      </c>
      <c r="P47" s="22">
        <f t="shared" si="17"/>
        <v>-3.8311755209770411</v>
      </c>
      <c r="Q47" s="22">
        <f t="shared" si="17"/>
        <v>-17.237529809929271</v>
      </c>
      <c r="R47" s="22">
        <f t="shared" si="17"/>
        <v>13.018552285953675</v>
      </c>
      <c r="S47" s="22">
        <f t="shared" si="17"/>
        <v>8.0577557809863549</v>
      </c>
      <c r="T47" s="22">
        <f t="shared" si="17"/>
        <v>0.63464994911302597</v>
      </c>
      <c r="U47" s="22">
        <f t="shared" si="17"/>
        <v>10.00191814112776</v>
      </c>
      <c r="V47" s="22">
        <f t="shared" si="17"/>
        <v>9.9029678944992696</v>
      </c>
      <c r="W47" s="22">
        <f t="shared" si="17"/>
        <v>1.366874281707581</v>
      </c>
      <c r="X47" s="22">
        <f t="shared" si="17"/>
        <v>-0.25416806100534473</v>
      </c>
      <c r="Y47" s="22">
        <f t="shared" si="17"/>
        <v>10.584261191484671</v>
      </c>
      <c r="Z47" s="22">
        <f t="shared" si="17"/>
        <v>0.91733618748071422</v>
      </c>
      <c r="AA47" s="22">
        <f t="shared" si="17"/>
        <v>4.8369401613379779</v>
      </c>
      <c r="AB47" s="22">
        <f t="shared" si="17"/>
        <v>13.358801238242265</v>
      </c>
      <c r="AC47" s="22">
        <f t="shared" si="17"/>
        <v>9.4294604433748503</v>
      </c>
      <c r="AD47" s="22">
        <f t="shared" si="17"/>
        <v>7.6630939735810983</v>
      </c>
      <c r="AE47" s="22">
        <f t="shared" si="17"/>
        <v>2.1338813462280086</v>
      </c>
      <c r="AF47" s="46">
        <f>IFERROR(((POWER(AE9/C9,1/29)-1)*100),"--")</f>
        <v>4.1157770064170984</v>
      </c>
    </row>
    <row r="48" spans="1:32" s="2" customFormat="1">
      <c r="A48" s="29">
        <v>2</v>
      </c>
      <c r="B48" s="18" t="s">
        <v>31</v>
      </c>
      <c r="C48" s="22" t="str">
        <f t="shared" ref="C48:D62" si="18">IFERROR((((C10/B10)*100-100)),"--")</f>
        <v>--</v>
      </c>
      <c r="D48" s="22">
        <f t="shared" si="18"/>
        <v>259.54336363636361</v>
      </c>
      <c r="E48" s="22">
        <f t="shared" ref="E48:AE48" si="19">IFERROR((((E10/D10)*100-100)),"--")</f>
        <v>111.21375674245394</v>
      </c>
      <c r="F48" s="22">
        <f t="shared" si="19"/>
        <v>28.307138884022294</v>
      </c>
      <c r="G48" s="22">
        <f t="shared" si="19"/>
        <v>-2.3171174855271914</v>
      </c>
      <c r="H48" s="22">
        <f t="shared" si="19"/>
        <v>-45.475805881035569</v>
      </c>
      <c r="I48" s="22">
        <f t="shared" si="19"/>
        <v>9.6758135252027699</v>
      </c>
      <c r="J48" s="22">
        <f t="shared" si="19"/>
        <v>21.298426328140366</v>
      </c>
      <c r="K48" s="22">
        <f t="shared" si="19"/>
        <v>11.343534927550934</v>
      </c>
      <c r="L48" s="22">
        <f t="shared" si="19"/>
        <v>-5.5907615822368086</v>
      </c>
      <c r="M48" s="22">
        <f t="shared" si="19"/>
        <v>9.18078189289335</v>
      </c>
      <c r="N48" s="22">
        <f t="shared" si="19"/>
        <v>1.6194585252949878</v>
      </c>
      <c r="O48" s="22">
        <f t="shared" si="19"/>
        <v>6.8688117694026403</v>
      </c>
      <c r="P48" s="22">
        <f t="shared" si="19"/>
        <v>-9.3496804611602755</v>
      </c>
      <c r="Q48" s="22">
        <f t="shared" si="19"/>
        <v>-20.603671420632338</v>
      </c>
      <c r="R48" s="22">
        <f t="shared" si="19"/>
        <v>6.4151143358135272</v>
      </c>
      <c r="S48" s="22">
        <f t="shared" si="19"/>
        <v>-23.42259918419569</v>
      </c>
      <c r="T48" s="22">
        <f t="shared" si="19"/>
        <v>2.5211931105779257</v>
      </c>
      <c r="U48" s="22">
        <f t="shared" si="19"/>
        <v>-1.5684352504673882</v>
      </c>
      <c r="V48" s="22">
        <f t="shared" si="19"/>
        <v>-48.125676870950628</v>
      </c>
      <c r="W48" s="22">
        <f t="shared" si="19"/>
        <v>12.226988737344513</v>
      </c>
      <c r="X48" s="22">
        <f t="shared" si="19"/>
        <v>178.36623191622971</v>
      </c>
      <c r="Y48" s="22">
        <f t="shared" si="19"/>
        <v>5.7830583476350341</v>
      </c>
      <c r="Z48" s="22">
        <f t="shared" si="19"/>
        <v>-6.3897904378767265</v>
      </c>
      <c r="AA48" s="22">
        <f t="shared" si="19"/>
        <v>15.733534269577447</v>
      </c>
      <c r="AB48" s="22">
        <f t="shared" si="19"/>
        <v>-6.5201921231655149</v>
      </c>
      <c r="AC48" s="22">
        <f t="shared" si="19"/>
        <v>-24.577046624478569</v>
      </c>
      <c r="AD48" s="22">
        <f t="shared" si="19"/>
        <v>5.0144663961765303</v>
      </c>
      <c r="AE48" s="22">
        <f t="shared" si="19"/>
        <v>-77.309663604104784</v>
      </c>
      <c r="AF48" s="46">
        <f t="shared" ref="AF48:AF62" si="20">IFERROR(((POWER(AE10/C10,1/29)-1)*100),"--")</f>
        <v>1.6099396784848841</v>
      </c>
    </row>
    <row r="49" spans="1:32" s="2" customFormat="1">
      <c r="A49" s="5">
        <v>3</v>
      </c>
      <c r="B49" s="18" t="s">
        <v>1154</v>
      </c>
      <c r="C49" s="22" t="str">
        <f t="shared" si="18"/>
        <v>--</v>
      </c>
      <c r="D49" s="22">
        <f t="shared" si="18"/>
        <v>270.72462437395671</v>
      </c>
      <c r="E49" s="22">
        <f t="shared" ref="E49:AE49" si="21">IFERROR((((E11/D11)*100-100)),"--")</f>
        <v>7.7677814126150082</v>
      </c>
      <c r="F49" s="22">
        <f t="shared" si="21"/>
        <v>5.946864677504621</v>
      </c>
      <c r="G49" s="22">
        <f t="shared" si="21"/>
        <v>-31.95117319341351</v>
      </c>
      <c r="H49" s="22">
        <f t="shared" si="21"/>
        <v>62.107375626324057</v>
      </c>
      <c r="I49" s="22">
        <f t="shared" si="21"/>
        <v>-36.264125625712509</v>
      </c>
      <c r="J49" s="22">
        <f t="shared" si="21"/>
        <v>27.262912899773141</v>
      </c>
      <c r="K49" s="22">
        <f t="shared" si="21"/>
        <v>-20.385456537842501</v>
      </c>
      <c r="L49" s="22">
        <f t="shared" si="21"/>
        <v>-81.02491303387346</v>
      </c>
      <c r="M49" s="22">
        <f t="shared" si="21"/>
        <v>569.35656116783036</v>
      </c>
      <c r="N49" s="22">
        <f t="shared" si="21"/>
        <v>-86.857120812301332</v>
      </c>
      <c r="O49" s="22">
        <f t="shared" si="21"/>
        <v>24.840713629473825</v>
      </c>
      <c r="P49" s="22">
        <f t="shared" si="21"/>
        <v>-57.017343436168289</v>
      </c>
      <c r="Q49" s="22">
        <f t="shared" si="21"/>
        <v>25.770003399573511</v>
      </c>
      <c r="R49" s="22">
        <f t="shared" si="21"/>
        <v>-24.643325781292262</v>
      </c>
      <c r="S49" s="22">
        <f t="shared" si="21"/>
        <v>35.776591547183159</v>
      </c>
      <c r="T49" s="22">
        <f t="shared" si="21"/>
        <v>18.397048863783724</v>
      </c>
      <c r="U49" s="22">
        <f t="shared" si="21"/>
        <v>305.6456193304449</v>
      </c>
      <c r="V49" s="22">
        <f t="shared" si="21"/>
        <v>-84.391589424373223</v>
      </c>
      <c r="W49" s="22">
        <f t="shared" si="21"/>
        <v>83.536452526495196</v>
      </c>
      <c r="X49" s="22">
        <f t="shared" si="21"/>
        <v>-34.088703314504372</v>
      </c>
      <c r="Y49" s="22">
        <f t="shared" si="21"/>
        <v>3.3380121295585354</v>
      </c>
      <c r="Z49" s="22">
        <f t="shared" si="21"/>
        <v>-37.52902402394708</v>
      </c>
      <c r="AA49" s="22">
        <f t="shared" si="21"/>
        <v>265.02022497723152</v>
      </c>
      <c r="AB49" s="22">
        <f t="shared" si="21"/>
        <v>-71.490032210716066</v>
      </c>
      <c r="AC49" s="22">
        <f t="shared" si="21"/>
        <v>505.74560850231796</v>
      </c>
      <c r="AD49" s="22">
        <f t="shared" si="21"/>
        <v>-8.1634406194947644</v>
      </c>
      <c r="AE49" s="22">
        <f t="shared" si="21"/>
        <v>-10.643531205023919</v>
      </c>
      <c r="AF49" s="46">
        <f t="shared" si="20"/>
        <v>0.17680084431739296</v>
      </c>
    </row>
    <row r="50" spans="1:32" s="2" customFormat="1">
      <c r="A50" s="5">
        <v>4</v>
      </c>
      <c r="B50" s="18" t="s">
        <v>1164</v>
      </c>
      <c r="C50" s="22" t="str">
        <f t="shared" si="18"/>
        <v>--</v>
      </c>
      <c r="D50" s="22" t="str">
        <f t="shared" si="18"/>
        <v>--</v>
      </c>
      <c r="E50" s="22" t="str">
        <f t="shared" ref="E50:AE50" si="22">IFERROR((((E12/D12)*100-100)),"--")</f>
        <v>--</v>
      </c>
      <c r="F50" s="22" t="str">
        <f t="shared" si="22"/>
        <v>--</v>
      </c>
      <c r="G50" s="22" t="str">
        <f t="shared" si="22"/>
        <v>--</v>
      </c>
      <c r="H50" s="22" t="str">
        <f t="shared" si="22"/>
        <v>--</v>
      </c>
      <c r="I50" s="22" t="str">
        <f t="shared" si="22"/>
        <v>--</v>
      </c>
      <c r="J50" s="22" t="str">
        <f t="shared" si="22"/>
        <v>--</v>
      </c>
      <c r="K50" s="22" t="str">
        <f t="shared" si="22"/>
        <v>--</v>
      </c>
      <c r="L50" s="22" t="str">
        <f t="shared" si="22"/>
        <v>--</v>
      </c>
      <c r="M50" s="22" t="str">
        <f t="shared" si="22"/>
        <v>--</v>
      </c>
      <c r="N50" s="22" t="str">
        <f t="shared" si="22"/>
        <v>--</v>
      </c>
      <c r="O50" s="22" t="str">
        <f t="shared" si="22"/>
        <v>--</v>
      </c>
      <c r="P50" s="22" t="str">
        <f t="shared" si="22"/>
        <v>--</v>
      </c>
      <c r="Q50" s="22" t="str">
        <f t="shared" si="22"/>
        <v>--</v>
      </c>
      <c r="R50" s="22" t="str">
        <f t="shared" si="22"/>
        <v>--</v>
      </c>
      <c r="S50" s="22" t="str">
        <f t="shared" si="22"/>
        <v>--</v>
      </c>
      <c r="T50" s="22" t="str">
        <f t="shared" si="22"/>
        <v>--</v>
      </c>
      <c r="U50" s="22" t="str">
        <f t="shared" si="22"/>
        <v>--</v>
      </c>
      <c r="V50" s="22" t="str">
        <f t="shared" si="22"/>
        <v>--</v>
      </c>
      <c r="W50" s="22" t="str">
        <f t="shared" si="22"/>
        <v>--</v>
      </c>
      <c r="X50" s="22" t="str">
        <f t="shared" si="22"/>
        <v>--</v>
      </c>
      <c r="Y50" s="22" t="str">
        <f t="shared" si="22"/>
        <v>--</v>
      </c>
      <c r="Z50" s="22" t="str">
        <f t="shared" si="22"/>
        <v>--</v>
      </c>
      <c r="AA50" s="22" t="str">
        <f t="shared" si="22"/>
        <v>--</v>
      </c>
      <c r="AB50" s="22" t="str">
        <f t="shared" si="22"/>
        <v>--</v>
      </c>
      <c r="AC50" s="22" t="str">
        <f t="shared" si="22"/>
        <v>--</v>
      </c>
      <c r="AD50" s="22">
        <f t="shared" si="22"/>
        <v>153.26162615079522</v>
      </c>
      <c r="AE50" s="22">
        <f t="shared" si="22"/>
        <v>-100</v>
      </c>
      <c r="AF50" s="46" t="str">
        <f t="shared" si="20"/>
        <v>--</v>
      </c>
    </row>
    <row r="51" spans="1:32" s="2" customFormat="1">
      <c r="A51" s="5">
        <v>5</v>
      </c>
      <c r="B51" s="18" t="s">
        <v>250</v>
      </c>
      <c r="C51" s="22" t="str">
        <f t="shared" si="18"/>
        <v>--</v>
      </c>
      <c r="D51" s="22">
        <f t="shared" si="18"/>
        <v>47.087064676616905</v>
      </c>
      <c r="E51" s="22">
        <f t="shared" ref="E51:AE51" si="23">IFERROR((((E13/D13)*100-100)),"--")</f>
        <v>-45.928224728982393</v>
      </c>
      <c r="F51" s="22">
        <f t="shared" si="23"/>
        <v>-65.885256207756129</v>
      </c>
      <c r="G51" s="22">
        <f t="shared" si="23"/>
        <v>-99.525084347953651</v>
      </c>
      <c r="H51" s="22">
        <f t="shared" si="23"/>
        <v>17699.227799227792</v>
      </c>
      <c r="I51" s="22">
        <f t="shared" si="23"/>
        <v>-57.973969631236429</v>
      </c>
      <c r="J51" s="22">
        <f t="shared" si="23"/>
        <v>1616.7440900175493</v>
      </c>
      <c r="K51" s="22">
        <f t="shared" si="23"/>
        <v>-74.421681168483659</v>
      </c>
      <c r="L51" s="22">
        <f t="shared" si="23"/>
        <v>-60.353927169287914</v>
      </c>
      <c r="M51" s="22">
        <f t="shared" si="23"/>
        <v>1120.7124538594956</v>
      </c>
      <c r="N51" s="22">
        <f t="shared" si="23"/>
        <v>-66.025264252127613</v>
      </c>
      <c r="O51" s="22">
        <f t="shared" si="23"/>
        <v>-39.520386607426907</v>
      </c>
      <c r="P51" s="22">
        <f t="shared" si="23"/>
        <v>374.00917246841061</v>
      </c>
      <c r="Q51" s="22">
        <f t="shared" si="23"/>
        <v>45.052011575583549</v>
      </c>
      <c r="R51" s="22">
        <f t="shared" si="23"/>
        <v>320.34202507381593</v>
      </c>
      <c r="S51" s="22">
        <f t="shared" si="23"/>
        <v>-70.676602090095273</v>
      </c>
      <c r="T51" s="22">
        <f t="shared" si="23"/>
        <v>-23.423320387713048</v>
      </c>
      <c r="U51" s="22">
        <f t="shared" si="23"/>
        <v>-22.502046774838391</v>
      </c>
      <c r="V51" s="22">
        <f t="shared" si="23"/>
        <v>56.770832721294568</v>
      </c>
      <c r="W51" s="22">
        <f t="shared" si="23"/>
        <v>324.98452128417125</v>
      </c>
      <c r="X51" s="22">
        <f t="shared" si="23"/>
        <v>-93.604237702471892</v>
      </c>
      <c r="Y51" s="22">
        <f t="shared" si="23"/>
        <v>-20.469418315091048</v>
      </c>
      <c r="Z51" s="22">
        <f t="shared" si="23"/>
        <v>72.475406823327859</v>
      </c>
      <c r="AA51" s="22">
        <f t="shared" si="23"/>
        <v>8.8478851322961134</v>
      </c>
      <c r="AB51" s="22">
        <f t="shared" si="23"/>
        <v>45.780239630451206</v>
      </c>
      <c r="AC51" s="22">
        <f t="shared" si="23"/>
        <v>-87.443983686377067</v>
      </c>
      <c r="AD51" s="22">
        <f t="shared" si="23"/>
        <v>503.11799963673786</v>
      </c>
      <c r="AE51" s="22">
        <f t="shared" si="23"/>
        <v>-39.618739773331853</v>
      </c>
      <c r="AF51" s="46">
        <f t="shared" si="20"/>
        <v>-0.37120991641965695</v>
      </c>
    </row>
    <row r="52" spans="1:32" s="2" customFormat="1">
      <c r="A52" s="29"/>
      <c r="B52" s="18" t="s">
        <v>17</v>
      </c>
      <c r="C52" s="22" t="str">
        <f t="shared" si="18"/>
        <v>--</v>
      </c>
      <c r="D52" s="22">
        <f t="shared" si="18"/>
        <v>41.807672499868573</v>
      </c>
      <c r="E52" s="22">
        <f t="shared" ref="E52:AE52" si="24">IFERROR((((E14/D14)*100-100)),"--")</f>
        <v>-0.15010238068535386</v>
      </c>
      <c r="F52" s="22">
        <f t="shared" si="24"/>
        <v>-4.3233155783492805</v>
      </c>
      <c r="G52" s="22">
        <f t="shared" si="24"/>
        <v>-9.096948314920553</v>
      </c>
      <c r="H52" s="22">
        <f t="shared" si="24"/>
        <v>1.1928439519034413</v>
      </c>
      <c r="I52" s="22">
        <f t="shared" si="24"/>
        <v>-16.247590545202229</v>
      </c>
      <c r="J52" s="22">
        <f t="shared" si="24"/>
        <v>-14.307408577966569</v>
      </c>
      <c r="K52" s="22">
        <f t="shared" si="24"/>
        <v>-9.5317770115240279</v>
      </c>
      <c r="L52" s="22">
        <f t="shared" si="24"/>
        <v>11.672762846507652</v>
      </c>
      <c r="M52" s="22">
        <f t="shared" si="24"/>
        <v>24.205048852125017</v>
      </c>
      <c r="N52" s="22">
        <f t="shared" si="24"/>
        <v>-10.796679994117866</v>
      </c>
      <c r="O52" s="22">
        <f t="shared" si="24"/>
        <v>27.21260987850458</v>
      </c>
      <c r="P52" s="22">
        <f t="shared" si="24"/>
        <v>27.17187977562628</v>
      </c>
      <c r="Q52" s="22">
        <f t="shared" si="24"/>
        <v>-22.659535491780971</v>
      </c>
      <c r="R52" s="22">
        <f t="shared" si="24"/>
        <v>29.003382494729209</v>
      </c>
      <c r="S52" s="22">
        <f t="shared" si="24"/>
        <v>36.154835341721139</v>
      </c>
      <c r="T52" s="22">
        <f t="shared" si="24"/>
        <v>9.6111615057197071</v>
      </c>
      <c r="U52" s="22">
        <f t="shared" si="24"/>
        <v>11.297217281188694</v>
      </c>
      <c r="V52" s="22">
        <f t="shared" si="24"/>
        <v>-37.582264448736936</v>
      </c>
      <c r="W52" s="22">
        <f t="shared" si="24"/>
        <v>-11.247090624185475</v>
      </c>
      <c r="X52" s="22">
        <f t="shared" si="24"/>
        <v>-13.72959008003194</v>
      </c>
      <c r="Y52" s="22">
        <f t="shared" si="24"/>
        <v>-3.0171122772505043</v>
      </c>
      <c r="Z52" s="22">
        <f t="shared" si="24"/>
        <v>5.7299518154977847</v>
      </c>
      <c r="AA52" s="22">
        <f t="shared" si="24"/>
        <v>-1.9988430361467806</v>
      </c>
      <c r="AB52" s="22">
        <f t="shared" si="24"/>
        <v>38.106843499477122</v>
      </c>
      <c r="AC52" s="22">
        <f t="shared" si="24"/>
        <v>-26.928218829965715</v>
      </c>
      <c r="AD52" s="22">
        <f t="shared" si="24"/>
        <v>-3.4496405334247413</v>
      </c>
      <c r="AE52" s="22">
        <f t="shared" si="24"/>
        <v>-20.69212205540596</v>
      </c>
      <c r="AF52" s="46">
        <f t="shared" si="20"/>
        <v>-1.3503928325808712E-2</v>
      </c>
    </row>
    <row r="53" spans="1:32" s="2" customFormat="1">
      <c r="A53" s="29"/>
      <c r="B53" s="18" t="s">
        <v>18</v>
      </c>
      <c r="C53" s="22" t="str">
        <f t="shared" si="18"/>
        <v>--</v>
      </c>
      <c r="D53" s="22">
        <f t="shared" si="18"/>
        <v>31.334863281250023</v>
      </c>
      <c r="E53" s="22">
        <f t="shared" ref="E53:AE53" si="25">IFERROR((((E15/D15)*100-100)),"--")</f>
        <v>30.885926435957685</v>
      </c>
      <c r="F53" s="22">
        <f t="shared" si="25"/>
        <v>26.486352675204046</v>
      </c>
      <c r="G53" s="22">
        <f t="shared" si="25"/>
        <v>21.170800174042384</v>
      </c>
      <c r="H53" s="22">
        <f t="shared" si="25"/>
        <v>1.5148100510410529</v>
      </c>
      <c r="I53" s="22">
        <f t="shared" si="25"/>
        <v>-14.85983115328203</v>
      </c>
      <c r="J53" s="22">
        <f t="shared" si="25"/>
        <v>-3.9880131983477867</v>
      </c>
      <c r="K53" s="22">
        <f t="shared" si="25"/>
        <v>4.5966003667685698</v>
      </c>
      <c r="L53" s="22">
        <f t="shared" si="25"/>
        <v>-19.260969039960131</v>
      </c>
      <c r="M53" s="22">
        <f t="shared" si="25"/>
        <v>19.776095028967973</v>
      </c>
      <c r="N53" s="22">
        <f t="shared" si="25"/>
        <v>0.98602791326176487</v>
      </c>
      <c r="O53" s="22">
        <f t="shared" si="25"/>
        <v>7.5955014416704216</v>
      </c>
      <c r="P53" s="22">
        <f t="shared" si="25"/>
        <v>23.301008802535691</v>
      </c>
      <c r="Q53" s="22">
        <f t="shared" si="25"/>
        <v>-19.286134982216396</v>
      </c>
      <c r="R53" s="22">
        <f t="shared" si="25"/>
        <v>32.80056265320917</v>
      </c>
      <c r="S53" s="22">
        <f t="shared" si="25"/>
        <v>19.974222474856134</v>
      </c>
      <c r="T53" s="22">
        <f t="shared" si="25"/>
        <v>17.335834669593254</v>
      </c>
      <c r="U53" s="22">
        <f t="shared" si="25"/>
        <v>2.6872540582286462</v>
      </c>
      <c r="V53" s="22">
        <f t="shared" si="25"/>
        <v>-13.272863982703711</v>
      </c>
      <c r="W53" s="22">
        <f t="shared" si="25"/>
        <v>-9.4004327069818316</v>
      </c>
      <c r="X53" s="22">
        <f t="shared" si="25"/>
        <v>-6.9036237617724652</v>
      </c>
      <c r="Y53" s="22">
        <f t="shared" si="25"/>
        <v>-7.4021639860755215</v>
      </c>
      <c r="Z53" s="22">
        <f t="shared" si="25"/>
        <v>-2.6773800549893707</v>
      </c>
      <c r="AA53" s="22">
        <f t="shared" si="25"/>
        <v>13.525811756157353</v>
      </c>
      <c r="AB53" s="22">
        <f t="shared" si="25"/>
        <v>46.490730356830227</v>
      </c>
      <c r="AC53" s="22">
        <f t="shared" si="25"/>
        <v>-13.661216566323262</v>
      </c>
      <c r="AD53" s="22">
        <f t="shared" si="25"/>
        <v>0.32511166135576275</v>
      </c>
      <c r="AE53" s="22">
        <f t="shared" si="25"/>
        <v>-8.2839130877205776</v>
      </c>
      <c r="AF53" s="46">
        <f t="shared" si="20"/>
        <v>4.8948837893994623</v>
      </c>
    </row>
    <row r="54" spans="1:32" s="2" customFormat="1">
      <c r="A54" s="29"/>
      <c r="B54" s="18" t="s">
        <v>1143</v>
      </c>
      <c r="C54" s="22" t="str">
        <f t="shared" si="18"/>
        <v>--</v>
      </c>
      <c r="D54" s="22">
        <f t="shared" si="18"/>
        <v>50.93465373961223</v>
      </c>
      <c r="E54" s="22">
        <f t="shared" ref="E54:AE54" si="26">IFERROR((((E16/D16)*100-100)),"--")</f>
        <v>41.130217053811066</v>
      </c>
      <c r="F54" s="22">
        <f t="shared" si="26"/>
        <v>12.922110010377381</v>
      </c>
      <c r="G54" s="22">
        <f t="shared" si="26"/>
        <v>36.702567292224217</v>
      </c>
      <c r="H54" s="22">
        <f t="shared" si="26"/>
        <v>-8.837733835516147</v>
      </c>
      <c r="I54" s="22">
        <f t="shared" si="26"/>
        <v>-14.592486226708033</v>
      </c>
      <c r="J54" s="22">
        <f t="shared" si="26"/>
        <v>-19.984077664986756</v>
      </c>
      <c r="K54" s="22">
        <f t="shared" si="26"/>
        <v>-40.352453334941544</v>
      </c>
      <c r="L54" s="22">
        <f t="shared" si="26"/>
        <v>44.881065082318571</v>
      </c>
      <c r="M54" s="22">
        <f t="shared" si="26"/>
        <v>10.540181670131005</v>
      </c>
      <c r="N54" s="22">
        <f t="shared" si="26"/>
        <v>-10.289857554753411</v>
      </c>
      <c r="O54" s="22">
        <f t="shared" si="26"/>
        <v>-2.738509544926103</v>
      </c>
      <c r="P54" s="22">
        <f t="shared" si="26"/>
        <v>15.531698953869991</v>
      </c>
      <c r="Q54" s="22">
        <f t="shared" si="26"/>
        <v>-22.72941095852326</v>
      </c>
      <c r="R54" s="22">
        <f t="shared" si="26"/>
        <v>27.168969686925152</v>
      </c>
      <c r="S54" s="22">
        <f t="shared" si="26"/>
        <v>43.12045135192804</v>
      </c>
      <c r="T54" s="22">
        <f t="shared" si="26"/>
        <v>-31.976833874288289</v>
      </c>
      <c r="U54" s="22">
        <f t="shared" si="26"/>
        <v>29.132948553832904</v>
      </c>
      <c r="V54" s="22">
        <f t="shared" si="26"/>
        <v>-36.031965051822198</v>
      </c>
      <c r="W54" s="22">
        <f t="shared" si="26"/>
        <v>-3.9979728398207612</v>
      </c>
      <c r="X54" s="22">
        <f t="shared" si="26"/>
        <v>-15.3755015189017</v>
      </c>
      <c r="Y54" s="22">
        <f t="shared" si="26"/>
        <v>53.328880055241711</v>
      </c>
      <c r="Z54" s="22">
        <f t="shared" si="26"/>
        <v>-36.292198800495832</v>
      </c>
      <c r="AA54" s="22">
        <f t="shared" si="26"/>
        <v>26.865395255708918</v>
      </c>
      <c r="AB54" s="22">
        <f t="shared" si="26"/>
        <v>4.5722422823158126</v>
      </c>
      <c r="AC54" s="22">
        <f t="shared" si="26"/>
        <v>-12.745041778583115</v>
      </c>
      <c r="AD54" s="22">
        <f t="shared" si="26"/>
        <v>5.371853266938615</v>
      </c>
      <c r="AE54" s="22">
        <f t="shared" si="26"/>
        <v>22.168798113593709</v>
      </c>
      <c r="AF54" s="46">
        <f t="shared" si="20"/>
        <v>2.1315840539154474</v>
      </c>
    </row>
    <row r="55" spans="1:32" s="2" customFormat="1">
      <c r="A55" s="5"/>
      <c r="B55" s="18" t="s">
        <v>1144</v>
      </c>
      <c r="C55" s="22" t="str">
        <f t="shared" si="18"/>
        <v>--</v>
      </c>
      <c r="D55" s="22">
        <f t="shared" si="18"/>
        <v>2.6999999999999886</v>
      </c>
      <c r="E55" s="22">
        <f t="shared" ref="E55:AE55" si="27">IFERROR((((E17/D17)*100-100)),"--")</f>
        <v>38.772280053217173</v>
      </c>
      <c r="F55" s="22">
        <f t="shared" si="27"/>
        <v>52.992766330974149</v>
      </c>
      <c r="G55" s="22">
        <f t="shared" si="27"/>
        <v>1.4428270598836122</v>
      </c>
      <c r="H55" s="22">
        <f t="shared" si="27"/>
        <v>19.275167620554882</v>
      </c>
      <c r="I55" s="22">
        <f t="shared" si="27"/>
        <v>-40.818344898240468</v>
      </c>
      <c r="J55" s="22">
        <f t="shared" si="27"/>
        <v>31.050185057889792</v>
      </c>
      <c r="K55" s="22">
        <f t="shared" si="27"/>
        <v>38.765150641038332</v>
      </c>
      <c r="L55" s="22">
        <f t="shared" si="27"/>
        <v>-37.872722520069424</v>
      </c>
      <c r="M55" s="22">
        <f t="shared" si="27"/>
        <v>64.121004768164426</v>
      </c>
      <c r="N55" s="22">
        <f t="shared" si="27"/>
        <v>-27.923294024575057</v>
      </c>
      <c r="O55" s="22">
        <f t="shared" si="27"/>
        <v>-18.804607566787283</v>
      </c>
      <c r="P55" s="22">
        <f t="shared" si="27"/>
        <v>83.616345855075735</v>
      </c>
      <c r="Q55" s="22">
        <f t="shared" si="27"/>
        <v>-39.52788516559432</v>
      </c>
      <c r="R55" s="22">
        <f t="shared" si="27"/>
        <v>55.952439337508764</v>
      </c>
      <c r="S55" s="22">
        <f t="shared" si="27"/>
        <v>-14.336142972495225</v>
      </c>
      <c r="T55" s="22">
        <f t="shared" si="27"/>
        <v>-1.1820819780546117</v>
      </c>
      <c r="U55" s="22">
        <f t="shared" si="27"/>
        <v>-7.6187604108108076</v>
      </c>
      <c r="V55" s="22">
        <f t="shared" si="27"/>
        <v>-21.481360139990386</v>
      </c>
      <c r="W55" s="22">
        <f t="shared" si="27"/>
        <v>179.94613358599526</v>
      </c>
      <c r="X55" s="22">
        <f t="shared" si="27"/>
        <v>-42.006136253452439</v>
      </c>
      <c r="Y55" s="22">
        <f t="shared" si="27"/>
        <v>-30.648421382740395</v>
      </c>
      <c r="Z55" s="22">
        <f t="shared" si="27"/>
        <v>13.030599992641825</v>
      </c>
      <c r="AA55" s="22">
        <f t="shared" si="27"/>
        <v>29.980458462692951</v>
      </c>
      <c r="AB55" s="22">
        <f t="shared" si="27"/>
        <v>499.25347990551484</v>
      </c>
      <c r="AC55" s="22">
        <f t="shared" si="27"/>
        <v>-44.847771705881414</v>
      </c>
      <c r="AD55" s="22">
        <f t="shared" si="27"/>
        <v>29.043846529089109</v>
      </c>
      <c r="AE55" s="22">
        <f t="shared" si="27"/>
        <v>-61.972711648488065</v>
      </c>
      <c r="AF55" s="46">
        <f t="shared" si="20"/>
        <v>5.5830777237212637</v>
      </c>
    </row>
    <row r="56" spans="1:32" s="2" customFormat="1">
      <c r="A56" s="29"/>
      <c r="B56" s="18" t="s">
        <v>1160</v>
      </c>
      <c r="C56" s="22" t="str">
        <f t="shared" si="18"/>
        <v>--</v>
      </c>
      <c r="D56" s="22">
        <f t="shared" si="18"/>
        <v>50.991771488469595</v>
      </c>
      <c r="E56" s="22">
        <f t="shared" ref="E56:AE56" si="28">IFERROR((((E18/D18)*100-100)),"--")</f>
        <v>19.496217011006593</v>
      </c>
      <c r="F56" s="22">
        <f t="shared" si="28"/>
        <v>44.981023030888821</v>
      </c>
      <c r="G56" s="22">
        <f t="shared" si="28"/>
        <v>-12.525615554702469</v>
      </c>
      <c r="H56" s="22">
        <f t="shared" si="28"/>
        <v>25.345280662290222</v>
      </c>
      <c r="I56" s="22">
        <f t="shared" si="28"/>
        <v>-7.7876459044959176</v>
      </c>
      <c r="J56" s="22">
        <f t="shared" si="28"/>
        <v>22.703347111024641</v>
      </c>
      <c r="K56" s="22">
        <f t="shared" si="28"/>
        <v>1.3790199815697548</v>
      </c>
      <c r="L56" s="22">
        <f t="shared" si="28"/>
        <v>-18.415584808666665</v>
      </c>
      <c r="M56" s="22">
        <f t="shared" si="28"/>
        <v>22.302912342307991</v>
      </c>
      <c r="N56" s="22">
        <f t="shared" si="28"/>
        <v>22.49372245190942</v>
      </c>
      <c r="O56" s="22">
        <f t="shared" si="28"/>
        <v>11.01044287088952</v>
      </c>
      <c r="P56" s="22">
        <f t="shared" si="28"/>
        <v>11.625713079427683</v>
      </c>
      <c r="Q56" s="22">
        <f t="shared" si="28"/>
        <v>-0.27378445958177622</v>
      </c>
      <c r="R56" s="22">
        <f t="shared" si="28"/>
        <v>25.928114995925171</v>
      </c>
      <c r="S56" s="22">
        <f t="shared" si="28"/>
        <v>9.0138704049729057</v>
      </c>
      <c r="T56" s="22">
        <f t="shared" si="28"/>
        <v>54.854257232744033</v>
      </c>
      <c r="U56" s="22">
        <f t="shared" si="28"/>
        <v>-9.3900765363759859</v>
      </c>
      <c r="V56" s="22">
        <f t="shared" si="28"/>
        <v>-2.6091521164550784</v>
      </c>
      <c r="W56" s="22">
        <f t="shared" si="28"/>
        <v>-14.580062051860537</v>
      </c>
      <c r="X56" s="22">
        <f t="shared" si="28"/>
        <v>-3.4583396573437568</v>
      </c>
      <c r="Y56" s="22">
        <f t="shared" si="28"/>
        <v>-20.75888033101765</v>
      </c>
      <c r="Z56" s="22">
        <f t="shared" si="28"/>
        <v>16.922353560634122</v>
      </c>
      <c r="AA56" s="22">
        <f t="shared" si="28"/>
        <v>-3.9294061567625391</v>
      </c>
      <c r="AB56" s="22">
        <f t="shared" si="28"/>
        <v>9.8826804183406125</v>
      </c>
      <c r="AC56" s="22">
        <f t="shared" si="28"/>
        <v>14.129227300726413</v>
      </c>
      <c r="AD56" s="22">
        <f t="shared" si="28"/>
        <v>-3.0354137302212507</v>
      </c>
      <c r="AE56" s="22">
        <f t="shared" si="28"/>
        <v>-5.3373093332194514</v>
      </c>
      <c r="AF56" s="46">
        <f t="shared" si="20"/>
        <v>7.3763341987884701</v>
      </c>
    </row>
    <row r="57" spans="1:32" s="2" customFormat="1">
      <c r="A57" s="29"/>
      <c r="B57" s="18" t="s">
        <v>1146</v>
      </c>
      <c r="C57" s="22" t="str">
        <f t="shared" si="18"/>
        <v>--</v>
      </c>
      <c r="D57" s="22">
        <f t="shared" si="18"/>
        <v>-2.0452655889145319</v>
      </c>
      <c r="E57" s="22">
        <f t="shared" ref="E57:AE57" si="29">IFERROR((((E19/D19)*100-100)),"--")</f>
        <v>27.567052699083305</v>
      </c>
      <c r="F57" s="22">
        <f t="shared" si="29"/>
        <v>53.068745518123364</v>
      </c>
      <c r="G57" s="22">
        <f t="shared" si="29"/>
        <v>65.173036659961411</v>
      </c>
      <c r="H57" s="22">
        <f t="shared" si="29"/>
        <v>-16.55909875414207</v>
      </c>
      <c r="I57" s="22">
        <f t="shared" si="29"/>
        <v>-32.465401432740322</v>
      </c>
      <c r="J57" s="22">
        <f t="shared" si="29"/>
        <v>92.4350703682708</v>
      </c>
      <c r="K57" s="22">
        <f t="shared" si="29"/>
        <v>-24.476786906021843</v>
      </c>
      <c r="L57" s="22">
        <f t="shared" si="29"/>
        <v>-26.357050665248053</v>
      </c>
      <c r="M57" s="22">
        <f t="shared" si="29"/>
        <v>61.522919300354999</v>
      </c>
      <c r="N57" s="22">
        <f t="shared" si="29"/>
        <v>-9.2879547364629502</v>
      </c>
      <c r="O57" s="22">
        <f t="shared" si="29"/>
        <v>7.1611801152319856</v>
      </c>
      <c r="P57" s="22">
        <f t="shared" si="29"/>
        <v>62.569301099091149</v>
      </c>
      <c r="Q57" s="22">
        <f t="shared" si="29"/>
        <v>-42.608232374697138</v>
      </c>
      <c r="R57" s="22">
        <f t="shared" si="29"/>
        <v>57.40548608456649</v>
      </c>
      <c r="S57" s="22">
        <f t="shared" si="29"/>
        <v>1.2689658942419726</v>
      </c>
      <c r="T57" s="22">
        <f t="shared" si="29"/>
        <v>44.681558945228915</v>
      </c>
      <c r="U57" s="22">
        <f t="shared" si="29"/>
        <v>-5.2291544319310219</v>
      </c>
      <c r="V57" s="22">
        <f t="shared" si="29"/>
        <v>-13.297599106644299</v>
      </c>
      <c r="W57" s="22">
        <f t="shared" si="29"/>
        <v>-2.5662329361314562</v>
      </c>
      <c r="X57" s="22">
        <f t="shared" si="29"/>
        <v>-9.9047301539078063</v>
      </c>
      <c r="Y57" s="22">
        <f t="shared" si="29"/>
        <v>14.906837240832573</v>
      </c>
      <c r="Z57" s="22">
        <f t="shared" si="29"/>
        <v>-15.71066781916609</v>
      </c>
      <c r="AA57" s="22">
        <f t="shared" si="29"/>
        <v>12.649823788071174</v>
      </c>
      <c r="AB57" s="22">
        <f t="shared" si="29"/>
        <v>-9.5014382028618058</v>
      </c>
      <c r="AC57" s="22">
        <f t="shared" si="29"/>
        <v>-7.2822116421092176</v>
      </c>
      <c r="AD57" s="22">
        <f t="shared" si="29"/>
        <v>43.609021330969</v>
      </c>
      <c r="AE57" s="22">
        <f t="shared" si="29"/>
        <v>20.15981587468039</v>
      </c>
      <c r="AF57" s="46">
        <f t="shared" si="20"/>
        <v>7.1131167367015413</v>
      </c>
    </row>
    <row r="58" spans="1:32" s="2" customFormat="1">
      <c r="A58" s="29"/>
      <c r="B58" s="18" t="s">
        <v>1161</v>
      </c>
      <c r="C58" s="22" t="str">
        <f t="shared" si="18"/>
        <v>--</v>
      </c>
      <c r="D58" s="22">
        <f t="shared" si="18"/>
        <v>19.965625000000003</v>
      </c>
      <c r="E58" s="22">
        <f t="shared" ref="E58:AE58" si="30">IFERROR((((E20/D20)*100-100)),"--")</f>
        <v>139.94633879496726</v>
      </c>
      <c r="F58" s="22">
        <f t="shared" si="30"/>
        <v>46.286626209112711</v>
      </c>
      <c r="G58" s="22">
        <f t="shared" si="30"/>
        <v>-38.014134922460777</v>
      </c>
      <c r="H58" s="22">
        <f t="shared" si="30"/>
        <v>13.452206117106229</v>
      </c>
      <c r="I58" s="22">
        <f t="shared" si="30"/>
        <v>25.897342094525129</v>
      </c>
      <c r="J58" s="22">
        <f t="shared" si="30"/>
        <v>35.9354132090549</v>
      </c>
      <c r="K58" s="22">
        <f t="shared" si="30"/>
        <v>27.059469169881709</v>
      </c>
      <c r="L58" s="22">
        <f t="shared" si="30"/>
        <v>-28.41560021418023</v>
      </c>
      <c r="M58" s="22">
        <f t="shared" si="30"/>
        <v>4.7347654537483521</v>
      </c>
      <c r="N58" s="22">
        <f t="shared" si="30"/>
        <v>-0.71526282402594177</v>
      </c>
      <c r="O58" s="22">
        <f t="shared" si="30"/>
        <v>23.442739448572354</v>
      </c>
      <c r="P58" s="22">
        <f t="shared" si="30"/>
        <v>19.80518394501631</v>
      </c>
      <c r="Q58" s="22">
        <f t="shared" si="30"/>
        <v>1.3984873354385883</v>
      </c>
      <c r="R58" s="22">
        <f t="shared" si="30"/>
        <v>37.847625782927878</v>
      </c>
      <c r="S58" s="22">
        <f t="shared" si="30"/>
        <v>40.822391902447549</v>
      </c>
      <c r="T58" s="22">
        <f t="shared" si="30"/>
        <v>-4.8597839200181738</v>
      </c>
      <c r="U58" s="22">
        <f t="shared" si="30"/>
        <v>2.5726475137063858</v>
      </c>
      <c r="V58" s="22">
        <f t="shared" si="30"/>
        <v>-3.4249724409479114</v>
      </c>
      <c r="W58" s="22">
        <f t="shared" si="30"/>
        <v>13.783346614681946</v>
      </c>
      <c r="X58" s="22">
        <f t="shared" si="30"/>
        <v>57.89640399157355</v>
      </c>
      <c r="Y58" s="22">
        <f t="shared" si="30"/>
        <v>-29.454843666297037</v>
      </c>
      <c r="Z58" s="22">
        <f t="shared" si="30"/>
        <v>8.4100724370472619</v>
      </c>
      <c r="AA58" s="22">
        <f t="shared" si="30"/>
        <v>108.83572431700722</v>
      </c>
      <c r="AB58" s="22">
        <f t="shared" si="30"/>
        <v>-30.057398314821668</v>
      </c>
      <c r="AC58" s="22">
        <f t="shared" si="30"/>
        <v>-23.674921702475345</v>
      </c>
      <c r="AD58" s="22">
        <f t="shared" si="30"/>
        <v>6.8680136685945286</v>
      </c>
      <c r="AE58" s="22">
        <f t="shared" si="30"/>
        <v>-17.832098125025425</v>
      </c>
      <c r="AF58" s="46">
        <f t="shared" si="20"/>
        <v>10.413865928795474</v>
      </c>
    </row>
    <row r="59" spans="1:32" s="2" customFormat="1">
      <c r="A59" s="5"/>
      <c r="B59" s="18" t="s">
        <v>1166</v>
      </c>
      <c r="C59" s="22" t="str">
        <f t="shared" si="18"/>
        <v>--</v>
      </c>
      <c r="D59" s="22">
        <f t="shared" si="18"/>
        <v>-19.525710227272683</v>
      </c>
      <c r="E59" s="22">
        <f t="shared" ref="E59:AE59" si="31">IFERROR((((E21/D21)*100-100)),"--")</f>
        <v>-4.5284614121887614</v>
      </c>
      <c r="F59" s="22">
        <f t="shared" si="31"/>
        <v>19.960952774488419</v>
      </c>
      <c r="G59" s="22">
        <f t="shared" si="31"/>
        <v>61.624892694602266</v>
      </c>
      <c r="H59" s="22">
        <f t="shared" si="31"/>
        <v>7.059396787360356</v>
      </c>
      <c r="I59" s="22">
        <f t="shared" si="31"/>
        <v>-7.116648786199022</v>
      </c>
      <c r="J59" s="22">
        <f t="shared" si="31"/>
        <v>-59.50495405542118</v>
      </c>
      <c r="K59" s="22">
        <f t="shared" si="31"/>
        <v>398.88277284508132</v>
      </c>
      <c r="L59" s="22">
        <f t="shared" si="31"/>
        <v>-75.197785983639804</v>
      </c>
      <c r="M59" s="22">
        <f t="shared" si="31"/>
        <v>-17.881413832501153</v>
      </c>
      <c r="N59" s="22">
        <f t="shared" si="31"/>
        <v>25.581785575702881</v>
      </c>
      <c r="O59" s="22">
        <f t="shared" si="31"/>
        <v>75.447938878032659</v>
      </c>
      <c r="P59" s="22">
        <f t="shared" si="31"/>
        <v>35.534927309584646</v>
      </c>
      <c r="Q59" s="22">
        <f t="shared" si="31"/>
        <v>-48.469074592690397</v>
      </c>
      <c r="R59" s="22">
        <f t="shared" si="31"/>
        <v>56.144446573108127</v>
      </c>
      <c r="S59" s="22">
        <f t="shared" si="31"/>
        <v>48.507644364178816</v>
      </c>
      <c r="T59" s="22">
        <f t="shared" si="31"/>
        <v>22.850415865251179</v>
      </c>
      <c r="U59" s="22">
        <f t="shared" si="31"/>
        <v>30.422090591371273</v>
      </c>
      <c r="V59" s="22">
        <f t="shared" si="31"/>
        <v>-11.939669737814512</v>
      </c>
      <c r="W59" s="22">
        <f t="shared" si="31"/>
        <v>-63.696231840050096</v>
      </c>
      <c r="X59" s="22">
        <f t="shared" si="31"/>
        <v>17.012861330453433</v>
      </c>
      <c r="Y59" s="22">
        <f t="shared" si="31"/>
        <v>-21.823619212416872</v>
      </c>
      <c r="Z59" s="22">
        <f t="shared" si="31"/>
        <v>-4.9620211878492881</v>
      </c>
      <c r="AA59" s="22">
        <f t="shared" si="31"/>
        <v>3.4221371582776356</v>
      </c>
      <c r="AB59" s="22">
        <f t="shared" si="31"/>
        <v>132.39755889862556</v>
      </c>
      <c r="AC59" s="22">
        <f t="shared" si="31"/>
        <v>-7.8480003124225703</v>
      </c>
      <c r="AD59" s="22">
        <f t="shared" si="31"/>
        <v>-89.682871554454152</v>
      </c>
      <c r="AE59" s="22">
        <f t="shared" si="31"/>
        <v>745.15831934714731</v>
      </c>
      <c r="AF59" s="46">
        <f t="shared" si="20"/>
        <v>2.1828031437498563</v>
      </c>
    </row>
    <row r="60" spans="1:32" s="2" customFormat="1">
      <c r="A60" s="29"/>
      <c r="B60" s="18" t="s">
        <v>19</v>
      </c>
      <c r="C60" s="22" t="str">
        <f t="shared" si="18"/>
        <v>--</v>
      </c>
      <c r="D60" s="22">
        <f t="shared" si="18"/>
        <v>32.053141515055472</v>
      </c>
      <c r="E60" s="22">
        <f t="shared" ref="E60:AE60" si="32">IFERROR((((E22/D22)*100-100)),"--")</f>
        <v>32.554353682160183</v>
      </c>
      <c r="F60" s="22">
        <f t="shared" si="32"/>
        <v>9.1046824024869579</v>
      </c>
      <c r="G60" s="22">
        <f t="shared" si="32"/>
        <v>11.444373192332066</v>
      </c>
      <c r="H60" s="22">
        <f t="shared" si="32"/>
        <v>-0.20106803859042088</v>
      </c>
      <c r="I60" s="22">
        <f t="shared" si="32"/>
        <v>-21.631852555434691</v>
      </c>
      <c r="J60" s="22">
        <f t="shared" si="32"/>
        <v>6.1538644350182921</v>
      </c>
      <c r="K60" s="22">
        <f t="shared" si="32"/>
        <v>-0.33928870651823217</v>
      </c>
      <c r="L60" s="22">
        <f t="shared" si="32"/>
        <v>-2.1392490428601434</v>
      </c>
      <c r="M60" s="22">
        <f t="shared" si="32"/>
        <v>-1.3811186613934154</v>
      </c>
      <c r="N60" s="22">
        <f t="shared" si="32"/>
        <v>3.1373293081979057</v>
      </c>
      <c r="O60" s="22">
        <f t="shared" si="32"/>
        <v>-2.6789666635865927</v>
      </c>
      <c r="P60" s="22">
        <f t="shared" si="32"/>
        <v>-2.7533018214596865</v>
      </c>
      <c r="Q60" s="22">
        <f t="shared" si="32"/>
        <v>-17.562118393073717</v>
      </c>
      <c r="R60" s="22">
        <f t="shared" si="32"/>
        <v>13.961690192007865</v>
      </c>
      <c r="S60" s="22">
        <f t="shared" si="32"/>
        <v>8.4503924497226137</v>
      </c>
      <c r="T60" s="22">
        <f t="shared" si="32"/>
        <v>1.2674223068008814</v>
      </c>
      <c r="U60" s="22">
        <f t="shared" si="32"/>
        <v>9.973811116410161</v>
      </c>
      <c r="V60" s="22">
        <f t="shared" si="32"/>
        <v>5.2327479087329891</v>
      </c>
      <c r="W60" s="22">
        <f t="shared" si="32"/>
        <v>1.211446556254117</v>
      </c>
      <c r="X60" s="22">
        <f t="shared" si="32"/>
        <v>0.45516581866102968</v>
      </c>
      <c r="Y60" s="22">
        <f t="shared" si="32"/>
        <v>9.993664297673547</v>
      </c>
      <c r="Z60" s="22">
        <f t="shared" si="32"/>
        <v>0.88759261907449627</v>
      </c>
      <c r="AA60" s="22">
        <f t="shared" si="32"/>
        <v>4.9087960678036069</v>
      </c>
      <c r="AB60" s="22">
        <f t="shared" si="32"/>
        <v>13.554501760490552</v>
      </c>
      <c r="AC60" s="22">
        <f t="shared" si="32"/>
        <v>7.4867514845523289</v>
      </c>
      <c r="AD60" s="22">
        <f t="shared" si="32"/>
        <v>7.3906227307656991</v>
      </c>
      <c r="AE60" s="22">
        <f t="shared" si="32"/>
        <v>0.4715576700028663</v>
      </c>
      <c r="AF60" s="46">
        <f t="shared" si="20"/>
        <v>3.9643630098177951</v>
      </c>
    </row>
    <row r="61" spans="1:32" s="2" customFormat="1">
      <c r="A61" s="29"/>
      <c r="B61" s="18" t="s">
        <v>20</v>
      </c>
      <c r="C61" s="22" t="str">
        <f t="shared" si="18"/>
        <v>--</v>
      </c>
      <c r="D61" s="22">
        <f t="shared" si="18"/>
        <v>28.276765967881488</v>
      </c>
      <c r="E61" s="22">
        <f t="shared" ref="E61:AE61" si="33">IFERROR((((E23/D23)*100-100)),"--")</f>
        <v>44.061042922028349</v>
      </c>
      <c r="F61" s="22">
        <f t="shared" si="33"/>
        <v>-32.644585148183666</v>
      </c>
      <c r="G61" s="22">
        <f t="shared" si="33"/>
        <v>0.72923139255041747</v>
      </c>
      <c r="H61" s="22">
        <f t="shared" si="33"/>
        <v>-31.120428609714097</v>
      </c>
      <c r="I61" s="22">
        <f t="shared" si="33"/>
        <v>6.1801334269894426</v>
      </c>
      <c r="J61" s="22">
        <f t="shared" si="33"/>
        <v>-2.7987453688865429</v>
      </c>
      <c r="K61" s="22">
        <f t="shared" si="33"/>
        <v>-41.883243539624182</v>
      </c>
      <c r="L61" s="22">
        <f t="shared" si="33"/>
        <v>53.379875880750433</v>
      </c>
      <c r="M61" s="22">
        <f t="shared" si="33"/>
        <v>21.636010660663601</v>
      </c>
      <c r="N61" s="22">
        <f t="shared" si="33"/>
        <v>1.473064343590579</v>
      </c>
      <c r="O61" s="22">
        <f t="shared" si="33"/>
        <v>12.733666807370398</v>
      </c>
      <c r="P61" s="22">
        <f t="shared" si="33"/>
        <v>-13.056030314131391</v>
      </c>
      <c r="Q61" s="22">
        <f t="shared" si="33"/>
        <v>-6.9903728814308295</v>
      </c>
      <c r="R61" s="22">
        <f t="shared" si="33"/>
        <v>-8.1493824345059096</v>
      </c>
      <c r="S61" s="22">
        <f t="shared" si="33"/>
        <v>37.840476467814455</v>
      </c>
      <c r="T61" s="22">
        <f t="shared" si="33"/>
        <v>-26.924826337592364</v>
      </c>
      <c r="U61" s="22">
        <f t="shared" si="33"/>
        <v>-8.7443239979720602</v>
      </c>
      <c r="V61" s="22">
        <f t="shared" si="33"/>
        <v>-74.391079670812701</v>
      </c>
      <c r="W61" s="22">
        <f t="shared" si="33"/>
        <v>-4.8692977309903824</v>
      </c>
      <c r="X61" s="22">
        <f t="shared" si="33"/>
        <v>44.154231409797404</v>
      </c>
      <c r="Y61" s="22">
        <f t="shared" si="33"/>
        <v>19.420164591880564</v>
      </c>
      <c r="Z61" s="22">
        <f t="shared" si="33"/>
        <v>1.3328223220722606</v>
      </c>
      <c r="AA61" s="22">
        <f t="shared" si="33"/>
        <v>-29.398964411791027</v>
      </c>
      <c r="AB61" s="22">
        <f t="shared" si="33"/>
        <v>54.014551676631015</v>
      </c>
      <c r="AC61" s="22">
        <f t="shared" si="33"/>
        <v>-70.505381158322677</v>
      </c>
      <c r="AD61" s="22">
        <f t="shared" si="33"/>
        <v>-55.583022876108529</v>
      </c>
      <c r="AE61" s="22">
        <f t="shared" si="33"/>
        <v>19.659959218804886</v>
      </c>
      <c r="AF61" s="46">
        <f t="shared" si="20"/>
        <v>-9.5359765255168316</v>
      </c>
    </row>
    <row r="62" spans="1:32" s="2" customFormat="1">
      <c r="A62" s="29"/>
      <c r="B62" s="18" t="s">
        <v>7</v>
      </c>
      <c r="C62" s="22" t="str">
        <f t="shared" si="18"/>
        <v>--</v>
      </c>
      <c r="D62" s="22">
        <f t="shared" si="18"/>
        <v>31.849779498947697</v>
      </c>
      <c r="E62" s="22">
        <f t="shared" ref="E62:AE62" si="34">IFERROR((((E24/D24)*100-100)),"--")</f>
        <v>33.157209755763233</v>
      </c>
      <c r="F62" s="22">
        <f t="shared" si="34"/>
        <v>6.7382506427218232</v>
      </c>
      <c r="G62" s="22">
        <f t="shared" si="34"/>
        <v>11.061111439061563</v>
      </c>
      <c r="H62" s="22">
        <f t="shared" si="34"/>
        <v>-1.2041156959876957</v>
      </c>
      <c r="I62" s="22">
        <f t="shared" si="34"/>
        <v>-21.002817789448983</v>
      </c>
      <c r="J62" s="22">
        <f t="shared" si="34"/>
        <v>5.8817046396074204</v>
      </c>
      <c r="K62" s="22">
        <f t="shared" si="34"/>
        <v>-1.4986881749573797</v>
      </c>
      <c r="L62" s="22">
        <f t="shared" si="34"/>
        <v>-1.2250784949777227</v>
      </c>
      <c r="M62" s="22">
        <f t="shared" si="34"/>
        <v>-0.79260376558703172</v>
      </c>
      <c r="N62" s="22">
        <f t="shared" si="34"/>
        <v>3.0851561785361952</v>
      </c>
      <c r="O62" s="22">
        <f t="shared" si="34"/>
        <v>-2.2033512601373531</v>
      </c>
      <c r="P62" s="22">
        <f t="shared" si="34"/>
        <v>-3.1197908487007311</v>
      </c>
      <c r="Q62" s="22">
        <f t="shared" si="34"/>
        <v>-17.224629240185166</v>
      </c>
      <c r="R62" s="22">
        <f t="shared" si="34"/>
        <v>13.168550474062272</v>
      </c>
      <c r="S62" s="22">
        <f t="shared" si="34"/>
        <v>9.3060441988662461</v>
      </c>
      <c r="T62" s="22">
        <f t="shared" si="34"/>
        <v>0.23237900268159706</v>
      </c>
      <c r="U62" s="22">
        <f t="shared" si="34"/>
        <v>9.472793266713424</v>
      </c>
      <c r="V62" s="22">
        <f t="shared" si="34"/>
        <v>3.4561573142870543</v>
      </c>
      <c r="W62" s="22">
        <f t="shared" si="34"/>
        <v>1.1778622815099737</v>
      </c>
      <c r="X62" s="22">
        <f t="shared" si="34"/>
        <v>0.68209303605468108</v>
      </c>
      <c r="Y62" s="22">
        <f t="shared" si="34"/>
        <v>10.063751719089638</v>
      </c>
      <c r="Z62" s="22">
        <f t="shared" si="34"/>
        <v>0.89118437717441168</v>
      </c>
      <c r="AA62" s="22">
        <f t="shared" si="34"/>
        <v>4.6308169082154933</v>
      </c>
      <c r="AB62" s="22">
        <f t="shared" si="34"/>
        <v>13.775708185862868</v>
      </c>
      <c r="AC62" s="22">
        <f t="shared" si="34"/>
        <v>6.9095408444949129</v>
      </c>
      <c r="AD62" s="22">
        <f t="shared" si="34"/>
        <v>7.2620441310735657</v>
      </c>
      <c r="AE62" s="22">
        <f t="shared" si="34"/>
        <v>0.48778143263020013</v>
      </c>
      <c r="AF62" s="46">
        <f t="shared" si="20"/>
        <v>3.7697090262660105</v>
      </c>
    </row>
    <row r="63" spans="1:32" s="2" customFormat="1" ht="13.8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s="2" customFormat="1" ht="13.8" thickTop="1">
      <c r="A64" s="17" t="s">
        <v>1187</v>
      </c>
    </row>
    <row r="65" spans="1:28" ht="12.75" customHeight="1"/>
    <row r="66" spans="1:28" ht="12.75" customHeight="1">
      <c r="AB66" s="1" t="s">
        <v>272</v>
      </c>
    </row>
    <row r="67" spans="1:28" ht="12.75" customHeight="1">
      <c r="A67" s="1" t="s">
        <v>11</v>
      </c>
    </row>
    <row r="68" spans="1:28" ht="12.75" customHeight="1"/>
    <row r="69" spans="1:28" ht="12.75" customHeight="1"/>
    <row r="70" spans="1:28" ht="12.75" customHeight="1"/>
    <row r="71" spans="1:28" ht="12.75" customHeight="1"/>
    <row r="72" spans="1:28" ht="12.75" customHeight="1"/>
    <row r="73" spans="1:28" ht="12.75" customHeight="1"/>
    <row r="74" spans="1:28" ht="12.75" customHeight="1"/>
    <row r="75" spans="1:28" ht="12.75" customHeight="1"/>
  </sheetData>
  <mergeCells count="5">
    <mergeCell ref="B45:AF45"/>
    <mergeCell ref="A2:AF2"/>
    <mergeCell ref="A4:AF4"/>
    <mergeCell ref="B7:AF7"/>
    <mergeCell ref="B26:AF26"/>
  </mergeCells>
  <hyperlinks>
    <hyperlink ref="A67" location="NOTAS!A1" display="NOTAS" xr:uid="{00000000-0004-0000-1100-000000000000}"/>
    <hyperlink ref="A1" location="ÍNDICE!A1" display="INDICE" xr:uid="{00000000-0004-0000-1100-000001000000}"/>
  </hyperlink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3593C-CB73-3946-A221-BF7191F90589}">
  <dimension ref="A1:B66"/>
  <sheetViews>
    <sheetView showGridLines="0" zoomScaleNormal="100" workbookViewId="0"/>
  </sheetViews>
  <sheetFormatPr baseColWidth="10" defaultColWidth="11.44140625" defaultRowHeight="13.2"/>
  <cols>
    <col min="1" max="1" width="16.33203125" style="51" customWidth="1"/>
    <col min="2" max="16384" width="11.44140625" style="51"/>
  </cols>
  <sheetData>
    <row r="1" spans="1:2">
      <c r="A1" s="69" t="s">
        <v>96</v>
      </c>
      <c r="B1" s="50" t="s">
        <v>116</v>
      </c>
    </row>
    <row r="3" spans="1:2">
      <c r="A3" s="52" t="s">
        <v>1099</v>
      </c>
    </row>
    <row r="4" spans="1:2">
      <c r="A4" s="51" t="s">
        <v>1113</v>
      </c>
    </row>
    <row r="5" spans="1:2">
      <c r="A5" s="51" t="s">
        <v>1114</v>
      </c>
    </row>
    <row r="6" spans="1:2">
      <c r="A6" s="51" t="s">
        <v>1115</v>
      </c>
    </row>
    <row r="7" spans="1:2">
      <c r="A7" s="51" t="s">
        <v>1116</v>
      </c>
    </row>
    <row r="8" spans="1:2">
      <c r="A8" s="51" t="s">
        <v>1117</v>
      </c>
    </row>
    <row r="10" spans="1:2">
      <c r="A10" s="52" t="s">
        <v>1100</v>
      </c>
    </row>
    <row r="11" spans="1:2">
      <c r="A11" s="51" t="s">
        <v>1101</v>
      </c>
    </row>
    <row r="12" spans="1:2">
      <c r="A12" s="51" t="s">
        <v>1102</v>
      </c>
    </row>
    <row r="14" spans="1:2">
      <c r="A14" s="51" t="s">
        <v>1118</v>
      </c>
    </row>
    <row r="15" spans="1:2">
      <c r="A15" s="51" t="s">
        <v>1119</v>
      </c>
    </row>
    <row r="16" spans="1:2">
      <c r="A16" s="51" t="s">
        <v>1120</v>
      </c>
    </row>
    <row r="18" spans="1:1">
      <c r="A18" s="51" t="s">
        <v>1131</v>
      </c>
    </row>
    <row r="19" spans="1:1">
      <c r="A19" s="51" t="s">
        <v>1132</v>
      </c>
    </row>
    <row r="21" spans="1:1">
      <c r="A21" s="52" t="s">
        <v>115</v>
      </c>
    </row>
    <row r="22" spans="1:1">
      <c r="A22" s="51" t="s">
        <v>114</v>
      </c>
    </row>
    <row r="23" spans="1:1">
      <c r="A23" s="51" t="s">
        <v>113</v>
      </c>
    </row>
    <row r="24" spans="1:1">
      <c r="A24" s="51" t="s">
        <v>112</v>
      </c>
    </row>
    <row r="25" spans="1:1">
      <c r="A25" s="51" t="s">
        <v>111</v>
      </c>
    </row>
    <row r="27" spans="1:1">
      <c r="A27" s="51" t="s">
        <v>1216</v>
      </c>
    </row>
    <row r="28" spans="1:1">
      <c r="A28" s="51" t="s">
        <v>110</v>
      </c>
    </row>
    <row r="29" spans="1:1">
      <c r="A29" s="51" t="s">
        <v>109</v>
      </c>
    </row>
    <row r="30" spans="1:1">
      <c r="A30" s="51" t="s">
        <v>1103</v>
      </c>
    </row>
    <row r="31" spans="1:1">
      <c r="A31" s="51" t="s">
        <v>108</v>
      </c>
    </row>
    <row r="32" spans="1:1">
      <c r="A32" s="51" t="s">
        <v>1104</v>
      </c>
    </row>
    <row r="34" spans="1:1">
      <c r="A34" s="51" t="s">
        <v>1217</v>
      </c>
    </row>
    <row r="36" spans="1:1">
      <c r="A36" s="52" t="s">
        <v>1105</v>
      </c>
    </row>
    <row r="37" spans="1:1">
      <c r="A37" s="51" t="s">
        <v>107</v>
      </c>
    </row>
    <row r="38" spans="1:1">
      <c r="A38" s="51" t="s">
        <v>1106</v>
      </c>
    </row>
    <row r="39" spans="1:1">
      <c r="A39" s="51" t="s">
        <v>106</v>
      </c>
    </row>
    <row r="40" spans="1:1">
      <c r="A40" s="51" t="s">
        <v>105</v>
      </c>
    </row>
    <row r="41" spans="1:1">
      <c r="A41" s="51" t="s">
        <v>104</v>
      </c>
    </row>
    <row r="42" spans="1:1">
      <c r="A42" s="51" t="s">
        <v>1107</v>
      </c>
    </row>
    <row r="44" spans="1:1">
      <c r="A44" s="52" t="s">
        <v>1108</v>
      </c>
    </row>
    <row r="45" spans="1:1">
      <c r="A45" s="51" t="s">
        <v>103</v>
      </c>
    </row>
    <row r="46" spans="1:1">
      <c r="A46" s="51" t="s">
        <v>102</v>
      </c>
    </row>
    <row r="47" spans="1:1">
      <c r="A47" s="51" t="s">
        <v>101</v>
      </c>
    </row>
    <row r="48" spans="1:1">
      <c r="A48" s="51" t="s">
        <v>100</v>
      </c>
    </row>
    <row r="50" spans="1:1">
      <c r="A50" s="52" t="s">
        <v>1109</v>
      </c>
    </row>
    <row r="52" spans="1:1">
      <c r="A52" s="52" t="s">
        <v>1110</v>
      </c>
    </row>
    <row r="53" spans="1:1">
      <c r="A53" s="51" t="s">
        <v>1111</v>
      </c>
    </row>
    <row r="54" spans="1:1">
      <c r="A54" s="51" t="s">
        <v>1112</v>
      </c>
    </row>
    <row r="55" spans="1:1">
      <c r="A55" s="51" t="s">
        <v>99</v>
      </c>
    </row>
    <row r="56" spans="1:1">
      <c r="A56" s="51" t="s">
        <v>98</v>
      </c>
    </row>
    <row r="58" spans="1:1">
      <c r="A58" s="51" t="s">
        <v>1121</v>
      </c>
    </row>
    <row r="59" spans="1:1">
      <c r="A59" s="51" t="s">
        <v>1122</v>
      </c>
    </row>
    <row r="61" spans="1:1" ht="14.1" customHeight="1">
      <c r="A61" s="52" t="s">
        <v>1184</v>
      </c>
    </row>
    <row r="65" spans="1:1">
      <c r="A65" s="53" t="s">
        <v>0</v>
      </c>
    </row>
    <row r="66" spans="1:1">
      <c r="A66" s="53" t="s">
        <v>11</v>
      </c>
    </row>
  </sheetData>
  <hyperlinks>
    <hyperlink ref="A65" location="ÍNDICE!A1" display="INDICE" xr:uid="{0E903C5B-1A40-7A4E-9DC4-1F66F031C00F}"/>
    <hyperlink ref="A66" location="NOTAS!A1" display="NOTAS" xr:uid="{2784C595-973C-EE4D-A70F-3BB36B9D3947}"/>
    <hyperlink ref="A18" location="'NOTAS 2'!A1" display="Como referencia, en el cuadro de NOTAS 2 se pueden observar las diferencias que hay en el total de Importaciones y Exportaciones de la Cadena Hilo, Textil y Confección " xr:uid="{36641F69-568C-6C40-8C7A-11C6CE59D869}"/>
    <hyperlink ref="A1" location="ÍNDICE!A1" display="ÍNDICE" xr:uid="{53781693-8BDA-7F45-8986-3B39DBE5C0DA}"/>
  </hyperlinks>
  <pageMargins left="0.75" right="0.75" top="1" bottom="1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F75"/>
  <sheetViews>
    <sheetView showGridLines="0" zoomScaleNormal="100" workbookViewId="0"/>
  </sheetViews>
  <sheetFormatPr baseColWidth="10" defaultColWidth="10.88671875" defaultRowHeight="13.2"/>
  <cols>
    <col min="1" max="1" width="5.88671875" style="1" customWidth="1"/>
    <col min="2" max="2" width="16.6640625" style="1" customWidth="1"/>
    <col min="3" max="32" width="11.6640625" style="1" customWidth="1"/>
    <col min="33" max="33" width="12.33203125" style="1" customWidth="1"/>
    <col min="34" max="16384" width="10.88671875" style="1"/>
  </cols>
  <sheetData>
    <row r="1" spans="1:32" s="2" customFormat="1">
      <c r="A1" s="45" t="s">
        <v>0</v>
      </c>
    </row>
    <row r="2" spans="1:32" s="2" customFormat="1">
      <c r="A2" s="87" t="s">
        <v>262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" customFormat="1">
      <c r="A4" s="87" t="s">
        <v>1200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2" s="2" customFormat="1" ht="13.8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2" s="2" customFormat="1" ht="13.8" thickBot="1">
      <c r="A7" s="5"/>
      <c r="B7" s="88" t="s">
        <v>2</v>
      </c>
      <c r="C7" s="88" t="s">
        <v>2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s="2" customFormat="1">
      <c r="A9" s="29">
        <v>1</v>
      </c>
      <c r="B9" s="18" t="s">
        <v>15</v>
      </c>
      <c r="C9" s="33">
        <v>15.3</v>
      </c>
      <c r="D9" s="33">
        <v>29.808882000000001</v>
      </c>
      <c r="E9" s="33">
        <v>29.723337000000001</v>
      </c>
      <c r="F9" s="33">
        <v>42.765387000000004</v>
      </c>
      <c r="G9" s="33">
        <v>57.574021000000009</v>
      </c>
      <c r="H9" s="33">
        <v>74.316028000000003</v>
      </c>
      <c r="I9" s="33">
        <v>105.08690800000001</v>
      </c>
      <c r="J9" s="33">
        <v>134.954522</v>
      </c>
      <c r="K9" s="33">
        <v>154.286709</v>
      </c>
      <c r="L9" s="33">
        <v>189.90747999999999</v>
      </c>
      <c r="M9" s="33">
        <v>240.42215900000002</v>
      </c>
      <c r="N9" s="33">
        <v>302.68680499999994</v>
      </c>
      <c r="O9" s="33">
        <v>372.122074</v>
      </c>
      <c r="P9" s="33">
        <v>416.824388</v>
      </c>
      <c r="Q9" s="33">
        <v>384.81782600000003</v>
      </c>
      <c r="R9" s="33">
        <v>529.28087099999993</v>
      </c>
      <c r="S9" s="33">
        <v>654.90414899999996</v>
      </c>
      <c r="T9" s="33">
        <v>735.36349399999995</v>
      </c>
      <c r="U9" s="33">
        <v>722.53415200000006</v>
      </c>
      <c r="V9" s="33">
        <v>828.97348799999975</v>
      </c>
      <c r="W9" s="33">
        <v>850.64671900000008</v>
      </c>
      <c r="X9" s="33">
        <v>826.90640199999996</v>
      </c>
      <c r="Y9" s="33">
        <v>848.01405699999998</v>
      </c>
      <c r="Z9" s="33">
        <v>990.91310400000009</v>
      </c>
      <c r="AA9" s="33">
        <v>1073.801976</v>
      </c>
      <c r="AB9" s="33">
        <v>1265.8202360000005</v>
      </c>
      <c r="AC9" s="33">
        <v>1191.4427390000005</v>
      </c>
      <c r="AD9" s="33">
        <v>1289.7868670000005</v>
      </c>
      <c r="AE9" s="33">
        <v>1229.7823190000001</v>
      </c>
      <c r="AF9" s="33">
        <f>SUM(C9:AE9)</f>
        <v>15588.767098999999</v>
      </c>
    </row>
    <row r="10" spans="1:32" s="2" customFormat="1">
      <c r="A10" s="29">
        <v>2</v>
      </c>
      <c r="B10" s="18" t="s">
        <v>1165</v>
      </c>
      <c r="C10" s="33">
        <v>413.52499999999986</v>
      </c>
      <c r="D10" s="33">
        <v>425.7302479999999</v>
      </c>
      <c r="E10" s="33">
        <v>515.28797599999996</v>
      </c>
      <c r="F10" s="33">
        <v>606.42019199999993</v>
      </c>
      <c r="G10" s="33">
        <v>763.87422299999992</v>
      </c>
      <c r="H10" s="33">
        <v>856.63343899999973</v>
      </c>
      <c r="I10" s="33">
        <v>807.31508799999995</v>
      </c>
      <c r="J10" s="33">
        <v>746.81630999999993</v>
      </c>
      <c r="K10" s="33">
        <v>716.83991600000036</v>
      </c>
      <c r="L10" s="33">
        <v>682.69318400000031</v>
      </c>
      <c r="M10" s="33">
        <v>703.6504030000001</v>
      </c>
      <c r="N10" s="33">
        <v>772.47559300000023</v>
      </c>
      <c r="O10" s="33">
        <v>759.39672900000016</v>
      </c>
      <c r="P10" s="33">
        <v>722.90807800000016</v>
      </c>
      <c r="Q10" s="33">
        <v>628.86776500000008</v>
      </c>
      <c r="R10" s="33">
        <v>765.14016599999991</v>
      </c>
      <c r="S10" s="33">
        <v>833.80792100000019</v>
      </c>
      <c r="T10" s="33">
        <v>845.61076599999978</v>
      </c>
      <c r="U10" s="33">
        <v>985.19990199999995</v>
      </c>
      <c r="V10" s="33">
        <v>1060.844636</v>
      </c>
      <c r="W10" s="33">
        <v>1011.259055</v>
      </c>
      <c r="X10" s="33">
        <v>959.40478000000007</v>
      </c>
      <c r="Y10" s="33">
        <v>964.98252100000002</v>
      </c>
      <c r="Z10" s="33">
        <v>942.78328400000021</v>
      </c>
      <c r="AA10" s="33">
        <v>914.49883800000021</v>
      </c>
      <c r="AB10" s="33">
        <v>817.76578800000004</v>
      </c>
      <c r="AC10" s="33">
        <v>885.10074400000008</v>
      </c>
      <c r="AD10" s="33">
        <v>698.11156700000004</v>
      </c>
      <c r="AE10" s="33">
        <v>582.34096600000009</v>
      </c>
      <c r="AF10" s="33">
        <f t="shared" ref="AF10:AF24" si="0">SUM(C10:AE10)</f>
        <v>22389.285078000004</v>
      </c>
    </row>
    <row r="11" spans="1:32" s="2" customFormat="1">
      <c r="A11" s="5">
        <v>3</v>
      </c>
      <c r="B11" s="18" t="s">
        <v>1158</v>
      </c>
      <c r="C11" s="33">
        <v>0.85900000000000043</v>
      </c>
      <c r="D11" s="33">
        <v>0.91936899999999999</v>
      </c>
      <c r="E11" s="33">
        <v>4.5390310000000005</v>
      </c>
      <c r="F11" s="33">
        <v>3.5992539999999993</v>
      </c>
      <c r="G11" s="33">
        <v>3.5690079999999988</v>
      </c>
      <c r="H11" s="33">
        <v>5.0582290000000008</v>
      </c>
      <c r="I11" s="33">
        <v>4.4796790000000017</v>
      </c>
      <c r="J11" s="33">
        <v>5.741085</v>
      </c>
      <c r="K11" s="33">
        <v>5.4720890000000004</v>
      </c>
      <c r="L11" s="33">
        <v>7.1980130000000004</v>
      </c>
      <c r="M11" s="33">
        <v>9.9570250000000016</v>
      </c>
      <c r="N11" s="33">
        <v>21.173371000000017</v>
      </c>
      <c r="O11" s="33">
        <v>25.132781999999999</v>
      </c>
      <c r="P11" s="33">
        <v>34.415827</v>
      </c>
      <c r="Q11" s="33">
        <v>26.066737</v>
      </c>
      <c r="R11" s="33">
        <v>31.868159999999996</v>
      </c>
      <c r="S11" s="33">
        <v>36.455860999999999</v>
      </c>
      <c r="T11" s="33">
        <v>39.619351999999992</v>
      </c>
      <c r="U11" s="33">
        <v>34.203577000000003</v>
      </c>
      <c r="V11" s="33">
        <v>41.935606000000007</v>
      </c>
      <c r="W11" s="33">
        <v>49.89888400000001</v>
      </c>
      <c r="X11" s="33">
        <v>53.701979999999999</v>
      </c>
      <c r="Y11" s="33">
        <v>52.163372999999993</v>
      </c>
      <c r="Z11" s="33">
        <v>67.658099000000021</v>
      </c>
      <c r="AA11" s="33">
        <v>63.492831999999979</v>
      </c>
      <c r="AB11" s="33">
        <v>51.976505000000017</v>
      </c>
      <c r="AC11" s="33">
        <v>66.921257999999995</v>
      </c>
      <c r="AD11" s="33">
        <v>89.813833999999986</v>
      </c>
      <c r="AE11" s="33">
        <v>84.087148999999982</v>
      </c>
      <c r="AF11" s="33">
        <f t="shared" si="0"/>
        <v>921.97696899999983</v>
      </c>
    </row>
    <row r="12" spans="1:32" s="2" customFormat="1">
      <c r="A12" s="5">
        <v>4</v>
      </c>
      <c r="B12" s="18" t="s">
        <v>1151</v>
      </c>
      <c r="C12" s="33">
        <v>3.8879999999999999</v>
      </c>
      <c r="D12" s="33">
        <v>6.0442580000000001</v>
      </c>
      <c r="E12" s="33">
        <v>16.114019999999996</v>
      </c>
      <c r="F12" s="33">
        <v>9.9283470000000005</v>
      </c>
      <c r="G12" s="33">
        <v>9.233133999999998</v>
      </c>
      <c r="H12" s="33">
        <v>8.9249209999999994</v>
      </c>
      <c r="I12" s="33">
        <v>14.003402999999997</v>
      </c>
      <c r="J12" s="33">
        <v>12.991855000000001</v>
      </c>
      <c r="K12" s="33">
        <v>11.899587000000002</v>
      </c>
      <c r="L12" s="33">
        <v>11.233896999999999</v>
      </c>
      <c r="M12" s="33">
        <v>16.350562000000004</v>
      </c>
      <c r="N12" s="33">
        <v>18.722388000000002</v>
      </c>
      <c r="O12" s="33">
        <v>24.120495999999992</v>
      </c>
      <c r="P12" s="33">
        <v>27.097002000000003</v>
      </c>
      <c r="Q12" s="33">
        <v>21.131417000000006</v>
      </c>
      <c r="R12" s="33">
        <v>21.233750000000001</v>
      </c>
      <c r="S12" s="33">
        <v>30.094549000000001</v>
      </c>
      <c r="T12" s="33">
        <v>31.564822000000003</v>
      </c>
      <c r="U12" s="33">
        <v>32.471211999999994</v>
      </c>
      <c r="V12" s="33">
        <v>27.681423000000002</v>
      </c>
      <c r="W12" s="33">
        <v>29.723350999999994</v>
      </c>
      <c r="X12" s="33">
        <v>37.217599</v>
      </c>
      <c r="Y12" s="33">
        <v>41.871335000000009</v>
      </c>
      <c r="Z12" s="33">
        <v>46.336633999999997</v>
      </c>
      <c r="AA12" s="33">
        <v>53.215781000000007</v>
      </c>
      <c r="AB12" s="33">
        <v>45.331710999999999</v>
      </c>
      <c r="AC12" s="33">
        <v>60.484654000000006</v>
      </c>
      <c r="AD12" s="33">
        <v>75.443053999999989</v>
      </c>
      <c r="AE12" s="33">
        <v>44.266757999999996</v>
      </c>
      <c r="AF12" s="33">
        <f t="shared" si="0"/>
        <v>788.61991999999987</v>
      </c>
    </row>
    <row r="13" spans="1:32" s="2" customFormat="1">
      <c r="A13" s="5">
        <v>5</v>
      </c>
      <c r="B13" s="18" t="s">
        <v>1148</v>
      </c>
      <c r="C13" s="33">
        <v>0.55200000000000005</v>
      </c>
      <c r="D13" s="33">
        <v>4.2009999999999999E-3</v>
      </c>
      <c r="E13" s="33">
        <v>0.73025300000000004</v>
      </c>
      <c r="F13" s="33">
        <v>1.1692660000000001</v>
      </c>
      <c r="G13" s="33">
        <v>0.56730700000000001</v>
      </c>
      <c r="H13" s="33">
        <v>0.57832899999999998</v>
      </c>
      <c r="I13" s="33">
        <v>1.009814</v>
      </c>
      <c r="J13" s="33">
        <v>1.8186940000000003</v>
      </c>
      <c r="K13" s="33">
        <v>2.5381329999999998</v>
      </c>
      <c r="L13" s="33">
        <v>3.6960919999999997</v>
      </c>
      <c r="M13" s="33">
        <v>3.8314659999999998</v>
      </c>
      <c r="N13" s="33">
        <v>4.2470529999999993</v>
      </c>
      <c r="O13" s="33">
        <v>5.1400119999999996</v>
      </c>
      <c r="P13" s="33">
        <v>8.1681800000000013</v>
      </c>
      <c r="Q13" s="33">
        <v>6.7389099999999997</v>
      </c>
      <c r="R13" s="33">
        <v>6.7422930000000001</v>
      </c>
      <c r="S13" s="33">
        <v>9.8795570000000019</v>
      </c>
      <c r="T13" s="33">
        <v>12.114239</v>
      </c>
      <c r="U13" s="33">
        <v>16.269124999999999</v>
      </c>
      <c r="V13" s="33">
        <v>17.581153</v>
      </c>
      <c r="W13" s="33">
        <v>20.684626000000002</v>
      </c>
      <c r="X13" s="33">
        <v>21.786956</v>
      </c>
      <c r="Y13" s="33">
        <v>28.050394000000001</v>
      </c>
      <c r="Z13" s="33">
        <v>26.176842000000001</v>
      </c>
      <c r="AA13" s="33">
        <v>29.499103999999999</v>
      </c>
      <c r="AB13" s="33">
        <v>53.228937999999992</v>
      </c>
      <c r="AC13" s="33">
        <v>36.658322999999996</v>
      </c>
      <c r="AD13" s="33">
        <v>47.783518999999991</v>
      </c>
      <c r="AE13" s="33">
        <v>66.444995999999975</v>
      </c>
      <c r="AF13" s="33">
        <f t="shared" si="0"/>
        <v>433.68977499999994</v>
      </c>
    </row>
    <row r="14" spans="1:32" s="2" customFormat="1">
      <c r="A14" s="29"/>
      <c r="B14" s="18" t="s">
        <v>17</v>
      </c>
      <c r="C14" s="33">
        <v>5.1889999999999992</v>
      </c>
      <c r="D14" s="33">
        <v>10.950203999999999</v>
      </c>
      <c r="E14" s="33">
        <v>13.275092000000004</v>
      </c>
      <c r="F14" s="33">
        <v>13.732025000000002</v>
      </c>
      <c r="G14" s="33">
        <v>13.572242999999999</v>
      </c>
      <c r="H14" s="33">
        <v>25.230788999999998</v>
      </c>
      <c r="I14" s="33">
        <v>19.727255000000003</v>
      </c>
      <c r="J14" s="33">
        <v>28.001200000000001</v>
      </c>
      <c r="K14" s="33">
        <v>27.613358000000005</v>
      </c>
      <c r="L14" s="33">
        <v>37.496252999999975</v>
      </c>
      <c r="M14" s="33">
        <v>56.501985000000005</v>
      </c>
      <c r="N14" s="33">
        <v>51.317393999999993</v>
      </c>
      <c r="O14" s="33">
        <v>61.750950000000032</v>
      </c>
      <c r="P14" s="33">
        <v>63.981086000000005</v>
      </c>
      <c r="Q14" s="33">
        <v>50.764114000000006</v>
      </c>
      <c r="R14" s="33">
        <v>54.57230999999998</v>
      </c>
      <c r="S14" s="33">
        <v>55.654881999999994</v>
      </c>
      <c r="T14" s="33">
        <v>52.162226999999994</v>
      </c>
      <c r="U14" s="33">
        <v>54.836590000000015</v>
      </c>
      <c r="V14" s="33">
        <v>42.624327999999998</v>
      </c>
      <c r="W14" s="33">
        <v>12.923297999999997</v>
      </c>
      <c r="X14" s="33">
        <v>14.937208</v>
      </c>
      <c r="Y14" s="33">
        <v>41.061902000000018</v>
      </c>
      <c r="Z14" s="33">
        <v>47.04571</v>
      </c>
      <c r="AA14" s="33">
        <v>25.813168999999998</v>
      </c>
      <c r="AB14" s="33">
        <v>55.449191000000027</v>
      </c>
      <c r="AC14" s="33">
        <v>26.096981999999997</v>
      </c>
      <c r="AD14" s="33">
        <v>23.096401999999998</v>
      </c>
      <c r="AE14" s="33">
        <v>20.794897000000006</v>
      </c>
      <c r="AF14" s="33">
        <f t="shared" si="0"/>
        <v>1006.1720440000003</v>
      </c>
    </row>
    <row r="15" spans="1:32" s="2" customFormat="1">
      <c r="A15" s="29"/>
      <c r="B15" s="18" t="s">
        <v>18</v>
      </c>
      <c r="C15" s="33">
        <f>SUM(C16:C21)</f>
        <v>0.62100000000000011</v>
      </c>
      <c r="D15" s="33">
        <f t="shared" ref="D15:AE15" si="1">SUM(D16:D21)</f>
        <v>2.3897140000000006</v>
      </c>
      <c r="E15" s="33">
        <f t="shared" si="1"/>
        <v>1.086252</v>
      </c>
      <c r="F15" s="33">
        <f t="shared" si="1"/>
        <v>1.893554</v>
      </c>
      <c r="G15" s="33">
        <f t="shared" si="1"/>
        <v>2.1773130000000003</v>
      </c>
      <c r="H15" s="33">
        <f t="shared" si="1"/>
        <v>2.7388389999999996</v>
      </c>
      <c r="I15" s="33">
        <f t="shared" si="1"/>
        <v>2.9000599999999999</v>
      </c>
      <c r="J15" s="33">
        <f t="shared" si="1"/>
        <v>3.6522099999999997</v>
      </c>
      <c r="K15" s="33">
        <f t="shared" si="1"/>
        <v>5.0135609999999993</v>
      </c>
      <c r="L15" s="33">
        <f t="shared" si="1"/>
        <v>6.418330000000001</v>
      </c>
      <c r="M15" s="33">
        <f t="shared" si="1"/>
        <v>6.2039640000000009</v>
      </c>
      <c r="N15" s="33">
        <f t="shared" si="1"/>
        <v>6.6143540000000014</v>
      </c>
      <c r="O15" s="33">
        <f t="shared" si="1"/>
        <v>5.8864959999999993</v>
      </c>
      <c r="P15" s="33">
        <f t="shared" si="1"/>
        <v>7.0055930000000011</v>
      </c>
      <c r="Q15" s="33">
        <f t="shared" si="1"/>
        <v>8.5951679999999993</v>
      </c>
      <c r="R15" s="33">
        <f t="shared" si="1"/>
        <v>13.867088999999998</v>
      </c>
      <c r="S15" s="33">
        <f t="shared" si="1"/>
        <v>12.821969000000001</v>
      </c>
      <c r="T15" s="33">
        <f t="shared" si="1"/>
        <v>14.128636</v>
      </c>
      <c r="U15" s="33">
        <f t="shared" si="1"/>
        <v>9.6576690000000003</v>
      </c>
      <c r="V15" s="33">
        <f t="shared" si="1"/>
        <v>5.1304679999999987</v>
      </c>
      <c r="W15" s="33">
        <f t="shared" si="1"/>
        <v>3.0918900000000002</v>
      </c>
      <c r="X15" s="33">
        <f t="shared" si="1"/>
        <v>4.7786689999999998</v>
      </c>
      <c r="Y15" s="33">
        <f t="shared" si="1"/>
        <v>4.6183709999999998</v>
      </c>
      <c r="Z15" s="33">
        <f t="shared" si="1"/>
        <v>8.6663620000000012</v>
      </c>
      <c r="AA15" s="33">
        <f t="shared" si="1"/>
        <v>7.0164769999999992</v>
      </c>
      <c r="AB15" s="33">
        <f t="shared" si="1"/>
        <v>4.8447959999999988</v>
      </c>
      <c r="AC15" s="33">
        <f t="shared" si="1"/>
        <v>8.1372780000000002</v>
      </c>
      <c r="AD15" s="33">
        <f t="shared" si="1"/>
        <v>8.6706410000000016</v>
      </c>
      <c r="AE15" s="33">
        <f t="shared" si="1"/>
        <v>7.2212569999999996</v>
      </c>
      <c r="AF15" s="33">
        <f t="shared" si="0"/>
        <v>175.84798000000001</v>
      </c>
    </row>
    <row r="16" spans="1:32" s="2" customFormat="1">
      <c r="A16" s="29"/>
      <c r="B16" s="18" t="s">
        <v>1143</v>
      </c>
      <c r="C16" s="33">
        <v>2E-3</v>
      </c>
      <c r="D16" s="33">
        <v>2.5686E-2</v>
      </c>
      <c r="E16" s="33">
        <v>6.5953999999999999E-2</v>
      </c>
      <c r="F16" s="33">
        <v>2.9157999999999996E-2</v>
      </c>
      <c r="G16" s="33">
        <v>1.2952E-2</v>
      </c>
      <c r="H16" s="33">
        <v>0.21276100000000001</v>
      </c>
      <c r="I16" s="33">
        <v>1.1813070000000001</v>
      </c>
      <c r="J16" s="33">
        <v>1.3509329999999997</v>
      </c>
      <c r="K16" s="33">
        <v>1.2683779999999998</v>
      </c>
      <c r="L16" s="33">
        <v>1.0733780000000002</v>
      </c>
      <c r="M16" s="33">
        <v>1.0300780000000005</v>
      </c>
      <c r="N16" s="33">
        <v>2.0141270000000002</v>
      </c>
      <c r="O16" s="33">
        <v>0.99293599999999993</v>
      </c>
      <c r="P16" s="33">
        <v>0.71955000000000002</v>
      </c>
      <c r="Q16" s="33">
        <v>0.51148300000000002</v>
      </c>
      <c r="R16" s="33">
        <v>0.50407500000000005</v>
      </c>
      <c r="S16" s="33">
        <v>0.60887499999999994</v>
      </c>
      <c r="T16" s="33">
        <v>0.46967199999999992</v>
      </c>
      <c r="U16" s="33">
        <v>8.7631999999999988E-2</v>
      </c>
      <c r="V16" s="33">
        <v>1.2757000000000001E-2</v>
      </c>
      <c r="W16" s="33">
        <v>0</v>
      </c>
      <c r="X16" s="33">
        <v>0</v>
      </c>
      <c r="Y16" s="33">
        <v>7.2479000000000002E-2</v>
      </c>
      <c r="Z16" s="33">
        <v>0</v>
      </c>
      <c r="AA16" s="33">
        <v>1.9418999999999999E-2</v>
      </c>
      <c r="AB16" s="33">
        <v>1.6676E-2</v>
      </c>
      <c r="AC16" s="33">
        <v>5.3561999999999999E-2</v>
      </c>
      <c r="AD16" s="33">
        <v>6.1700000000000001E-3</v>
      </c>
      <c r="AE16" s="33">
        <v>0</v>
      </c>
      <c r="AF16" s="33">
        <f t="shared" si="0"/>
        <v>12.341997999999998</v>
      </c>
    </row>
    <row r="17" spans="1:32" s="2" customFormat="1">
      <c r="A17" s="5"/>
      <c r="B17" s="18" t="s">
        <v>1144</v>
      </c>
      <c r="C17" s="33">
        <v>0.31000000000000005</v>
      </c>
      <c r="D17" s="33">
        <v>1.8261710000000002</v>
      </c>
      <c r="E17" s="33">
        <v>0.85955999999999999</v>
      </c>
      <c r="F17" s="33">
        <v>1.642976</v>
      </c>
      <c r="G17" s="33">
        <v>1.6430580000000001</v>
      </c>
      <c r="H17" s="33">
        <v>1.5443049999999998</v>
      </c>
      <c r="I17" s="33">
        <v>0.27895900000000001</v>
      </c>
      <c r="J17" s="33">
        <v>0.74301399999999995</v>
      </c>
      <c r="K17" s="33">
        <v>1.0763550000000002</v>
      </c>
      <c r="L17" s="33">
        <v>0.53031700000000004</v>
      </c>
      <c r="M17" s="33">
        <v>0.63477600000000001</v>
      </c>
      <c r="N17" s="33">
        <v>0.92590700000000015</v>
      </c>
      <c r="O17" s="33">
        <v>1.1675119999999999</v>
      </c>
      <c r="P17" s="33">
        <v>1.5408320000000002</v>
      </c>
      <c r="Q17" s="33">
        <v>3.4869159999999995</v>
      </c>
      <c r="R17" s="33">
        <v>8.0405529999999992</v>
      </c>
      <c r="S17" s="33">
        <v>5.4775530000000003</v>
      </c>
      <c r="T17" s="33">
        <v>5.7664980000000003</v>
      </c>
      <c r="U17" s="33">
        <v>2.6621880000000009</v>
      </c>
      <c r="V17" s="33">
        <v>0.48005699999999996</v>
      </c>
      <c r="W17" s="33">
        <v>0.39059200000000005</v>
      </c>
      <c r="X17" s="33">
        <v>0.22922700000000001</v>
      </c>
      <c r="Y17" s="33">
        <v>0.14327200000000001</v>
      </c>
      <c r="Z17" s="33">
        <v>3.1766489999999998</v>
      </c>
      <c r="AA17" s="33">
        <v>3.1221349999999997</v>
      </c>
      <c r="AB17" s="33">
        <v>2.8688199999999995</v>
      </c>
      <c r="AC17" s="33">
        <v>1.3263929999999999</v>
      </c>
      <c r="AD17" s="33">
        <v>1.3885590000000001</v>
      </c>
      <c r="AE17" s="33">
        <v>0.59445700000000001</v>
      </c>
      <c r="AF17" s="33">
        <f t="shared" si="0"/>
        <v>53.877611000000009</v>
      </c>
    </row>
    <row r="18" spans="1:32" s="2" customFormat="1">
      <c r="A18" s="29"/>
      <c r="B18" s="18" t="s">
        <v>1160</v>
      </c>
      <c r="C18" s="33">
        <v>0.30200000000000005</v>
      </c>
      <c r="D18" s="33">
        <v>0.45538099999999998</v>
      </c>
      <c r="E18" s="33">
        <v>0.13615000000000002</v>
      </c>
      <c r="F18" s="33">
        <v>0.17811399999999999</v>
      </c>
      <c r="G18" s="33">
        <v>0.26916200000000001</v>
      </c>
      <c r="H18" s="33">
        <v>0.64511399999999974</v>
      </c>
      <c r="I18" s="33">
        <v>1.1492669999999998</v>
      </c>
      <c r="J18" s="33">
        <v>1.3880999999999999</v>
      </c>
      <c r="K18" s="33">
        <v>2.4103920000000003</v>
      </c>
      <c r="L18" s="33">
        <v>3.9607570000000005</v>
      </c>
      <c r="M18" s="33">
        <v>3.5107329999999992</v>
      </c>
      <c r="N18" s="33">
        <v>3.2200490000000008</v>
      </c>
      <c r="O18" s="33">
        <v>2.4674449999999997</v>
      </c>
      <c r="P18" s="33">
        <v>2.2664350000000004</v>
      </c>
      <c r="Q18" s="33">
        <v>2.1971089999999993</v>
      </c>
      <c r="R18" s="33">
        <v>2.4611430000000003</v>
      </c>
      <c r="S18" s="33">
        <v>3.3616510000000006</v>
      </c>
      <c r="T18" s="33">
        <v>4.615600999999999</v>
      </c>
      <c r="U18" s="33">
        <v>4.3384349999999987</v>
      </c>
      <c r="V18" s="33">
        <v>3.6192469999999992</v>
      </c>
      <c r="W18" s="33">
        <v>1.5236500000000002</v>
      </c>
      <c r="X18" s="33">
        <v>2.5169740000000003</v>
      </c>
      <c r="Y18" s="33">
        <v>2.5477310000000002</v>
      </c>
      <c r="Z18" s="33">
        <v>3.390809</v>
      </c>
      <c r="AA18" s="33">
        <v>1.7904019999999998</v>
      </c>
      <c r="AB18" s="33">
        <v>1.3589710000000002</v>
      </c>
      <c r="AC18" s="33">
        <v>4.1182259999999999</v>
      </c>
      <c r="AD18" s="33">
        <v>5.6809840000000014</v>
      </c>
      <c r="AE18" s="33">
        <v>5.1849699999999999</v>
      </c>
      <c r="AF18" s="33">
        <f t="shared" si="0"/>
        <v>71.065001999999993</v>
      </c>
    </row>
    <row r="19" spans="1:32" s="2" customFormat="1">
      <c r="A19" s="29"/>
      <c r="B19" s="18" t="s">
        <v>1146</v>
      </c>
      <c r="C19" s="33">
        <v>2E-3</v>
      </c>
      <c r="D19" s="33">
        <v>1.2069999999999999E-2</v>
      </c>
      <c r="E19" s="33">
        <v>1.7146000000000002E-2</v>
      </c>
      <c r="F19" s="33">
        <v>2.8624999999999998E-2</v>
      </c>
      <c r="G19" s="33">
        <v>0.169817</v>
      </c>
      <c r="H19" s="33">
        <v>0.114856</v>
      </c>
      <c r="I19" s="33">
        <v>5.3427999999999996E-2</v>
      </c>
      <c r="J19" s="33">
        <v>6.6460000000000005E-2</v>
      </c>
      <c r="K19" s="33">
        <v>0.11204</v>
      </c>
      <c r="L19" s="33">
        <v>0.73103299999999993</v>
      </c>
      <c r="M19" s="33">
        <v>0.97806300000000013</v>
      </c>
      <c r="N19" s="33">
        <v>0.42974099999999993</v>
      </c>
      <c r="O19" s="33">
        <v>1.175324</v>
      </c>
      <c r="P19" s="33">
        <v>2.2145779999999995</v>
      </c>
      <c r="Q19" s="33">
        <v>2.2121050000000007</v>
      </c>
      <c r="R19" s="33">
        <v>2.7310840000000001</v>
      </c>
      <c r="S19" s="33">
        <v>3.2914439999999998</v>
      </c>
      <c r="T19" s="33">
        <v>3.1051090000000001</v>
      </c>
      <c r="U19" s="33">
        <v>2.3646079999999996</v>
      </c>
      <c r="V19" s="33">
        <v>1.0184069999999998</v>
      </c>
      <c r="W19" s="33">
        <v>1.1722489999999999</v>
      </c>
      <c r="X19" s="33">
        <v>1.9573560000000001</v>
      </c>
      <c r="Y19" s="33">
        <v>1.8548889999999998</v>
      </c>
      <c r="Z19" s="33">
        <v>1.983147</v>
      </c>
      <c r="AA19" s="33">
        <v>2.0051759999999996</v>
      </c>
      <c r="AB19" s="33">
        <v>0.60032899999999989</v>
      </c>
      <c r="AC19" s="33">
        <v>2.4249990000000001</v>
      </c>
      <c r="AD19" s="33">
        <v>1.514729</v>
      </c>
      <c r="AE19" s="33">
        <v>1.41499</v>
      </c>
      <c r="AF19" s="33">
        <f t="shared" si="0"/>
        <v>35.755802000000003</v>
      </c>
    </row>
    <row r="20" spans="1:32" s="2" customFormat="1">
      <c r="A20" s="29"/>
      <c r="B20" s="18" t="s">
        <v>1161</v>
      </c>
      <c r="C20" s="33">
        <v>0</v>
      </c>
      <c r="D20" s="33">
        <v>0</v>
      </c>
      <c r="E20" s="33">
        <v>0</v>
      </c>
      <c r="F20" s="33">
        <v>0</v>
      </c>
      <c r="G20" s="33">
        <v>4.8020999999999994E-2</v>
      </c>
      <c r="H20" s="33">
        <v>1.3569999999999999E-3</v>
      </c>
      <c r="I20" s="33">
        <v>2.7370000000000003E-3</v>
      </c>
      <c r="J20" s="33">
        <v>1.0367000000000001E-2</v>
      </c>
      <c r="K20" s="33">
        <v>1.6772000000000002E-2</v>
      </c>
      <c r="L20" s="33">
        <v>1.66E-3</v>
      </c>
      <c r="M20" s="33">
        <v>1.4790000000000001E-3</v>
      </c>
      <c r="N20" s="33">
        <v>2.3089999999999999E-3</v>
      </c>
      <c r="O20" s="33">
        <v>6.9480000000000011E-3</v>
      </c>
      <c r="P20" s="33">
        <v>0.11028500000000001</v>
      </c>
      <c r="Q20" s="33">
        <v>7.1806000000000009E-2</v>
      </c>
      <c r="R20" s="33">
        <v>1.0319999999999999E-2</v>
      </c>
      <c r="S20" s="33">
        <v>4.1830000000000001E-3</v>
      </c>
      <c r="T20" s="33">
        <v>0.13651400000000002</v>
      </c>
      <c r="U20" s="33">
        <v>7.3263999999999996E-2</v>
      </c>
      <c r="V20" s="33">
        <v>0</v>
      </c>
      <c r="W20" s="33">
        <v>0</v>
      </c>
      <c r="X20" s="33">
        <v>7.5111999999999998E-2</v>
      </c>
      <c r="Y20" s="33">
        <v>0</v>
      </c>
      <c r="Z20" s="33">
        <v>0</v>
      </c>
      <c r="AA20" s="33">
        <v>7.9344999999999999E-2</v>
      </c>
      <c r="AB20" s="33">
        <v>0</v>
      </c>
      <c r="AC20" s="33">
        <v>0.21409800000000001</v>
      </c>
      <c r="AD20" s="33">
        <v>8.0198999999999993E-2</v>
      </c>
      <c r="AE20" s="33">
        <v>2.3206000000000001E-2</v>
      </c>
      <c r="AF20" s="33">
        <f t="shared" si="0"/>
        <v>0.96998200000000001</v>
      </c>
    </row>
    <row r="21" spans="1:32" s="2" customFormat="1">
      <c r="A21" s="5"/>
      <c r="B21" s="18" t="s">
        <v>1166</v>
      </c>
      <c r="C21" s="33">
        <v>5.0000000000000001E-3</v>
      </c>
      <c r="D21" s="33">
        <v>7.0405999999999996E-2</v>
      </c>
      <c r="E21" s="33">
        <v>7.4420000000000007E-3</v>
      </c>
      <c r="F21" s="33">
        <v>1.4681E-2</v>
      </c>
      <c r="G21" s="33">
        <v>3.4303E-2</v>
      </c>
      <c r="H21" s="33">
        <v>0.220446</v>
      </c>
      <c r="I21" s="33">
        <v>0.23436200000000001</v>
      </c>
      <c r="J21" s="33">
        <v>9.3335999999999988E-2</v>
      </c>
      <c r="K21" s="33">
        <v>0.12962400000000002</v>
      </c>
      <c r="L21" s="33">
        <v>0.12118500000000001</v>
      </c>
      <c r="M21" s="33">
        <v>4.883499999999999E-2</v>
      </c>
      <c r="N21" s="33">
        <v>2.2221000000000001E-2</v>
      </c>
      <c r="O21" s="33">
        <v>7.633100000000001E-2</v>
      </c>
      <c r="P21" s="33">
        <v>0.15391299999999999</v>
      </c>
      <c r="Q21" s="33">
        <v>0.115749</v>
      </c>
      <c r="R21" s="33">
        <v>0.11991399999999999</v>
      </c>
      <c r="S21" s="33">
        <v>7.8262999999999999E-2</v>
      </c>
      <c r="T21" s="33">
        <v>3.5242000000000002E-2</v>
      </c>
      <c r="U21" s="33">
        <v>0.13154199999999999</v>
      </c>
      <c r="V21" s="33">
        <v>0</v>
      </c>
      <c r="W21" s="33">
        <v>5.3990000000000002E-3</v>
      </c>
      <c r="X21" s="33">
        <v>0</v>
      </c>
      <c r="Y21" s="33">
        <v>0</v>
      </c>
      <c r="Z21" s="33">
        <v>0.115757</v>
      </c>
      <c r="AA21" s="33">
        <v>0</v>
      </c>
      <c r="AB21" s="33">
        <v>0</v>
      </c>
      <c r="AC21" s="33">
        <v>0</v>
      </c>
      <c r="AD21" s="33">
        <v>0</v>
      </c>
      <c r="AE21" s="33">
        <v>3.6340000000000001E-3</v>
      </c>
      <c r="AF21" s="33">
        <f t="shared" si="0"/>
        <v>1.8375849999999998</v>
      </c>
    </row>
    <row r="22" spans="1:32" s="2" customFormat="1">
      <c r="A22" s="29"/>
      <c r="B22" s="18" t="s">
        <v>19</v>
      </c>
      <c r="C22" s="20">
        <f>SUM(C9:C14)</f>
        <v>439.31299999999987</v>
      </c>
      <c r="D22" s="20">
        <f t="shared" ref="D22:AC22" si="2">SUM(D9:D14)</f>
        <v>473.45716199999993</v>
      </c>
      <c r="E22" s="20">
        <f t="shared" si="2"/>
        <v>579.6697089999999</v>
      </c>
      <c r="F22" s="20">
        <f t="shared" si="2"/>
        <v>677.61447099999998</v>
      </c>
      <c r="G22" s="20">
        <f t="shared" si="2"/>
        <v>848.38993599999992</v>
      </c>
      <c r="H22" s="20">
        <f t="shared" si="2"/>
        <v>970.74173499999972</v>
      </c>
      <c r="I22" s="20">
        <f t="shared" si="2"/>
        <v>951.62214700000004</v>
      </c>
      <c r="J22" s="20">
        <f t="shared" si="2"/>
        <v>930.323666</v>
      </c>
      <c r="K22" s="20">
        <f t="shared" si="2"/>
        <v>918.64979200000039</v>
      </c>
      <c r="L22" s="20">
        <f t="shared" si="2"/>
        <v>932.22491900000023</v>
      </c>
      <c r="M22" s="20">
        <f t="shared" si="2"/>
        <v>1030.7136</v>
      </c>
      <c r="N22" s="20">
        <f t="shared" si="2"/>
        <v>1170.6226040000001</v>
      </c>
      <c r="O22" s="20">
        <f t="shared" si="2"/>
        <v>1247.6630430000002</v>
      </c>
      <c r="P22" s="20">
        <f t="shared" si="2"/>
        <v>1273.3945610000001</v>
      </c>
      <c r="Q22" s="20">
        <f t="shared" si="2"/>
        <v>1118.3867690000004</v>
      </c>
      <c r="R22" s="20">
        <f t="shared" si="2"/>
        <v>1408.83755</v>
      </c>
      <c r="S22" s="20">
        <f t="shared" si="2"/>
        <v>1620.7969189999999</v>
      </c>
      <c r="T22" s="20">
        <f t="shared" si="2"/>
        <v>1716.4348999999997</v>
      </c>
      <c r="U22" s="20">
        <f t="shared" si="2"/>
        <v>1845.5145580000001</v>
      </c>
      <c r="V22" s="20">
        <f t="shared" si="2"/>
        <v>2019.6406340000001</v>
      </c>
      <c r="W22" s="20">
        <f t="shared" si="2"/>
        <v>1975.135933</v>
      </c>
      <c r="X22" s="20">
        <f t="shared" si="2"/>
        <v>1913.954925</v>
      </c>
      <c r="Y22" s="20">
        <f t="shared" si="2"/>
        <v>1976.1435820000002</v>
      </c>
      <c r="Z22" s="20">
        <f t="shared" si="2"/>
        <v>2120.913673</v>
      </c>
      <c r="AA22" s="20">
        <f t="shared" si="2"/>
        <v>2160.3217</v>
      </c>
      <c r="AB22" s="20">
        <f t="shared" si="2"/>
        <v>2289.5723690000009</v>
      </c>
      <c r="AC22" s="20">
        <f t="shared" si="2"/>
        <v>2266.7047000000002</v>
      </c>
      <c r="AD22" s="20">
        <f>SUM(AD9:AD14)</f>
        <v>2224.0352430000007</v>
      </c>
      <c r="AE22" s="20">
        <f>SUM(AE9:AE14)</f>
        <v>2027.717085</v>
      </c>
      <c r="AF22" s="33">
        <f t="shared" si="0"/>
        <v>41128.510885000003</v>
      </c>
    </row>
    <row r="23" spans="1:32" s="2" customFormat="1">
      <c r="A23" s="29"/>
      <c r="B23" s="18" t="s">
        <v>20</v>
      </c>
      <c r="C23" s="20">
        <f>C24-C22</f>
        <v>30.020008000000075</v>
      </c>
      <c r="D23" s="20">
        <f t="shared" ref="D23:AD23" si="3">D24-D22</f>
        <v>34.060656000000165</v>
      </c>
      <c r="E23" s="20">
        <f t="shared" si="3"/>
        <v>59.872293000000241</v>
      </c>
      <c r="F23" s="20">
        <f t="shared" si="3"/>
        <v>71.48849899999982</v>
      </c>
      <c r="G23" s="20">
        <f t="shared" si="3"/>
        <v>64.557834999999841</v>
      </c>
      <c r="H23" s="20">
        <f t="shared" si="3"/>
        <v>83.510024000000726</v>
      </c>
      <c r="I23" s="20">
        <f t="shared" si="3"/>
        <v>109.79862000000003</v>
      </c>
      <c r="J23" s="20">
        <f t="shared" si="3"/>
        <v>135.38054299999953</v>
      </c>
      <c r="K23" s="20">
        <f t="shared" si="3"/>
        <v>148.09058399999935</v>
      </c>
      <c r="L23" s="20">
        <f t="shared" si="3"/>
        <v>154.15797099999963</v>
      </c>
      <c r="M23" s="20">
        <f t="shared" si="3"/>
        <v>193.47957199999996</v>
      </c>
      <c r="N23" s="20">
        <f t="shared" si="3"/>
        <v>198.18354399999976</v>
      </c>
      <c r="O23" s="20">
        <f t="shared" si="3"/>
        <v>215.25010699999962</v>
      </c>
      <c r="P23" s="20">
        <f t="shared" si="3"/>
        <v>215.33466500000009</v>
      </c>
      <c r="Q23" s="20">
        <f t="shared" si="3"/>
        <v>193.30792499999984</v>
      </c>
      <c r="R23" s="20">
        <f t="shared" si="3"/>
        <v>213.58092199999942</v>
      </c>
      <c r="S23" s="20">
        <f t="shared" si="3"/>
        <v>260.92106700000022</v>
      </c>
      <c r="T23" s="20">
        <f t="shared" si="3"/>
        <v>284.03559799999994</v>
      </c>
      <c r="U23" s="20">
        <f t="shared" si="3"/>
        <v>288.72364500000072</v>
      </c>
      <c r="V23" s="20">
        <f t="shared" si="3"/>
        <v>270.47762799999941</v>
      </c>
      <c r="W23" s="20">
        <f t="shared" si="3"/>
        <v>263.4903460000005</v>
      </c>
      <c r="X23" s="20">
        <f t="shared" si="3"/>
        <v>260.69837300000017</v>
      </c>
      <c r="Y23" s="20">
        <f t="shared" si="3"/>
        <v>285.74091499999986</v>
      </c>
      <c r="Z23" s="20">
        <f t="shared" si="3"/>
        <v>347.22243200000048</v>
      </c>
      <c r="AA23" s="20">
        <f t="shared" si="3"/>
        <v>306.4038370000012</v>
      </c>
      <c r="AB23" s="20">
        <f t="shared" si="3"/>
        <v>298.67866299999878</v>
      </c>
      <c r="AC23" s="20">
        <f t="shared" si="3"/>
        <v>382.74145500000031</v>
      </c>
      <c r="AD23" s="20">
        <f t="shared" si="3"/>
        <v>369.53727599999911</v>
      </c>
      <c r="AE23" s="20">
        <f t="shared" ref="AE23" si="4">AE24-AE22</f>
        <v>290.78708699999993</v>
      </c>
      <c r="AF23" s="33">
        <f t="shared" si="0"/>
        <v>6029.5320899999988</v>
      </c>
    </row>
    <row r="24" spans="1:32" s="2" customFormat="1">
      <c r="A24" s="29"/>
      <c r="B24" s="18" t="s">
        <v>7</v>
      </c>
      <c r="C24" s="20">
        <v>469.33300799999995</v>
      </c>
      <c r="D24" s="20">
        <v>507.51781800000009</v>
      </c>
      <c r="E24" s="20">
        <v>639.54200200000014</v>
      </c>
      <c r="F24" s="20">
        <v>749.1029699999998</v>
      </c>
      <c r="G24" s="20">
        <v>912.94777099999976</v>
      </c>
      <c r="H24" s="20">
        <v>1054.2517590000004</v>
      </c>
      <c r="I24" s="20">
        <v>1061.4207670000001</v>
      </c>
      <c r="J24" s="20">
        <v>1065.7042089999995</v>
      </c>
      <c r="K24" s="20">
        <v>1066.7403759999997</v>
      </c>
      <c r="L24" s="20">
        <v>1086.3828899999999</v>
      </c>
      <c r="M24" s="20">
        <v>1224.193172</v>
      </c>
      <c r="N24" s="20">
        <v>1368.8061479999999</v>
      </c>
      <c r="O24" s="21">
        <v>1462.9131499999999</v>
      </c>
      <c r="P24" s="21">
        <v>1488.7292260000002</v>
      </c>
      <c r="Q24" s="21">
        <v>1311.6946940000003</v>
      </c>
      <c r="R24" s="21">
        <v>1622.4184719999994</v>
      </c>
      <c r="S24" s="21">
        <v>1881.7179860000001</v>
      </c>
      <c r="T24" s="21">
        <v>2000.4704979999997</v>
      </c>
      <c r="U24" s="21">
        <v>2134.2382030000008</v>
      </c>
      <c r="V24" s="21">
        <v>2290.1182619999995</v>
      </c>
      <c r="W24" s="21">
        <v>2238.6262790000005</v>
      </c>
      <c r="X24" s="21">
        <v>2174.6532980000002</v>
      </c>
      <c r="Y24" s="33">
        <v>2261.884497</v>
      </c>
      <c r="Z24" s="33">
        <v>2468.1361050000005</v>
      </c>
      <c r="AA24" s="33">
        <v>2466.7255370000012</v>
      </c>
      <c r="AB24" s="33">
        <v>2588.2510319999997</v>
      </c>
      <c r="AC24" s="33">
        <v>2649.4461550000005</v>
      </c>
      <c r="AD24" s="33">
        <v>2593.5725189999998</v>
      </c>
      <c r="AE24" s="33">
        <v>2318.5041719999999</v>
      </c>
      <c r="AF24" s="33">
        <f t="shared" si="0"/>
        <v>47158.042974999997</v>
      </c>
    </row>
    <row r="25" spans="1:32" s="2" customFormat="1">
      <c r="A25" s="29"/>
      <c r="B25" s="18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2" s="2" customFormat="1">
      <c r="A26" s="5"/>
      <c r="B26" s="89" t="s">
        <v>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 s="2" customFormat="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2" s="2" customFormat="1">
      <c r="A28" s="29">
        <v>1</v>
      </c>
      <c r="B28" s="18" t="s">
        <v>15</v>
      </c>
      <c r="C28" s="22">
        <f>C9/C$24*100</f>
        <v>3.2599454415530906</v>
      </c>
      <c r="D28" s="22">
        <f t="shared" ref="D28:AF37" si="5">D9/D$24*100</f>
        <v>5.8734651164503537</v>
      </c>
      <c r="E28" s="22">
        <f t="shared" si="5"/>
        <v>4.6475973285645118</v>
      </c>
      <c r="F28" s="22">
        <f t="shared" si="5"/>
        <v>5.7088796484146922</v>
      </c>
      <c r="G28" s="22">
        <f t="shared" si="5"/>
        <v>6.3063871591401286</v>
      </c>
      <c r="H28" s="22">
        <f t="shared" si="5"/>
        <v>7.0491727773346753</v>
      </c>
      <c r="I28" s="22">
        <f t="shared" si="5"/>
        <v>9.9005890281398656</v>
      </c>
      <c r="J28" s="22">
        <f t="shared" si="5"/>
        <v>12.663412686211888</v>
      </c>
      <c r="K28" s="22">
        <f t="shared" si="5"/>
        <v>14.463379513067201</v>
      </c>
      <c r="L28" s="22">
        <f t="shared" si="5"/>
        <v>17.480713452694381</v>
      </c>
      <c r="M28" s="22">
        <f t="shared" si="5"/>
        <v>19.639233782623975</v>
      </c>
      <c r="N28" s="22">
        <f t="shared" si="5"/>
        <v>22.113197361238033</v>
      </c>
      <c r="O28" s="22">
        <f t="shared" si="5"/>
        <v>25.437058515743061</v>
      </c>
      <c r="P28" s="22">
        <f t="shared" si="5"/>
        <v>27.998670323679125</v>
      </c>
      <c r="Q28" s="22">
        <f t="shared" si="5"/>
        <v>29.337453887726099</v>
      </c>
      <c r="R28" s="22">
        <f t="shared" si="5"/>
        <v>32.622956415649099</v>
      </c>
      <c r="S28" s="22">
        <f t="shared" si="5"/>
        <v>34.803522837773414</v>
      </c>
      <c r="T28" s="22">
        <f t="shared" si="5"/>
        <v>36.759527058019131</v>
      </c>
      <c r="U28" s="22">
        <f t="shared" si="5"/>
        <v>33.854428759843529</v>
      </c>
      <c r="V28" s="22">
        <f t="shared" si="5"/>
        <v>36.19784627524183</v>
      </c>
      <c r="W28" s="22">
        <f t="shared" si="5"/>
        <v>37.998603294337542</v>
      </c>
      <c r="X28" s="22">
        <f t="shared" si="5"/>
        <v>38.024746416382548</v>
      </c>
      <c r="Y28" s="22">
        <f t="shared" si="5"/>
        <v>37.49148367764775</v>
      </c>
      <c r="Z28" s="22">
        <f t="shared" si="5"/>
        <v>40.148235828347886</v>
      </c>
      <c r="AA28" s="22">
        <f t="shared" si="5"/>
        <v>43.531473603096664</v>
      </c>
      <c r="AB28" s="22">
        <f t="shared" si="5"/>
        <v>48.906393558814607</v>
      </c>
      <c r="AC28" s="22">
        <f t="shared" si="5"/>
        <v>44.969501899539466</v>
      </c>
      <c r="AD28" s="22">
        <f t="shared" si="5"/>
        <v>49.730125437067088</v>
      </c>
      <c r="AE28" s="22">
        <f t="shared" ref="AE28:AE36" si="6">AE9/AE$24*100</f>
        <v>53.04205762714497</v>
      </c>
      <c r="AF28" s="22">
        <f t="shared" si="5"/>
        <v>33.056433464094575</v>
      </c>
    </row>
    <row r="29" spans="1:32" s="2" customFormat="1">
      <c r="A29" s="29">
        <v>2</v>
      </c>
      <c r="B29" s="18" t="s">
        <v>1165</v>
      </c>
      <c r="C29" s="22">
        <f t="shared" ref="C29:R43" si="7">C10/C$24*100</f>
        <v>88.109080961976559</v>
      </c>
      <c r="D29" s="22">
        <f t="shared" si="7"/>
        <v>83.884788454855752</v>
      </c>
      <c r="E29" s="22">
        <f t="shared" si="7"/>
        <v>80.571404909852944</v>
      </c>
      <c r="F29" s="22">
        <f t="shared" si="7"/>
        <v>80.952848444853998</v>
      </c>
      <c r="G29" s="22">
        <f t="shared" si="7"/>
        <v>83.671185500928303</v>
      </c>
      <c r="H29" s="22">
        <f t="shared" si="7"/>
        <v>81.255111190191471</v>
      </c>
      <c r="I29" s="22">
        <f t="shared" si="7"/>
        <v>76.059854216136685</v>
      </c>
      <c r="J29" s="22">
        <f t="shared" si="7"/>
        <v>70.07726005894007</v>
      </c>
      <c r="K29" s="22">
        <f t="shared" si="7"/>
        <v>67.199098499295999</v>
      </c>
      <c r="L29" s="22">
        <f t="shared" si="7"/>
        <v>62.840936679332316</v>
      </c>
      <c r="M29" s="22">
        <f t="shared" si="7"/>
        <v>57.478706718354424</v>
      </c>
      <c r="N29" s="22">
        <f t="shared" si="7"/>
        <v>56.43425799399612</v>
      </c>
      <c r="O29" s="22">
        <f t="shared" si="7"/>
        <v>51.909898342222185</v>
      </c>
      <c r="P29" s="22">
        <f t="shared" si="7"/>
        <v>48.558734884405368</v>
      </c>
      <c r="Q29" s="22">
        <f t="shared" si="7"/>
        <v>47.943150786275879</v>
      </c>
      <c r="R29" s="22">
        <f t="shared" si="7"/>
        <v>47.160469336668164</v>
      </c>
      <c r="S29" s="22">
        <f t="shared" si="5"/>
        <v>44.310992784441616</v>
      </c>
      <c r="T29" s="22">
        <f t="shared" si="5"/>
        <v>42.270594184988568</v>
      </c>
      <c r="U29" s="22">
        <f t="shared" si="5"/>
        <v>46.161665582367966</v>
      </c>
      <c r="V29" s="22">
        <f t="shared" si="5"/>
        <v>46.322701041366585</v>
      </c>
      <c r="W29" s="22">
        <f t="shared" si="5"/>
        <v>45.1731968165643</v>
      </c>
      <c r="X29" s="22">
        <f t="shared" si="5"/>
        <v>44.117597084664112</v>
      </c>
      <c r="Y29" s="22">
        <f t="shared" si="5"/>
        <v>42.662767364110898</v>
      </c>
      <c r="Z29" s="22">
        <f t="shared" si="5"/>
        <v>38.198188588145143</v>
      </c>
      <c r="AA29" s="22">
        <f t="shared" si="5"/>
        <v>37.073392409607173</v>
      </c>
      <c r="AB29" s="22">
        <f t="shared" si="5"/>
        <v>31.595304237861892</v>
      </c>
      <c r="AC29" s="22">
        <f t="shared" si="5"/>
        <v>33.407010077545806</v>
      </c>
      <c r="AD29" s="22">
        <f t="shared" si="5"/>
        <v>26.916986584557499</v>
      </c>
      <c r="AE29" s="22">
        <f t="shared" si="6"/>
        <v>25.117098042470122</v>
      </c>
      <c r="AF29" s="22">
        <f t="shared" si="5"/>
        <v>47.477129383569391</v>
      </c>
    </row>
    <row r="30" spans="1:32" s="2" customFormat="1">
      <c r="A30" s="5">
        <v>3</v>
      </c>
      <c r="B30" s="18" t="s">
        <v>1158</v>
      </c>
      <c r="C30" s="22">
        <f t="shared" si="7"/>
        <v>0.18302569505190236</v>
      </c>
      <c r="D30" s="22">
        <f t="shared" si="5"/>
        <v>0.18115009313820776</v>
      </c>
      <c r="E30" s="22">
        <f t="shared" si="5"/>
        <v>0.70973149313186146</v>
      </c>
      <c r="F30" s="22">
        <f t="shared" si="5"/>
        <v>0.48047520089260898</v>
      </c>
      <c r="G30" s="22">
        <f t="shared" si="5"/>
        <v>0.39093233078280876</v>
      </c>
      <c r="H30" s="22">
        <f t="shared" si="5"/>
        <v>0.47979327108715775</v>
      </c>
      <c r="I30" s="22">
        <f t="shared" si="5"/>
        <v>0.42204553926915978</v>
      </c>
      <c r="J30" s="22">
        <f t="shared" si="5"/>
        <v>0.53871280149931389</v>
      </c>
      <c r="K30" s="22">
        <f t="shared" si="5"/>
        <v>0.5129728960404516</v>
      </c>
      <c r="L30" s="22">
        <f t="shared" si="5"/>
        <v>0.66256685982968688</v>
      </c>
      <c r="M30" s="22">
        <f t="shared" si="5"/>
        <v>0.81335407088841383</v>
      </c>
      <c r="N30" s="22">
        <f t="shared" si="5"/>
        <v>1.5468494958863976</v>
      </c>
      <c r="O30" s="22">
        <f t="shared" si="5"/>
        <v>1.7179954941275906</v>
      </c>
      <c r="P30" s="22">
        <f t="shared" si="5"/>
        <v>2.3117586730308468</v>
      </c>
      <c r="Q30" s="22">
        <f t="shared" si="5"/>
        <v>1.9872564186800008</v>
      </c>
      <c r="R30" s="22">
        <f t="shared" si="5"/>
        <v>1.9642379909984167</v>
      </c>
      <c r="S30" s="22">
        <f t="shared" si="5"/>
        <v>1.9373711295333285</v>
      </c>
      <c r="T30" s="22">
        <f t="shared" si="5"/>
        <v>1.9805016889581744</v>
      </c>
      <c r="U30" s="22">
        <f t="shared" si="5"/>
        <v>1.6026129113386502</v>
      </c>
      <c r="V30" s="22">
        <f t="shared" si="5"/>
        <v>1.8311546043642708</v>
      </c>
      <c r="W30" s="22">
        <f t="shared" si="5"/>
        <v>2.2289957224253598</v>
      </c>
      <c r="X30" s="22">
        <f t="shared" si="5"/>
        <v>2.4694501900320844</v>
      </c>
      <c r="Y30" s="22">
        <f t="shared" si="5"/>
        <v>2.3061908364103347</v>
      </c>
      <c r="Z30" s="22">
        <f t="shared" si="5"/>
        <v>2.741262885095229</v>
      </c>
      <c r="AA30" s="22">
        <f t="shared" si="5"/>
        <v>2.5739722984024853</v>
      </c>
      <c r="AB30" s="22">
        <f t="shared" si="5"/>
        <v>2.0081709369526113</v>
      </c>
      <c r="AC30" s="22">
        <f t="shared" si="5"/>
        <v>2.525858390203819</v>
      </c>
      <c r="AD30" s="22">
        <f t="shared" si="5"/>
        <v>3.4629389902168373</v>
      </c>
      <c r="AE30" s="22">
        <f t="shared" si="6"/>
        <v>3.6267844593725402</v>
      </c>
      <c r="AF30" s="22">
        <f t="shared" si="5"/>
        <v>1.955078944834012</v>
      </c>
    </row>
    <row r="31" spans="1:32" s="2" customFormat="1">
      <c r="A31" s="5">
        <v>4</v>
      </c>
      <c r="B31" s="18" t="s">
        <v>1151</v>
      </c>
      <c r="C31" s="22">
        <f t="shared" si="7"/>
        <v>0.82840966514760883</v>
      </c>
      <c r="D31" s="22">
        <f t="shared" si="5"/>
        <v>1.1909449847138174</v>
      </c>
      <c r="E31" s="22">
        <f t="shared" si="5"/>
        <v>2.5196187192721693</v>
      </c>
      <c r="F31" s="22">
        <f t="shared" si="5"/>
        <v>1.3253647893025977</v>
      </c>
      <c r="G31" s="22">
        <f t="shared" si="5"/>
        <v>1.0113540219158934</v>
      </c>
      <c r="H31" s="22">
        <f t="shared" si="5"/>
        <v>0.84656448744895996</v>
      </c>
      <c r="I31" s="22">
        <f t="shared" si="5"/>
        <v>1.3193074259870774</v>
      </c>
      <c r="J31" s="22">
        <f t="shared" si="5"/>
        <v>1.2190863928548119</v>
      </c>
      <c r="K31" s="22">
        <f t="shared" si="5"/>
        <v>1.1155091967757302</v>
      </c>
      <c r="L31" s="22">
        <f t="shared" si="5"/>
        <v>1.0340642423041106</v>
      </c>
      <c r="M31" s="22">
        <f t="shared" si="5"/>
        <v>1.3356194409488182</v>
      </c>
      <c r="N31" s="22">
        <f t="shared" si="5"/>
        <v>1.3677895900274699</v>
      </c>
      <c r="O31" s="22">
        <f t="shared" si="5"/>
        <v>1.6487989051161371</v>
      </c>
      <c r="P31" s="22">
        <f t="shared" si="5"/>
        <v>1.8201430808748025</v>
      </c>
      <c r="Q31" s="22">
        <f t="shared" si="5"/>
        <v>1.6110011801267532</v>
      </c>
      <c r="R31" s="22">
        <f t="shared" si="5"/>
        <v>1.3087714647272586</v>
      </c>
      <c r="S31" s="22">
        <f t="shared" si="5"/>
        <v>1.5993123955823207</v>
      </c>
      <c r="T31" s="22">
        <f t="shared" si="5"/>
        <v>1.5778699076820879</v>
      </c>
      <c r="U31" s="22">
        <f t="shared" si="5"/>
        <v>1.5214427309171348</v>
      </c>
      <c r="V31" s="22">
        <f t="shared" si="5"/>
        <v>1.208733341824249</v>
      </c>
      <c r="W31" s="22">
        <f t="shared" si="5"/>
        <v>1.3277495792320226</v>
      </c>
      <c r="X31" s="22">
        <f t="shared" si="5"/>
        <v>1.7114267839488957</v>
      </c>
      <c r="Y31" s="22">
        <f t="shared" si="5"/>
        <v>1.8511703429390458</v>
      </c>
      <c r="Z31" s="22">
        <f t="shared" si="5"/>
        <v>1.8773937914578658</v>
      </c>
      <c r="AA31" s="22">
        <f t="shared" si="5"/>
        <v>2.1573450390723377</v>
      </c>
      <c r="AB31" s="22">
        <f t="shared" si="5"/>
        <v>1.7514418207329436</v>
      </c>
      <c r="AC31" s="22">
        <f t="shared" si="5"/>
        <v>2.2829168989093871</v>
      </c>
      <c r="AD31" s="22">
        <f t="shared" si="5"/>
        <v>2.9088469070102754</v>
      </c>
      <c r="AE31" s="22">
        <f t="shared" si="6"/>
        <v>1.9092809292559683</v>
      </c>
      <c r="AF31" s="22">
        <f t="shared" si="5"/>
        <v>1.67229144860416</v>
      </c>
    </row>
    <row r="32" spans="1:32" s="2" customFormat="1">
      <c r="A32" s="5">
        <v>5</v>
      </c>
      <c r="B32" s="18" t="s">
        <v>1148</v>
      </c>
      <c r="C32" s="22">
        <f t="shared" si="7"/>
        <v>0.11761371789132721</v>
      </c>
      <c r="D32" s="22">
        <f t="shared" si="5"/>
        <v>8.2775418931202893E-4</v>
      </c>
      <c r="E32" s="22">
        <f t="shared" si="5"/>
        <v>0.11418374363471437</v>
      </c>
      <c r="F32" s="22">
        <f t="shared" si="5"/>
        <v>0.15608882180776837</v>
      </c>
      <c r="G32" s="22">
        <f t="shared" si="5"/>
        <v>6.214013747780979E-2</v>
      </c>
      <c r="H32" s="22">
        <f t="shared" si="5"/>
        <v>5.4856820969269041E-2</v>
      </c>
      <c r="I32" s="22">
        <f t="shared" si="5"/>
        <v>9.5137953900613664E-2</v>
      </c>
      <c r="J32" s="22">
        <f t="shared" si="5"/>
        <v>0.17065654659528523</v>
      </c>
      <c r="K32" s="22">
        <f t="shared" si="5"/>
        <v>0.23793352694845407</v>
      </c>
      <c r="L32" s="22">
        <f t="shared" si="5"/>
        <v>0.34022001211745889</v>
      </c>
      <c r="M32" s="22">
        <f t="shared" si="5"/>
        <v>0.31297887356620546</v>
      </c>
      <c r="N32" s="22">
        <f t="shared" si="5"/>
        <v>0.31027424929421044</v>
      </c>
      <c r="O32" s="22">
        <f t="shared" si="5"/>
        <v>0.35135455580531216</v>
      </c>
      <c r="P32" s="22">
        <f t="shared" si="5"/>
        <v>0.54866794158039867</v>
      </c>
      <c r="Q32" s="22">
        <f t="shared" si="5"/>
        <v>0.51375598535431743</v>
      </c>
      <c r="R32" s="22">
        <f t="shared" si="5"/>
        <v>0.41557052735528782</v>
      </c>
      <c r="S32" s="22">
        <f t="shared" si="5"/>
        <v>0.52502856822882071</v>
      </c>
      <c r="T32" s="22">
        <f t="shared" si="5"/>
        <v>0.60556949038295693</v>
      </c>
      <c r="U32" s="22">
        <f t="shared" si="5"/>
        <v>0.76229190242828726</v>
      </c>
      <c r="V32" s="22">
        <f t="shared" si="5"/>
        <v>0.76769629288253771</v>
      </c>
      <c r="W32" s="22">
        <f t="shared" si="5"/>
        <v>0.92398745579096264</v>
      </c>
      <c r="X32" s="22">
        <f t="shared" si="5"/>
        <v>1.0018588259580126</v>
      </c>
      <c r="Y32" s="22">
        <f t="shared" si="5"/>
        <v>1.2401337927380471</v>
      </c>
      <c r="Z32" s="22">
        <f t="shared" si="5"/>
        <v>1.0605915106128232</v>
      </c>
      <c r="AA32" s="22">
        <f t="shared" si="5"/>
        <v>1.1958810803035842</v>
      </c>
      <c r="AB32" s="22">
        <f t="shared" si="5"/>
        <v>2.0565600995382893</v>
      </c>
      <c r="AC32" s="22">
        <f t="shared" si="5"/>
        <v>1.38362211780824</v>
      </c>
      <c r="AD32" s="22">
        <f t="shared" si="5"/>
        <v>1.8423822218174881</v>
      </c>
      <c r="AE32" s="22">
        <f t="shared" si="6"/>
        <v>2.8658562189552952</v>
      </c>
      <c r="AF32" s="22">
        <f t="shared" si="5"/>
        <v>0.9196517659350556</v>
      </c>
    </row>
    <row r="33" spans="1:32" s="2" customFormat="1">
      <c r="A33" s="29"/>
      <c r="B33" s="18" t="s">
        <v>17</v>
      </c>
      <c r="C33" s="22">
        <f t="shared" si="7"/>
        <v>1.105611561844378</v>
      </c>
      <c r="D33" s="22">
        <f t="shared" si="5"/>
        <v>2.1575999130733963</v>
      </c>
      <c r="E33" s="22">
        <f t="shared" si="5"/>
        <v>2.0757185546040184</v>
      </c>
      <c r="F33" s="22">
        <f t="shared" si="5"/>
        <v>1.833129162470148</v>
      </c>
      <c r="G33" s="22">
        <f t="shared" si="5"/>
        <v>1.4866395900319254</v>
      </c>
      <c r="H33" s="22">
        <f t="shared" si="5"/>
        <v>2.3932413472027214</v>
      </c>
      <c r="I33" s="22">
        <f t="shared" si="5"/>
        <v>1.8585706642764415</v>
      </c>
      <c r="J33" s="22">
        <f t="shared" si="5"/>
        <v>2.6274832888456774</v>
      </c>
      <c r="K33" s="22">
        <f t="shared" si="5"/>
        <v>2.5885734356041672</v>
      </c>
      <c r="L33" s="22">
        <f t="shared" si="5"/>
        <v>3.4514767624884057</v>
      </c>
      <c r="M33" s="22">
        <f t="shared" si="5"/>
        <v>4.615446834072034</v>
      </c>
      <c r="N33" s="22">
        <f t="shared" si="5"/>
        <v>3.7490622083325125</v>
      </c>
      <c r="O33" s="22">
        <f t="shared" si="5"/>
        <v>4.2210947382624893</v>
      </c>
      <c r="P33" s="22">
        <f t="shared" si="5"/>
        <v>4.2976979884990847</v>
      </c>
      <c r="Q33" s="22">
        <f t="shared" si="5"/>
        <v>3.8701165928479386</v>
      </c>
      <c r="R33" s="22">
        <f t="shared" si="5"/>
        <v>3.3636395875551894</v>
      </c>
      <c r="S33" s="22">
        <f t="shared" si="5"/>
        <v>2.9576632850444566</v>
      </c>
      <c r="T33" s="22">
        <f t="shared" si="5"/>
        <v>2.6074979387174149</v>
      </c>
      <c r="U33" s="22">
        <f t="shared" si="5"/>
        <v>2.5693753360294429</v>
      </c>
      <c r="V33" s="22">
        <f t="shared" si="5"/>
        <v>1.861228247783826</v>
      </c>
      <c r="W33" s="22">
        <f t="shared" si="5"/>
        <v>0.57728697823438679</v>
      </c>
      <c r="X33" s="22">
        <f t="shared" si="5"/>
        <v>0.68687767441998926</v>
      </c>
      <c r="Y33" s="22">
        <f t="shared" si="5"/>
        <v>1.8153845633789678</v>
      </c>
      <c r="Z33" s="22">
        <f t="shared" si="5"/>
        <v>1.9061230012677923</v>
      </c>
      <c r="AA33" s="22">
        <f t="shared" si="5"/>
        <v>1.0464548492652179</v>
      </c>
      <c r="AB33" s="22">
        <f t="shared" si="5"/>
        <v>2.1423420802097852</v>
      </c>
      <c r="AC33" s="22">
        <f t="shared" si="5"/>
        <v>0.98499763623239178</v>
      </c>
      <c r="AD33" s="22">
        <f t="shared" si="5"/>
        <v>0.89052462696918322</v>
      </c>
      <c r="AE33" s="22">
        <f t="shared" si="6"/>
        <v>0.89691005309090333</v>
      </c>
      <c r="AF33" s="22">
        <f t="shared" si="5"/>
        <v>2.1336170471141149</v>
      </c>
    </row>
    <row r="34" spans="1:32" s="2" customFormat="1">
      <c r="A34" s="29"/>
      <c r="B34" s="18" t="s">
        <v>18</v>
      </c>
      <c r="C34" s="22">
        <f t="shared" si="7"/>
        <v>0.13231543262774312</v>
      </c>
      <c r="D34" s="22">
        <f t="shared" si="5"/>
        <v>0.47086307421033252</v>
      </c>
      <c r="E34" s="22">
        <f t="shared" si="5"/>
        <v>0.16984842224639371</v>
      </c>
      <c r="F34" s="22">
        <f t="shared" si="5"/>
        <v>0.25277619710945753</v>
      </c>
      <c r="G34" s="22">
        <f t="shared" si="5"/>
        <v>0.23849261361524268</v>
      </c>
      <c r="H34" s="22">
        <f t="shared" si="5"/>
        <v>0.25978984399304178</v>
      </c>
      <c r="I34" s="22">
        <f t="shared" si="5"/>
        <v>0.27322435081016266</v>
      </c>
      <c r="J34" s="22">
        <f t="shared" si="5"/>
        <v>0.34270391063079692</v>
      </c>
      <c r="K34" s="22">
        <f t="shared" si="5"/>
        <v>0.46998886634436354</v>
      </c>
      <c r="L34" s="22">
        <f t="shared" si="5"/>
        <v>0.59079814852385992</v>
      </c>
      <c r="M34" s="22">
        <f t="shared" si="5"/>
        <v>0.50677982379728559</v>
      </c>
      <c r="N34" s="22">
        <f t="shared" si="5"/>
        <v>0.48322065251273272</v>
      </c>
      <c r="O34" s="22">
        <f t="shared" si="5"/>
        <v>0.40238178185765849</v>
      </c>
      <c r="P34" s="22">
        <f t="shared" si="5"/>
        <v>0.47057536573141745</v>
      </c>
      <c r="Q34" s="22">
        <f t="shared" si="5"/>
        <v>0.65527199578654372</v>
      </c>
      <c r="R34" s="22">
        <f t="shared" si="5"/>
        <v>0.85471715462569031</v>
      </c>
      <c r="S34" s="22">
        <f t="shared" si="5"/>
        <v>0.68139695190222838</v>
      </c>
      <c r="T34" s="22">
        <f t="shared" si="5"/>
        <v>0.70626565171170064</v>
      </c>
      <c r="U34" s="22">
        <f t="shared" si="5"/>
        <v>0.45251129824331032</v>
      </c>
      <c r="V34" s="22">
        <f t="shared" si="5"/>
        <v>0.22402633458411328</v>
      </c>
      <c r="W34" s="22">
        <f t="shared" si="5"/>
        <v>0.13811550543314244</v>
      </c>
      <c r="X34" s="22">
        <f t="shared" si="5"/>
        <v>0.21974394743267253</v>
      </c>
      <c r="Y34" s="22">
        <f t="shared" si="5"/>
        <v>0.20418244194721138</v>
      </c>
      <c r="Z34" s="22">
        <f t="shared" si="5"/>
        <v>0.35112982555716876</v>
      </c>
      <c r="AA34" s="22">
        <f t="shared" si="5"/>
        <v>0.28444498160639897</v>
      </c>
      <c r="AB34" s="22">
        <f t="shared" si="5"/>
        <v>0.18718416181819567</v>
      </c>
      <c r="AC34" s="22">
        <f t="shared" si="5"/>
        <v>0.30713128419852709</v>
      </c>
      <c r="AD34" s="22">
        <f t="shared" si="5"/>
        <v>0.33431264930826488</v>
      </c>
      <c r="AE34" s="22">
        <f t="shared" si="6"/>
        <v>0.31146189371618693</v>
      </c>
      <c r="AF34" s="22">
        <f t="shared" si="5"/>
        <v>0.37289074971415309</v>
      </c>
    </row>
    <row r="35" spans="1:32" s="2" customFormat="1">
      <c r="A35" s="29"/>
      <c r="B35" s="18" t="s">
        <v>1143</v>
      </c>
      <c r="C35" s="22">
        <f t="shared" si="7"/>
        <v>4.2613665902654777E-4</v>
      </c>
      <c r="D35" s="22">
        <f t="shared" si="5"/>
        <v>5.0611030960887359E-3</v>
      </c>
      <c r="E35" s="22">
        <f t="shared" si="5"/>
        <v>1.0312692488334798E-2</v>
      </c>
      <c r="F35" s="22">
        <f t="shared" si="5"/>
        <v>3.8923887860169617E-3</v>
      </c>
      <c r="G35" s="22">
        <f t="shared" si="5"/>
        <v>1.4187010923760724E-3</v>
      </c>
      <c r="H35" s="22">
        <f t="shared" si="5"/>
        <v>2.018123263098107E-2</v>
      </c>
      <c r="I35" s="22">
        <f t="shared" si="5"/>
        <v>0.11129488292742251</v>
      </c>
      <c r="J35" s="22">
        <f t="shared" si="5"/>
        <v>0.12676434873684544</v>
      </c>
      <c r="K35" s="22">
        <f t="shared" si="5"/>
        <v>0.11890222105926927</v>
      </c>
      <c r="L35" s="22">
        <f t="shared" si="5"/>
        <v>9.8802918370704484E-2</v>
      </c>
      <c r="M35" s="22">
        <f t="shared" si="5"/>
        <v>8.4143419809892595E-2</v>
      </c>
      <c r="N35" s="22">
        <f t="shared" si="5"/>
        <v>0.14714479496917049</v>
      </c>
      <c r="O35" s="22">
        <f t="shared" si="5"/>
        <v>6.7873885746395815E-2</v>
      </c>
      <c r="P35" s="22">
        <f t="shared" si="5"/>
        <v>4.8333168143230902E-2</v>
      </c>
      <c r="Q35" s="22">
        <f t="shared" si="5"/>
        <v>3.8994058780571689E-2</v>
      </c>
      <c r="R35" s="22">
        <f t="shared" si="5"/>
        <v>3.1069357795132417E-2</v>
      </c>
      <c r="S35" s="22">
        <f t="shared" si="5"/>
        <v>3.2357399170865976E-2</v>
      </c>
      <c r="T35" s="22">
        <f t="shared" si="5"/>
        <v>2.3478076805909485E-2</v>
      </c>
      <c r="U35" s="22">
        <f t="shared" si="5"/>
        <v>4.1060084050983485E-3</v>
      </c>
      <c r="V35" s="22">
        <f t="shared" si="5"/>
        <v>5.5704546842306275E-4</v>
      </c>
      <c r="W35" s="22">
        <f t="shared" si="5"/>
        <v>0</v>
      </c>
      <c r="X35" s="22">
        <f t="shared" si="5"/>
        <v>0</v>
      </c>
      <c r="Y35" s="22">
        <f t="shared" si="5"/>
        <v>3.2043634454425457E-3</v>
      </c>
      <c r="Z35" s="22">
        <f t="shared" si="5"/>
        <v>0</v>
      </c>
      <c r="AA35" s="22">
        <f t="shared" si="5"/>
        <v>7.8723796825880873E-4</v>
      </c>
      <c r="AB35" s="22">
        <f t="shared" si="5"/>
        <v>6.4429608232838536E-4</v>
      </c>
      <c r="AC35" s="22">
        <f t="shared" si="5"/>
        <v>2.0216300640387985E-3</v>
      </c>
      <c r="AD35" s="22">
        <f t="shared" si="5"/>
        <v>2.378957964275068E-4</v>
      </c>
      <c r="AE35" s="22">
        <f t="shared" si="6"/>
        <v>0</v>
      </c>
      <c r="AF35" s="22">
        <f t="shared" si="5"/>
        <v>2.6171565275817085E-2</v>
      </c>
    </row>
    <row r="36" spans="1:32" s="2" customFormat="1">
      <c r="A36" s="5"/>
      <c r="B36" s="18" t="s">
        <v>1144</v>
      </c>
      <c r="C36" s="22">
        <f t="shared" si="7"/>
        <v>6.6051182149114915E-2</v>
      </c>
      <c r="D36" s="22">
        <f t="shared" si="5"/>
        <v>0.35982401705549577</v>
      </c>
      <c r="E36" s="22">
        <f t="shared" si="5"/>
        <v>0.13440243131990567</v>
      </c>
      <c r="F36" s="22">
        <f t="shared" si="5"/>
        <v>0.21932578908344208</v>
      </c>
      <c r="G36" s="22">
        <f t="shared" si="5"/>
        <v>0.17997283658409857</v>
      </c>
      <c r="H36" s="22">
        <f t="shared" si="5"/>
        <v>0.1464835118193053</v>
      </c>
      <c r="I36" s="22">
        <f t="shared" si="5"/>
        <v>2.6281660268288307E-2</v>
      </c>
      <c r="J36" s="22">
        <f t="shared" si="5"/>
        <v>6.9720471564732295E-2</v>
      </c>
      <c r="K36" s="22">
        <f t="shared" si="5"/>
        <v>0.1009013087173144</v>
      </c>
      <c r="L36" s="22">
        <f t="shared" si="5"/>
        <v>4.8814925647439097E-2</v>
      </c>
      <c r="M36" s="22">
        <f t="shared" si="5"/>
        <v>5.1852600922691637E-2</v>
      </c>
      <c r="N36" s="22">
        <f t="shared" si="5"/>
        <v>6.764339869110525E-2</v>
      </c>
      <c r="O36" s="22">
        <f t="shared" si="5"/>
        <v>7.980733511076854E-2</v>
      </c>
      <c r="P36" s="22">
        <f t="shared" si="5"/>
        <v>0.10349981535191545</v>
      </c>
      <c r="Q36" s="22">
        <f t="shared" si="5"/>
        <v>0.26583289662983106</v>
      </c>
      <c r="R36" s="22">
        <f t="shared" si="5"/>
        <v>0.49559057288642622</v>
      </c>
      <c r="S36" s="22">
        <f t="shared" si="5"/>
        <v>0.29109319466323047</v>
      </c>
      <c r="T36" s="22">
        <f t="shared" si="5"/>
        <v>0.28825708780835024</v>
      </c>
      <c r="U36" s="22">
        <f t="shared" si="5"/>
        <v>0.12473715428099287</v>
      </c>
      <c r="V36" s="22">
        <f t="shared" si="5"/>
        <v>2.0962105231227577E-2</v>
      </c>
      <c r="W36" s="22">
        <f t="shared" si="5"/>
        <v>1.7447843066261081E-2</v>
      </c>
      <c r="X36" s="22">
        <f t="shared" si="5"/>
        <v>1.0540852659631632E-2</v>
      </c>
      <c r="Y36" s="22">
        <f t="shared" si="5"/>
        <v>6.3341872756997823E-3</v>
      </c>
      <c r="Z36" s="22">
        <f t="shared" si="5"/>
        <v>0.12870639482015109</v>
      </c>
      <c r="AA36" s="22">
        <f t="shared" si="5"/>
        <v>0.12657001977597795</v>
      </c>
      <c r="AB36" s="22">
        <f t="shared" si="5"/>
        <v>0.11084009875901403</v>
      </c>
      <c r="AC36" s="22">
        <f t="shared" si="5"/>
        <v>5.0063029116362616E-2</v>
      </c>
      <c r="AD36" s="22">
        <f t="shared" si="5"/>
        <v>5.3538468264437998E-2</v>
      </c>
      <c r="AE36" s="22">
        <f t="shared" si="6"/>
        <v>2.5639677822412818E-2</v>
      </c>
      <c r="AF36" s="22">
        <f t="shared" si="5"/>
        <v>0.11424903919054122</v>
      </c>
    </row>
    <row r="37" spans="1:32" s="2" customFormat="1">
      <c r="A37" s="29"/>
      <c r="B37" s="18" t="s">
        <v>1160</v>
      </c>
      <c r="C37" s="22">
        <f t="shared" si="7"/>
        <v>6.4346635513008718E-2</v>
      </c>
      <c r="D37" s="22">
        <f t="shared" si="5"/>
        <v>8.9727096044537283E-2</v>
      </c>
      <c r="E37" s="22">
        <f t="shared" si="5"/>
        <v>2.1288672139472706E-2</v>
      </c>
      <c r="F37" s="22">
        <f t="shared" si="5"/>
        <v>2.3776971542376884E-2</v>
      </c>
      <c r="G37" s="22">
        <f t="shared" si="5"/>
        <v>2.9482738065636845E-2</v>
      </c>
      <c r="H37" s="22">
        <f t="shared" si="5"/>
        <v>6.1191645590605033E-2</v>
      </c>
      <c r="I37" s="22">
        <f t="shared" si="5"/>
        <v>0.10827628738113806</v>
      </c>
      <c r="J37" s="22">
        <f t="shared" si="5"/>
        <v>0.13025190182016075</v>
      </c>
      <c r="K37" s="22">
        <f t="shared" si="5"/>
        <v>0.22595863569337707</v>
      </c>
      <c r="L37" s="22">
        <f t="shared" si="5"/>
        <v>0.36458204896802093</v>
      </c>
      <c r="M37" s="22">
        <f t="shared" si="5"/>
        <v>0.28677933191413024</v>
      </c>
      <c r="N37" s="22">
        <f t="shared" si="5"/>
        <v>0.23524507138610551</v>
      </c>
      <c r="O37" s="22">
        <f t="shared" si="5"/>
        <v>0.168666540457306</v>
      </c>
      <c r="P37" s="22">
        <f t="shared" si="5"/>
        <v>0.15223957187228621</v>
      </c>
      <c r="Q37" s="22">
        <f t="shared" si="5"/>
        <v>0.16750155429080352</v>
      </c>
      <c r="R37" s="22">
        <f t="shared" si="5"/>
        <v>0.15169594296877564</v>
      </c>
      <c r="S37" s="22">
        <f t="shared" si="5"/>
        <v>0.17864797089737763</v>
      </c>
      <c r="T37" s="22">
        <f t="shared" si="5"/>
        <v>0.23072577199286445</v>
      </c>
      <c r="U37" s="22">
        <f t="shared" si="5"/>
        <v>0.20327791873941997</v>
      </c>
      <c r="V37" s="22">
        <f t="shared" ref="D37:AF43" si="8">V18/V$24*100</f>
        <v>0.15803755902279251</v>
      </c>
      <c r="W37" s="22">
        <f t="shared" si="8"/>
        <v>6.8061829448398059E-2</v>
      </c>
      <c r="X37" s="22">
        <f t="shared" si="8"/>
        <v>0.11574139207913409</v>
      </c>
      <c r="Y37" s="22">
        <f t="shared" si="8"/>
        <v>0.11263753756565052</v>
      </c>
      <c r="Z37" s="22">
        <f t="shared" si="8"/>
        <v>0.13738338793921576</v>
      </c>
      <c r="AA37" s="22">
        <f t="shared" si="8"/>
        <v>7.2582132594186499E-2</v>
      </c>
      <c r="AB37" s="22">
        <f t="shared" si="8"/>
        <v>5.2505378465932367E-2</v>
      </c>
      <c r="AC37" s="22">
        <f t="shared" si="8"/>
        <v>0.15543724080703195</v>
      </c>
      <c r="AD37" s="22">
        <f t="shared" si="8"/>
        <v>0.21904087733742689</v>
      </c>
      <c r="AE37" s="22">
        <f t="shared" ref="AE37" si="9">AE18/AE$24*100</f>
        <v>0.22363427517696957</v>
      </c>
      <c r="AF37" s="22">
        <f t="shared" si="8"/>
        <v>0.15069540107436996</v>
      </c>
    </row>
    <row r="38" spans="1:32" s="2" customFormat="1">
      <c r="A38" s="29"/>
      <c r="B38" s="18" t="s">
        <v>1146</v>
      </c>
      <c r="C38" s="22">
        <f t="shared" si="7"/>
        <v>4.2613665902654777E-4</v>
      </c>
      <c r="D38" s="22">
        <f t="shared" si="8"/>
        <v>2.3782416246122804E-3</v>
      </c>
      <c r="E38" s="22">
        <f t="shared" si="8"/>
        <v>2.6809810686992219E-3</v>
      </c>
      <c r="F38" s="22">
        <f t="shared" si="8"/>
        <v>3.8212370189908613E-3</v>
      </c>
      <c r="G38" s="22">
        <f t="shared" si="8"/>
        <v>1.8600954555591992E-2</v>
      </c>
      <c r="H38" s="22">
        <f t="shared" si="8"/>
        <v>1.0894551421848749E-2</v>
      </c>
      <c r="I38" s="22">
        <f t="shared" si="8"/>
        <v>5.0336305507766637E-3</v>
      </c>
      <c r="J38" s="22">
        <f t="shared" si="8"/>
        <v>6.236251995510326E-3</v>
      </c>
      <c r="K38" s="22">
        <f t="shared" si="8"/>
        <v>1.05030242147692E-2</v>
      </c>
      <c r="L38" s="22">
        <f t="shared" si="8"/>
        <v>6.7290547994547298E-2</v>
      </c>
      <c r="M38" s="22">
        <f t="shared" si="8"/>
        <v>7.9894498872437769E-2</v>
      </c>
      <c r="N38" s="22">
        <f t="shared" si="8"/>
        <v>3.1395314860903148E-2</v>
      </c>
      <c r="O38" s="22">
        <f t="shared" si="8"/>
        <v>8.0341338103359056E-2</v>
      </c>
      <c r="P38" s="22">
        <f t="shared" si="8"/>
        <v>0.14875626549968726</v>
      </c>
      <c r="Q38" s="22">
        <f t="shared" si="8"/>
        <v>0.16864480813398794</v>
      </c>
      <c r="R38" s="22">
        <f t="shared" si="8"/>
        <v>0.16833412877956935</v>
      </c>
      <c r="S38" s="22">
        <f t="shared" si="8"/>
        <v>0.17491696547986332</v>
      </c>
      <c r="T38" s="22">
        <f t="shared" si="8"/>
        <v>0.15521893490078353</v>
      </c>
      <c r="U38" s="22">
        <f t="shared" si="8"/>
        <v>0.11079400587414182</v>
      </c>
      <c r="V38" s="22">
        <f t="shared" si="8"/>
        <v>4.4469624861670137E-2</v>
      </c>
      <c r="W38" s="22">
        <f t="shared" si="8"/>
        <v>5.2364658227975695E-2</v>
      </c>
      <c r="X38" s="22">
        <f t="shared" si="8"/>
        <v>9.0007726831681831E-2</v>
      </c>
      <c r="Y38" s="22">
        <f t="shared" si="8"/>
        <v>8.2006353660418585E-2</v>
      </c>
      <c r="Z38" s="22">
        <f t="shared" si="8"/>
        <v>8.034998539920471E-2</v>
      </c>
      <c r="AA38" s="22">
        <f t="shared" si="8"/>
        <v>8.1288978847588692E-2</v>
      </c>
      <c r="AB38" s="22">
        <f t="shared" si="8"/>
        <v>2.3194388510920913E-2</v>
      </c>
      <c r="AC38" s="22">
        <f t="shared" si="8"/>
        <v>9.1528525515552503E-2</v>
      </c>
      <c r="AD38" s="22">
        <f t="shared" si="8"/>
        <v>5.8403186681821873E-2</v>
      </c>
      <c r="AE38" s="22">
        <f t="shared" ref="AE38" si="10">AE19/AE$24*100</f>
        <v>6.1030297770799088E-2</v>
      </c>
      <c r="AF38" s="22">
        <f t="shared" si="8"/>
        <v>7.5821216794249316E-2</v>
      </c>
    </row>
    <row r="39" spans="1:32" s="2" customFormat="1">
      <c r="A39" s="29"/>
      <c r="B39" s="18" t="s">
        <v>1161</v>
      </c>
      <c r="C39" s="22">
        <f t="shared" si="7"/>
        <v>0</v>
      </c>
      <c r="D39" s="22">
        <f t="shared" si="8"/>
        <v>0</v>
      </c>
      <c r="E39" s="22">
        <f t="shared" si="8"/>
        <v>0</v>
      </c>
      <c r="F39" s="22">
        <f t="shared" si="8"/>
        <v>0</v>
      </c>
      <c r="G39" s="22">
        <f t="shared" si="8"/>
        <v>5.2599942215095247E-3</v>
      </c>
      <c r="H39" s="22">
        <f t="shared" si="8"/>
        <v>1.2871688270050109E-4</v>
      </c>
      <c r="I39" s="22">
        <f t="shared" si="8"/>
        <v>2.5786192291449674E-4</v>
      </c>
      <c r="J39" s="22">
        <f t="shared" si="8"/>
        <v>9.7278399695238562E-4</v>
      </c>
      <c r="K39" s="22">
        <f t="shared" si="8"/>
        <v>1.5722663524643794E-3</v>
      </c>
      <c r="L39" s="22">
        <f t="shared" si="8"/>
        <v>1.5280063919268834E-4</v>
      </c>
      <c r="M39" s="22">
        <f t="shared" si="8"/>
        <v>1.2081426639422558E-4</v>
      </c>
      <c r="N39" s="22">
        <f t="shared" si="8"/>
        <v>1.6868714414920938E-4</v>
      </c>
      <c r="O39" s="22">
        <f t="shared" si="8"/>
        <v>4.7494275377865056E-4</v>
      </c>
      <c r="P39" s="22">
        <f t="shared" si="8"/>
        <v>7.4079958983756791E-3</v>
      </c>
      <c r="Q39" s="22">
        <f t="shared" si="8"/>
        <v>5.4742921754930875E-3</v>
      </c>
      <c r="R39" s="22">
        <f t="shared" si="8"/>
        <v>6.3608743231814008E-4</v>
      </c>
      <c r="S39" s="22">
        <f t="shared" si="8"/>
        <v>2.222968601629766E-4</v>
      </c>
      <c r="T39" s="22">
        <f t="shared" si="8"/>
        <v>6.8240946385603749E-3</v>
      </c>
      <c r="U39" s="22">
        <f t="shared" si="8"/>
        <v>3.4327939541620119E-3</v>
      </c>
      <c r="V39" s="22">
        <f t="shared" si="8"/>
        <v>0</v>
      </c>
      <c r="W39" s="22">
        <f t="shared" si="8"/>
        <v>0</v>
      </c>
      <c r="X39" s="22">
        <f t="shared" si="8"/>
        <v>3.4539758622250043E-3</v>
      </c>
      <c r="Y39" s="22">
        <f t="shared" si="8"/>
        <v>0</v>
      </c>
      <c r="Z39" s="22">
        <f t="shared" si="8"/>
        <v>0</v>
      </c>
      <c r="AA39" s="22">
        <f t="shared" si="8"/>
        <v>3.2166124203870019E-3</v>
      </c>
      <c r="AB39" s="22">
        <f t="shared" si="8"/>
        <v>0</v>
      </c>
      <c r="AC39" s="22">
        <f t="shared" si="8"/>
        <v>8.0808586955412182E-3</v>
      </c>
      <c r="AD39" s="22">
        <f t="shared" si="8"/>
        <v>3.0922212281506668E-3</v>
      </c>
      <c r="AE39" s="22">
        <f t="shared" ref="AE39" si="11">AE20/AE$24*100</f>
        <v>1.000903956967303E-3</v>
      </c>
      <c r="AF39" s="22">
        <f t="shared" si="8"/>
        <v>2.0568750075447765E-3</v>
      </c>
    </row>
    <row r="40" spans="1:32" s="2" customFormat="1">
      <c r="A40" s="5"/>
      <c r="B40" s="18" t="s">
        <v>1166</v>
      </c>
      <c r="C40" s="22">
        <f t="shared" si="7"/>
        <v>1.0653416475663695E-3</v>
      </c>
      <c r="D40" s="22">
        <f t="shared" si="8"/>
        <v>1.387261638959836E-2</v>
      </c>
      <c r="E40" s="22">
        <f t="shared" si="8"/>
        <v>1.163645229981314E-3</v>
      </c>
      <c r="F40" s="22">
        <f t="shared" si="8"/>
        <v>1.9598106786307369E-3</v>
      </c>
      <c r="G40" s="22">
        <f t="shared" si="8"/>
        <v>3.7573890960296793E-3</v>
      </c>
      <c r="H40" s="22">
        <f t="shared" si="8"/>
        <v>2.0910185647601078E-2</v>
      </c>
      <c r="I40" s="22">
        <f t="shared" si="8"/>
        <v>2.2080027759622683E-2</v>
      </c>
      <c r="J40" s="22">
        <f t="shared" si="8"/>
        <v>8.758152516595721E-3</v>
      </c>
      <c r="K40" s="22">
        <f t="shared" si="8"/>
        <v>1.2151410307169253E-2</v>
      </c>
      <c r="L40" s="22">
        <f t="shared" si="8"/>
        <v>1.1154906903955384E-2</v>
      </c>
      <c r="M40" s="22">
        <f t="shared" si="8"/>
        <v>3.9891580117390156E-3</v>
      </c>
      <c r="N40" s="22">
        <f t="shared" si="8"/>
        <v>1.6233854612990827E-3</v>
      </c>
      <c r="O40" s="22">
        <f t="shared" si="8"/>
        <v>5.2177396860503995E-3</v>
      </c>
      <c r="P40" s="22">
        <f t="shared" si="8"/>
        <v>1.0338548965921892E-2</v>
      </c>
      <c r="Q40" s="22">
        <f t="shared" si="8"/>
        <v>8.8243857758564647E-3</v>
      </c>
      <c r="R40" s="22">
        <f t="shared" si="8"/>
        <v>7.3910647634687458E-3</v>
      </c>
      <c r="S40" s="22">
        <f t="shared" si="8"/>
        <v>4.1591248307279562E-3</v>
      </c>
      <c r="T40" s="22">
        <f t="shared" si="8"/>
        <v>1.761685565232465E-3</v>
      </c>
      <c r="U40" s="22">
        <f t="shared" si="8"/>
        <v>6.1634169894952424E-3</v>
      </c>
      <c r="V40" s="22">
        <f t="shared" si="8"/>
        <v>0</v>
      </c>
      <c r="W40" s="22">
        <f t="shared" si="8"/>
        <v>2.4117469050759761E-4</v>
      </c>
      <c r="X40" s="22">
        <f t="shared" si="8"/>
        <v>0</v>
      </c>
      <c r="Y40" s="22">
        <f t="shared" si="8"/>
        <v>0</v>
      </c>
      <c r="Z40" s="22">
        <f t="shared" si="8"/>
        <v>4.6900573985971476E-3</v>
      </c>
      <c r="AA40" s="22">
        <f t="shared" si="8"/>
        <v>0</v>
      </c>
      <c r="AB40" s="22">
        <f t="shared" si="8"/>
        <v>0</v>
      </c>
      <c r="AC40" s="22">
        <f t="shared" si="8"/>
        <v>0</v>
      </c>
      <c r="AD40" s="22">
        <f t="shared" si="8"/>
        <v>0</v>
      </c>
      <c r="AE40" s="22">
        <f t="shared" ref="AE40" si="12">AE21/AE$24*100</f>
        <v>1.567389890381444E-4</v>
      </c>
      <c r="AF40" s="22">
        <f t="shared" si="8"/>
        <v>3.89665237163078E-3</v>
      </c>
    </row>
    <row r="41" spans="1:32" s="2" customFormat="1">
      <c r="A41" s="29"/>
      <c r="B41" s="18" t="s">
        <v>19</v>
      </c>
      <c r="C41" s="22">
        <f t="shared" si="7"/>
        <v>93.603687043464873</v>
      </c>
      <c r="D41" s="22">
        <f t="shared" si="8"/>
        <v>93.288776316420837</v>
      </c>
      <c r="E41" s="22">
        <f t="shared" si="8"/>
        <v>90.638254749060209</v>
      </c>
      <c r="F41" s="22">
        <f t="shared" si="8"/>
        <v>90.456786067741817</v>
      </c>
      <c r="G41" s="22">
        <f t="shared" si="8"/>
        <v>92.928638740276867</v>
      </c>
      <c r="H41" s="22">
        <f t="shared" si="8"/>
        <v>92.078739894234246</v>
      </c>
      <c r="I41" s="22">
        <f t="shared" si="8"/>
        <v>89.655504827709848</v>
      </c>
      <c r="J41" s="22">
        <f t="shared" si="8"/>
        <v>87.296611774947053</v>
      </c>
      <c r="K41" s="22">
        <f t="shared" si="8"/>
        <v>86.117467067732008</v>
      </c>
      <c r="L41" s="22">
        <f t="shared" si="8"/>
        <v>85.80997800876635</v>
      </c>
      <c r="M41" s="22">
        <f t="shared" si="8"/>
        <v>84.195339720453859</v>
      </c>
      <c r="N41" s="22">
        <f t="shared" si="8"/>
        <v>85.521430898774724</v>
      </c>
      <c r="O41" s="22">
        <f t="shared" si="8"/>
        <v>85.286200551276764</v>
      </c>
      <c r="P41" s="22">
        <f t="shared" si="8"/>
        <v>85.535672892069627</v>
      </c>
      <c r="Q41" s="22">
        <f t="shared" si="8"/>
        <v>85.262734851011018</v>
      </c>
      <c r="R41" s="22">
        <f t="shared" si="8"/>
        <v>86.835645322953425</v>
      </c>
      <c r="S41" s="22">
        <f t="shared" si="8"/>
        <v>86.133891000603953</v>
      </c>
      <c r="T41" s="22">
        <f t="shared" si="8"/>
        <v>85.801560268748332</v>
      </c>
      <c r="U41" s="22">
        <f t="shared" si="8"/>
        <v>86.471817222925011</v>
      </c>
      <c r="V41" s="22">
        <f t="shared" si="8"/>
        <v>88.189359803463304</v>
      </c>
      <c r="W41" s="22">
        <f t="shared" si="8"/>
        <v>88.229819846584562</v>
      </c>
      <c r="X41" s="22">
        <f t="shared" si="8"/>
        <v>88.011956975405653</v>
      </c>
      <c r="Y41" s="22">
        <f t="shared" si="8"/>
        <v>87.367130577225055</v>
      </c>
      <c r="Z41" s="22">
        <f t="shared" si="8"/>
        <v>85.93179560492672</v>
      </c>
      <c r="AA41" s="22">
        <f t="shared" si="8"/>
        <v>87.578519279747454</v>
      </c>
      <c r="AB41" s="22">
        <f t="shared" si="8"/>
        <v>88.460212734110144</v>
      </c>
      <c r="AC41" s="22">
        <f t="shared" si="8"/>
        <v>85.553907020239095</v>
      </c>
      <c r="AD41" s="22">
        <f t="shared" si="8"/>
        <v>85.75180476763839</v>
      </c>
      <c r="AE41" s="22">
        <f t="shared" ref="AE41" si="13">AE22/AE$24*100</f>
        <v>87.457987330289782</v>
      </c>
      <c r="AF41" s="22">
        <f t="shared" si="8"/>
        <v>87.214202054151301</v>
      </c>
    </row>
    <row r="42" spans="1:32" s="2" customFormat="1">
      <c r="A42" s="29"/>
      <c r="B42" s="18" t="s">
        <v>20</v>
      </c>
      <c r="C42" s="22">
        <f t="shared" si="7"/>
        <v>6.3963129565351347</v>
      </c>
      <c r="D42" s="22">
        <f t="shared" si="8"/>
        <v>6.7112236835791563</v>
      </c>
      <c r="E42" s="22">
        <f t="shared" si="8"/>
        <v>9.3617452509397854</v>
      </c>
      <c r="F42" s="22">
        <f t="shared" si="8"/>
        <v>9.5432139322581833</v>
      </c>
      <c r="G42" s="22">
        <f t="shared" si="8"/>
        <v>7.0713612597231332</v>
      </c>
      <c r="H42" s="22">
        <f t="shared" si="8"/>
        <v>7.921260105765751</v>
      </c>
      <c r="I42" s="22">
        <f t="shared" si="8"/>
        <v>10.344495172290143</v>
      </c>
      <c r="J42" s="22">
        <f t="shared" si="8"/>
        <v>12.703388225052942</v>
      </c>
      <c r="K42" s="22">
        <f t="shared" si="8"/>
        <v>13.88253293226799</v>
      </c>
      <c r="L42" s="22">
        <f t="shared" si="8"/>
        <v>14.190021991233648</v>
      </c>
      <c r="M42" s="22">
        <f t="shared" si="8"/>
        <v>15.804660279546139</v>
      </c>
      <c r="N42" s="22">
        <f t="shared" si="8"/>
        <v>14.478569101225263</v>
      </c>
      <c r="O42" s="22">
        <f t="shared" si="8"/>
        <v>14.713799448723231</v>
      </c>
      <c r="P42" s="22">
        <f t="shared" si="8"/>
        <v>14.464327107930375</v>
      </c>
      <c r="Q42" s="22">
        <f t="shared" si="8"/>
        <v>14.737265148988993</v>
      </c>
      <c r="R42" s="22">
        <f t="shared" si="8"/>
        <v>13.164354677046569</v>
      </c>
      <c r="S42" s="22">
        <f t="shared" si="8"/>
        <v>13.866108999396054</v>
      </c>
      <c r="T42" s="22">
        <f t="shared" si="8"/>
        <v>14.198439731251661</v>
      </c>
      <c r="U42" s="22">
        <f t="shared" si="8"/>
        <v>13.528182777074981</v>
      </c>
      <c r="V42" s="22">
        <f t="shared" si="8"/>
        <v>11.810640196536692</v>
      </c>
      <c r="W42" s="22">
        <f t="shared" si="8"/>
        <v>11.770180153415435</v>
      </c>
      <c r="X42" s="22">
        <f t="shared" si="8"/>
        <v>11.988043024594358</v>
      </c>
      <c r="Y42" s="22">
        <f t="shared" si="8"/>
        <v>12.632869422774945</v>
      </c>
      <c r="Z42" s="22">
        <f t="shared" si="8"/>
        <v>14.068204395073277</v>
      </c>
      <c r="AA42" s="22">
        <f t="shared" si="8"/>
        <v>12.421480720252545</v>
      </c>
      <c r="AB42" s="22">
        <f t="shared" si="8"/>
        <v>11.539787265889858</v>
      </c>
      <c r="AC42" s="22">
        <f t="shared" si="8"/>
        <v>14.446092979760905</v>
      </c>
      <c r="AD42" s="22">
        <f t="shared" si="8"/>
        <v>14.248195232361619</v>
      </c>
      <c r="AE42" s="22">
        <f t="shared" ref="AE42" si="14">AE23/AE$24*100</f>
        <v>12.542012669710214</v>
      </c>
      <c r="AF42" s="22">
        <f t="shared" si="8"/>
        <v>12.785797945848703</v>
      </c>
    </row>
    <row r="43" spans="1:32" s="2" customFormat="1">
      <c r="A43" s="29"/>
      <c r="B43" s="18" t="s">
        <v>7</v>
      </c>
      <c r="C43" s="22">
        <f t="shared" si="7"/>
        <v>100</v>
      </c>
      <c r="D43" s="22">
        <f t="shared" si="8"/>
        <v>100</v>
      </c>
      <c r="E43" s="22">
        <f t="shared" si="8"/>
        <v>100</v>
      </c>
      <c r="F43" s="22">
        <f t="shared" si="8"/>
        <v>100</v>
      </c>
      <c r="G43" s="22">
        <f t="shared" si="8"/>
        <v>100</v>
      </c>
      <c r="H43" s="22">
        <f t="shared" si="8"/>
        <v>100</v>
      </c>
      <c r="I43" s="22">
        <f t="shared" si="8"/>
        <v>100</v>
      </c>
      <c r="J43" s="22">
        <f t="shared" si="8"/>
        <v>100</v>
      </c>
      <c r="K43" s="22">
        <f t="shared" si="8"/>
        <v>100</v>
      </c>
      <c r="L43" s="22">
        <f t="shared" si="8"/>
        <v>100</v>
      </c>
      <c r="M43" s="22">
        <f t="shared" si="8"/>
        <v>100</v>
      </c>
      <c r="N43" s="22">
        <f t="shared" si="8"/>
        <v>100</v>
      </c>
      <c r="O43" s="22">
        <f t="shared" si="8"/>
        <v>100</v>
      </c>
      <c r="P43" s="22">
        <f t="shared" si="8"/>
        <v>100</v>
      </c>
      <c r="Q43" s="22">
        <f t="shared" si="8"/>
        <v>100</v>
      </c>
      <c r="R43" s="22">
        <f t="shared" si="8"/>
        <v>100</v>
      </c>
      <c r="S43" s="22">
        <f t="shared" si="8"/>
        <v>100</v>
      </c>
      <c r="T43" s="22">
        <f t="shared" si="8"/>
        <v>100</v>
      </c>
      <c r="U43" s="22">
        <f t="shared" si="8"/>
        <v>100</v>
      </c>
      <c r="V43" s="22">
        <f t="shared" si="8"/>
        <v>100</v>
      </c>
      <c r="W43" s="22">
        <f t="shared" si="8"/>
        <v>100</v>
      </c>
      <c r="X43" s="22">
        <f t="shared" si="8"/>
        <v>100</v>
      </c>
      <c r="Y43" s="22">
        <f t="shared" si="8"/>
        <v>100</v>
      </c>
      <c r="Z43" s="22">
        <f t="shared" si="8"/>
        <v>100</v>
      </c>
      <c r="AA43" s="22">
        <f t="shared" si="8"/>
        <v>100</v>
      </c>
      <c r="AB43" s="22">
        <f t="shared" si="8"/>
        <v>100</v>
      </c>
      <c r="AC43" s="22">
        <f t="shared" si="8"/>
        <v>100</v>
      </c>
      <c r="AD43" s="22">
        <f t="shared" si="8"/>
        <v>100</v>
      </c>
      <c r="AE43" s="22">
        <f t="shared" ref="AE43" si="15">AE24/AE$24*100</f>
        <v>100</v>
      </c>
      <c r="AF43" s="22">
        <f t="shared" si="8"/>
        <v>100</v>
      </c>
    </row>
    <row r="44" spans="1:32" s="2" customFormat="1">
      <c r="A44" s="5"/>
      <c r="B44" s="12"/>
      <c r="C44" s="12"/>
      <c r="D44" s="12"/>
      <c r="E44" s="12"/>
      <c r="F44" s="12"/>
      <c r="G44" s="12"/>
      <c r="H44" s="12"/>
      <c r="I44" s="12"/>
      <c r="J44" s="1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2" s="2" customFormat="1">
      <c r="A45" s="5"/>
      <c r="B45" s="89" t="s">
        <v>9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</row>
    <row r="46" spans="1:32" s="2" customFormat="1">
      <c r="A46" s="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2" s="2" customFormat="1">
      <c r="A47" s="29">
        <v>1</v>
      </c>
      <c r="B47" s="18" t="s">
        <v>15</v>
      </c>
      <c r="C47" s="22" t="s">
        <v>10</v>
      </c>
      <c r="D47" s="22">
        <f>IFERROR((((D9/C9)*100-100)),"--")</f>
        <v>94.829294117647038</v>
      </c>
      <c r="E47" s="22">
        <f t="shared" ref="E47:AD57" si="16">IFERROR((((E9/D9)*100-100)),"--")</f>
        <v>-0.28697822347044166</v>
      </c>
      <c r="F47" s="22">
        <f t="shared" si="16"/>
        <v>43.87814867489476</v>
      </c>
      <c r="G47" s="22">
        <f t="shared" si="16"/>
        <v>34.627616020404531</v>
      </c>
      <c r="H47" s="22">
        <f t="shared" si="16"/>
        <v>29.079099755773512</v>
      </c>
      <c r="I47" s="22">
        <f t="shared" si="16"/>
        <v>41.405442174600637</v>
      </c>
      <c r="J47" s="22">
        <f t="shared" si="16"/>
        <v>28.421822059889706</v>
      </c>
      <c r="K47" s="22">
        <f t="shared" si="16"/>
        <v>14.324964227578832</v>
      </c>
      <c r="L47" s="22">
        <f t="shared" si="16"/>
        <v>23.087387909738879</v>
      </c>
      <c r="M47" s="22">
        <f t="shared" si="16"/>
        <v>26.599625775667192</v>
      </c>
      <c r="N47" s="22">
        <f t="shared" si="16"/>
        <v>25.898047941579264</v>
      </c>
      <c r="O47" s="22">
        <f t="shared" si="16"/>
        <v>22.939641851913592</v>
      </c>
      <c r="P47" s="22">
        <f t="shared" si="16"/>
        <v>12.012809000951648</v>
      </c>
      <c r="Q47" s="22">
        <f t="shared" si="16"/>
        <v>-7.6786682644874276</v>
      </c>
      <c r="R47" s="22">
        <f t="shared" si="16"/>
        <v>37.540632278297807</v>
      </c>
      <c r="S47" s="22">
        <f t="shared" si="16"/>
        <v>23.734709656642792</v>
      </c>
      <c r="T47" s="22">
        <f t="shared" si="16"/>
        <v>12.285667318317749</v>
      </c>
      <c r="U47" s="22">
        <f t="shared" si="16"/>
        <v>-1.7446259033359013</v>
      </c>
      <c r="V47" s="22">
        <f t="shared" si="16"/>
        <v>14.731391686520539</v>
      </c>
      <c r="W47" s="22">
        <f t="shared" si="16"/>
        <v>2.6144661215028293</v>
      </c>
      <c r="X47" s="22">
        <f t="shared" si="16"/>
        <v>-2.7908550600076012</v>
      </c>
      <c r="Y47" s="22">
        <f t="shared" si="16"/>
        <v>2.5526051012482185</v>
      </c>
      <c r="Z47" s="22">
        <f t="shared" si="16"/>
        <v>16.851023378731568</v>
      </c>
      <c r="AA47" s="22">
        <f t="shared" si="16"/>
        <v>8.3648981596271028</v>
      </c>
      <c r="AB47" s="22">
        <f t="shared" si="16"/>
        <v>17.882092256459075</v>
      </c>
      <c r="AC47" s="22">
        <f t="shared" si="16"/>
        <v>-5.8758340943444836</v>
      </c>
      <c r="AD47" s="22">
        <f t="shared" si="16"/>
        <v>8.2542051565601895</v>
      </c>
      <c r="AE47" s="22">
        <f t="shared" ref="AE47:AE56" si="17">IFERROR((((AE9/AD9)*100-100)),"--")</f>
        <v>-4.6522839963139688</v>
      </c>
      <c r="AF47" s="47">
        <f>IFERROR(((POWER(AE9/C9,1/29)-1)*100),"--")</f>
        <v>16.330708437842233</v>
      </c>
    </row>
    <row r="48" spans="1:32" s="2" customFormat="1">
      <c r="A48" s="29">
        <v>2</v>
      </c>
      <c r="B48" s="18" t="s">
        <v>1165</v>
      </c>
      <c r="C48" s="22" t="s">
        <v>10</v>
      </c>
      <c r="D48" s="22">
        <f t="shared" ref="D48:S62" si="18">IFERROR((((D10/C10)*100-100)),"--")</f>
        <v>2.9515139350704516</v>
      </c>
      <c r="E48" s="22">
        <f t="shared" si="18"/>
        <v>21.03626144036636</v>
      </c>
      <c r="F48" s="22">
        <f t="shared" si="18"/>
        <v>17.685686498533769</v>
      </c>
      <c r="G48" s="22">
        <f t="shared" si="18"/>
        <v>25.964509935051765</v>
      </c>
      <c r="H48" s="22">
        <f t="shared" si="18"/>
        <v>12.143257778185273</v>
      </c>
      <c r="I48" s="22">
        <f t="shared" si="18"/>
        <v>-5.7572292598771355</v>
      </c>
      <c r="J48" s="22">
        <f t="shared" si="18"/>
        <v>-7.4938247654799142</v>
      </c>
      <c r="K48" s="22">
        <f t="shared" si="18"/>
        <v>-4.0138911802822861</v>
      </c>
      <c r="L48" s="22">
        <f t="shared" si="18"/>
        <v>-4.7635087329595649</v>
      </c>
      <c r="M48" s="22">
        <f t="shared" si="18"/>
        <v>3.0697858849576392</v>
      </c>
      <c r="N48" s="22">
        <f t="shared" si="18"/>
        <v>9.7811625924699541</v>
      </c>
      <c r="O48" s="22">
        <f t="shared" si="18"/>
        <v>-1.6931103219982333</v>
      </c>
      <c r="P48" s="22">
        <f t="shared" si="18"/>
        <v>-4.8049523531724248</v>
      </c>
      <c r="Q48" s="22">
        <f t="shared" si="18"/>
        <v>-13.008612832238967</v>
      </c>
      <c r="R48" s="22">
        <f t="shared" si="18"/>
        <v>21.669484203885034</v>
      </c>
      <c r="S48" s="22">
        <f t="shared" si="18"/>
        <v>8.9745327786125273</v>
      </c>
      <c r="T48" s="22">
        <f t="shared" si="16"/>
        <v>1.4155352453169741</v>
      </c>
      <c r="U48" s="22">
        <f t="shared" si="16"/>
        <v>16.507492762929203</v>
      </c>
      <c r="V48" s="22">
        <f t="shared" si="16"/>
        <v>7.6781101831656713</v>
      </c>
      <c r="W48" s="22">
        <f t="shared" si="16"/>
        <v>-4.6741605054408808</v>
      </c>
      <c r="X48" s="22">
        <f t="shared" si="16"/>
        <v>-5.1276945055389263</v>
      </c>
      <c r="Y48" s="22">
        <f t="shared" si="16"/>
        <v>0.58137515220634839</v>
      </c>
      <c r="Z48" s="22">
        <f t="shared" si="16"/>
        <v>-2.3004807358577892</v>
      </c>
      <c r="AA48" s="22">
        <f t="shared" si="16"/>
        <v>-3.0001004981755699</v>
      </c>
      <c r="AB48" s="22">
        <f t="shared" si="16"/>
        <v>-10.577711636195659</v>
      </c>
      <c r="AC48" s="22">
        <f t="shared" si="16"/>
        <v>8.2340147983789365</v>
      </c>
      <c r="AD48" s="22">
        <f t="shared" si="16"/>
        <v>-21.126315650232925</v>
      </c>
      <c r="AE48" s="22">
        <f t="shared" si="17"/>
        <v>-16.583395329990282</v>
      </c>
      <c r="AF48" s="47">
        <f t="shared" ref="AF48:AF62" si="19">IFERROR(((POWER(AE10/C10,1/29)-1)*100),"--")</f>
        <v>1.1874715218264331</v>
      </c>
    </row>
    <row r="49" spans="1:32" s="2" customFormat="1">
      <c r="A49" s="5">
        <v>3</v>
      </c>
      <c r="B49" s="18" t="s">
        <v>1158</v>
      </c>
      <c r="C49" s="22" t="s">
        <v>10</v>
      </c>
      <c r="D49" s="22">
        <f t="shared" si="18"/>
        <v>7.02782305005816</v>
      </c>
      <c r="E49" s="22">
        <f t="shared" si="16"/>
        <v>393.71155651321726</v>
      </c>
      <c r="F49" s="22">
        <f t="shared" si="16"/>
        <v>-20.704352977540836</v>
      </c>
      <c r="G49" s="22">
        <f t="shared" si="16"/>
        <v>-0.84034080395549893</v>
      </c>
      <c r="H49" s="22">
        <f t="shared" si="16"/>
        <v>41.726468531311866</v>
      </c>
      <c r="I49" s="22">
        <f t="shared" si="16"/>
        <v>-11.437797695596601</v>
      </c>
      <c r="J49" s="22">
        <f t="shared" si="16"/>
        <v>28.158401528323736</v>
      </c>
      <c r="K49" s="22">
        <f t="shared" si="16"/>
        <v>-4.6854557979894054</v>
      </c>
      <c r="L49" s="22">
        <f t="shared" si="16"/>
        <v>31.540495777755098</v>
      </c>
      <c r="M49" s="22">
        <f t="shared" si="16"/>
        <v>38.330189178596953</v>
      </c>
      <c r="N49" s="22">
        <f t="shared" si="16"/>
        <v>112.64756290156964</v>
      </c>
      <c r="O49" s="22">
        <f t="shared" si="16"/>
        <v>18.699955713239902</v>
      </c>
      <c r="P49" s="22">
        <f t="shared" si="16"/>
        <v>36.936002548384835</v>
      </c>
      <c r="Q49" s="22">
        <f t="shared" si="16"/>
        <v>-24.259449002925322</v>
      </c>
      <c r="R49" s="22">
        <f t="shared" si="16"/>
        <v>22.256038414013972</v>
      </c>
      <c r="S49" s="22">
        <f t="shared" si="16"/>
        <v>14.395876636743395</v>
      </c>
      <c r="T49" s="22">
        <f t="shared" si="16"/>
        <v>8.6775923355643556</v>
      </c>
      <c r="U49" s="22">
        <f t="shared" si="16"/>
        <v>-13.669519380327046</v>
      </c>
      <c r="V49" s="22">
        <f t="shared" si="16"/>
        <v>22.605907563410696</v>
      </c>
      <c r="W49" s="22">
        <f t="shared" si="16"/>
        <v>18.989299928084975</v>
      </c>
      <c r="X49" s="22">
        <f t="shared" si="16"/>
        <v>7.6216053248805906</v>
      </c>
      <c r="Y49" s="22">
        <f t="shared" si="16"/>
        <v>-2.8650843041541663</v>
      </c>
      <c r="Z49" s="22">
        <f t="shared" si="16"/>
        <v>29.704225606729892</v>
      </c>
      <c r="AA49" s="22">
        <f t="shared" si="16"/>
        <v>-6.1563464855848906</v>
      </c>
      <c r="AB49" s="22">
        <f t="shared" si="16"/>
        <v>-18.137995482702621</v>
      </c>
      <c r="AC49" s="22">
        <f t="shared" si="16"/>
        <v>28.752900950150405</v>
      </c>
      <c r="AD49" s="22">
        <f t="shared" si="16"/>
        <v>34.208227227288518</v>
      </c>
      <c r="AE49" s="22">
        <f t="shared" si="17"/>
        <v>-6.3761725170311792</v>
      </c>
      <c r="AF49" s="47">
        <f t="shared" si="19"/>
        <v>17.124050982673001</v>
      </c>
    </row>
    <row r="50" spans="1:32" s="2" customFormat="1">
      <c r="A50" s="5">
        <v>4</v>
      </c>
      <c r="B50" s="18" t="s">
        <v>1151</v>
      </c>
      <c r="C50" s="22" t="s">
        <v>10</v>
      </c>
      <c r="D50" s="22">
        <f t="shared" si="18"/>
        <v>55.459310699588485</v>
      </c>
      <c r="E50" s="22">
        <f t="shared" si="16"/>
        <v>166.60046609525926</v>
      </c>
      <c r="F50" s="22">
        <f t="shared" si="16"/>
        <v>-38.386901592526243</v>
      </c>
      <c r="G50" s="22">
        <f t="shared" si="16"/>
        <v>-7.0023036060283061</v>
      </c>
      <c r="H50" s="22">
        <f t="shared" si="16"/>
        <v>-3.3381189962151296</v>
      </c>
      <c r="I50" s="22">
        <f t="shared" si="16"/>
        <v>56.902262776331554</v>
      </c>
      <c r="J50" s="22">
        <f t="shared" si="16"/>
        <v>-7.2235870095290124</v>
      </c>
      <c r="K50" s="22">
        <f t="shared" si="16"/>
        <v>-8.4073290534723384</v>
      </c>
      <c r="L50" s="22">
        <f t="shared" si="16"/>
        <v>-5.5942277660561075</v>
      </c>
      <c r="M50" s="22">
        <f t="shared" si="16"/>
        <v>45.546661145282059</v>
      </c>
      <c r="N50" s="22">
        <f t="shared" si="16"/>
        <v>14.506082420897812</v>
      </c>
      <c r="O50" s="22">
        <f t="shared" si="16"/>
        <v>28.832369033266417</v>
      </c>
      <c r="P50" s="22">
        <f t="shared" si="16"/>
        <v>12.340152540810152</v>
      </c>
      <c r="Q50" s="22">
        <f t="shared" si="16"/>
        <v>-22.015664315926898</v>
      </c>
      <c r="R50" s="22">
        <f t="shared" si="16"/>
        <v>0.48426946475001387</v>
      </c>
      <c r="S50" s="22">
        <f t="shared" si="16"/>
        <v>41.729788661917951</v>
      </c>
      <c r="T50" s="22">
        <f t="shared" si="16"/>
        <v>4.8855126554646233</v>
      </c>
      <c r="U50" s="22">
        <f t="shared" si="16"/>
        <v>2.8715194402173125</v>
      </c>
      <c r="V50" s="22">
        <f t="shared" si="16"/>
        <v>-14.750878408850255</v>
      </c>
      <c r="W50" s="22">
        <f t="shared" si="16"/>
        <v>7.3765282948061923</v>
      </c>
      <c r="X50" s="22">
        <f t="shared" si="16"/>
        <v>25.213334795259158</v>
      </c>
      <c r="Y50" s="22">
        <f t="shared" si="16"/>
        <v>12.504127415634755</v>
      </c>
      <c r="Z50" s="22">
        <f t="shared" si="16"/>
        <v>10.664333964990576</v>
      </c>
      <c r="AA50" s="22">
        <f t="shared" si="16"/>
        <v>14.84602226393919</v>
      </c>
      <c r="AB50" s="22">
        <f t="shared" si="16"/>
        <v>-14.815285713837426</v>
      </c>
      <c r="AC50" s="22">
        <f t="shared" si="16"/>
        <v>33.426805796057437</v>
      </c>
      <c r="AD50" s="22">
        <f t="shared" si="16"/>
        <v>24.730901163789383</v>
      </c>
      <c r="AE50" s="22">
        <f t="shared" si="17"/>
        <v>-41.324276188501067</v>
      </c>
      <c r="AF50" s="47">
        <f t="shared" si="19"/>
        <v>8.7491603391911088</v>
      </c>
    </row>
    <row r="51" spans="1:32" s="2" customFormat="1">
      <c r="A51" s="5">
        <v>5</v>
      </c>
      <c r="B51" s="18" t="s">
        <v>1148</v>
      </c>
      <c r="C51" s="22" t="s">
        <v>10</v>
      </c>
      <c r="D51" s="22">
        <f t="shared" si="18"/>
        <v>-99.238949275362316</v>
      </c>
      <c r="E51" s="22">
        <f t="shared" si="16"/>
        <v>17282.837419661988</v>
      </c>
      <c r="F51" s="22">
        <f t="shared" si="16"/>
        <v>60.117931730509866</v>
      </c>
      <c r="G51" s="22">
        <f t="shared" si="16"/>
        <v>-51.481784298867844</v>
      </c>
      <c r="H51" s="22">
        <f t="shared" si="16"/>
        <v>1.9428633879010846</v>
      </c>
      <c r="I51" s="22">
        <f t="shared" si="16"/>
        <v>74.60891637804778</v>
      </c>
      <c r="J51" s="22">
        <f t="shared" si="16"/>
        <v>80.101880148225348</v>
      </c>
      <c r="K51" s="22">
        <f t="shared" si="16"/>
        <v>39.558001510974321</v>
      </c>
      <c r="L51" s="22">
        <f t="shared" si="16"/>
        <v>45.622471320454849</v>
      </c>
      <c r="M51" s="22">
        <f t="shared" si="16"/>
        <v>3.6626252809724491</v>
      </c>
      <c r="N51" s="22">
        <f t="shared" si="16"/>
        <v>10.846683749770961</v>
      </c>
      <c r="O51" s="22">
        <f t="shared" si="16"/>
        <v>21.025379245326121</v>
      </c>
      <c r="P51" s="22">
        <f t="shared" si="16"/>
        <v>58.913636777501722</v>
      </c>
      <c r="Q51" s="22">
        <f t="shared" si="16"/>
        <v>-17.498022815364024</v>
      </c>
      <c r="R51" s="22">
        <f t="shared" si="16"/>
        <v>5.0200996897117989E-2</v>
      </c>
      <c r="S51" s="22">
        <f t="shared" si="16"/>
        <v>46.531113376413657</v>
      </c>
      <c r="T51" s="22">
        <f t="shared" si="16"/>
        <v>22.619253069747941</v>
      </c>
      <c r="U51" s="22">
        <f t="shared" si="16"/>
        <v>34.297540274713072</v>
      </c>
      <c r="V51" s="22">
        <f t="shared" si="16"/>
        <v>8.0645271334506532</v>
      </c>
      <c r="W51" s="22">
        <f t="shared" si="16"/>
        <v>17.652272294086742</v>
      </c>
      <c r="X51" s="22">
        <f t="shared" si="16"/>
        <v>5.3292237432767564</v>
      </c>
      <c r="Y51" s="22">
        <f t="shared" si="16"/>
        <v>28.748568638959938</v>
      </c>
      <c r="Z51" s="22">
        <f t="shared" si="16"/>
        <v>-6.6792359494130409</v>
      </c>
      <c r="AA51" s="22">
        <f t="shared" si="16"/>
        <v>12.691607337508472</v>
      </c>
      <c r="AB51" s="22">
        <f t="shared" si="16"/>
        <v>80.442558526523356</v>
      </c>
      <c r="AC51" s="22">
        <f t="shared" si="16"/>
        <v>-31.130839018430152</v>
      </c>
      <c r="AD51" s="22">
        <f t="shared" si="16"/>
        <v>30.34834954124878</v>
      </c>
      <c r="AE51" s="22">
        <f t="shared" si="17"/>
        <v>39.054212394863583</v>
      </c>
      <c r="AF51" s="47">
        <f t="shared" si="19"/>
        <v>17.962014161733663</v>
      </c>
    </row>
    <row r="52" spans="1:32" s="2" customFormat="1">
      <c r="A52" s="29"/>
      <c r="B52" s="18" t="s">
        <v>17</v>
      </c>
      <c r="C52" s="22" t="s">
        <v>10</v>
      </c>
      <c r="D52" s="22">
        <f t="shared" si="18"/>
        <v>111.02724995182118</v>
      </c>
      <c r="E52" s="22">
        <f t="shared" si="16"/>
        <v>21.231458336301358</v>
      </c>
      <c r="F52" s="22">
        <f t="shared" si="16"/>
        <v>3.442032642786927</v>
      </c>
      <c r="G52" s="22">
        <f t="shared" si="16"/>
        <v>-1.1635720150524236</v>
      </c>
      <c r="H52" s="22">
        <f t="shared" si="16"/>
        <v>85.899920890010605</v>
      </c>
      <c r="I52" s="22">
        <f t="shared" si="16"/>
        <v>-21.812770104018526</v>
      </c>
      <c r="J52" s="22">
        <f t="shared" si="16"/>
        <v>41.941694371568644</v>
      </c>
      <c r="K52" s="22">
        <f t="shared" si="16"/>
        <v>-1.3850906389725992</v>
      </c>
      <c r="L52" s="22">
        <f t="shared" si="16"/>
        <v>35.790268608403096</v>
      </c>
      <c r="M52" s="22">
        <f t="shared" si="16"/>
        <v>50.687016646703455</v>
      </c>
      <c r="N52" s="22">
        <f t="shared" si="16"/>
        <v>-9.1759448805205892</v>
      </c>
      <c r="O52" s="22">
        <f t="shared" si="16"/>
        <v>20.331422129502613</v>
      </c>
      <c r="P52" s="22">
        <f t="shared" si="16"/>
        <v>3.6115007137541539</v>
      </c>
      <c r="Q52" s="22">
        <f t="shared" si="16"/>
        <v>-20.657623723360985</v>
      </c>
      <c r="R52" s="22">
        <f t="shared" si="16"/>
        <v>7.5017481837661393</v>
      </c>
      <c r="S52" s="22">
        <f t="shared" si="16"/>
        <v>1.9837386396141454</v>
      </c>
      <c r="T52" s="22">
        <f t="shared" si="16"/>
        <v>-6.2755590785369009</v>
      </c>
      <c r="U52" s="22">
        <f t="shared" si="16"/>
        <v>5.1270107773581515</v>
      </c>
      <c r="V52" s="22">
        <f t="shared" si="16"/>
        <v>-22.270279752989779</v>
      </c>
      <c r="W52" s="22">
        <f t="shared" si="16"/>
        <v>-69.680934324642024</v>
      </c>
      <c r="X52" s="22">
        <f t="shared" si="16"/>
        <v>15.583560790751733</v>
      </c>
      <c r="Y52" s="22">
        <f t="shared" si="16"/>
        <v>174.89676785648305</v>
      </c>
      <c r="Z52" s="22">
        <f t="shared" si="16"/>
        <v>14.57265179776617</v>
      </c>
      <c r="AA52" s="22">
        <f t="shared" si="16"/>
        <v>-45.131726144636787</v>
      </c>
      <c r="AB52" s="22">
        <f t="shared" si="16"/>
        <v>114.80970042849071</v>
      </c>
      <c r="AC52" s="22">
        <f t="shared" si="16"/>
        <v>-52.935324160094623</v>
      </c>
      <c r="AD52" s="22">
        <f t="shared" si="16"/>
        <v>-11.497804612042884</v>
      </c>
      <c r="AE52" s="22">
        <f t="shared" si="17"/>
        <v>-9.9647771977643629</v>
      </c>
      <c r="AF52" s="47">
        <f t="shared" si="19"/>
        <v>4.9031979312946339</v>
      </c>
    </row>
    <row r="53" spans="1:32" s="2" customFormat="1">
      <c r="A53" s="29"/>
      <c r="B53" s="18" t="s">
        <v>18</v>
      </c>
      <c r="C53" s="22" t="s">
        <v>10</v>
      </c>
      <c r="D53" s="22">
        <f t="shared" si="18"/>
        <v>284.81706924315625</v>
      </c>
      <c r="E53" s="22">
        <f t="shared" si="16"/>
        <v>-54.544686100512457</v>
      </c>
      <c r="F53" s="22">
        <f t="shared" si="16"/>
        <v>74.319955222176816</v>
      </c>
      <c r="G53" s="22">
        <f t="shared" si="16"/>
        <v>14.985524574424616</v>
      </c>
      <c r="H53" s="22">
        <f t="shared" si="16"/>
        <v>25.789861172922741</v>
      </c>
      <c r="I53" s="22">
        <f t="shared" si="16"/>
        <v>5.8864723337151332</v>
      </c>
      <c r="J53" s="22">
        <f t="shared" si="16"/>
        <v>25.93567029647663</v>
      </c>
      <c r="K53" s="22">
        <f t="shared" si="16"/>
        <v>37.27471859504243</v>
      </c>
      <c r="L53" s="22">
        <f t="shared" si="16"/>
        <v>28.019385821774222</v>
      </c>
      <c r="M53" s="22">
        <f t="shared" si="16"/>
        <v>-3.3399030588953877</v>
      </c>
      <c r="N53" s="22">
        <f t="shared" si="16"/>
        <v>6.6149642389930108</v>
      </c>
      <c r="O53" s="22">
        <f t="shared" si="16"/>
        <v>-11.004219006119143</v>
      </c>
      <c r="P53" s="22">
        <f t="shared" si="16"/>
        <v>19.011258990068143</v>
      </c>
      <c r="Q53" s="22">
        <f t="shared" si="16"/>
        <v>22.690084907872873</v>
      </c>
      <c r="R53" s="22">
        <f t="shared" si="16"/>
        <v>61.335869176728124</v>
      </c>
      <c r="S53" s="22">
        <f t="shared" si="16"/>
        <v>-7.5366935338771981</v>
      </c>
      <c r="T53" s="22">
        <f t="shared" si="16"/>
        <v>10.190845103431442</v>
      </c>
      <c r="U53" s="22">
        <f t="shared" si="16"/>
        <v>-31.644717862361233</v>
      </c>
      <c r="V53" s="22">
        <f t="shared" si="16"/>
        <v>-46.876746345313776</v>
      </c>
      <c r="W53" s="22">
        <f t="shared" si="16"/>
        <v>-39.734737649664687</v>
      </c>
      <c r="X53" s="22">
        <f t="shared" si="16"/>
        <v>54.554948591314684</v>
      </c>
      <c r="Y53" s="22">
        <f t="shared" si="16"/>
        <v>-3.3544486969070277</v>
      </c>
      <c r="Z53" s="22">
        <f t="shared" si="16"/>
        <v>87.649757890823452</v>
      </c>
      <c r="AA53" s="22">
        <f t="shared" si="16"/>
        <v>-19.03780386741289</v>
      </c>
      <c r="AB53" s="22">
        <f t="shared" si="16"/>
        <v>-30.951159677427881</v>
      </c>
      <c r="AC53" s="22">
        <f t="shared" si="16"/>
        <v>67.959146267458976</v>
      </c>
      <c r="AD53" s="22">
        <f t="shared" si="16"/>
        <v>6.5545628403011591</v>
      </c>
      <c r="AE53" s="22">
        <f t="shared" si="17"/>
        <v>-16.715995968464171</v>
      </c>
      <c r="AF53" s="47">
        <f t="shared" si="19"/>
        <v>8.8283664688796115</v>
      </c>
    </row>
    <row r="54" spans="1:32" s="2" customFormat="1">
      <c r="A54" s="29"/>
      <c r="B54" s="18" t="s">
        <v>1143</v>
      </c>
      <c r="C54" s="22" t="s">
        <v>10</v>
      </c>
      <c r="D54" s="22">
        <f t="shared" si="18"/>
        <v>1184.3</v>
      </c>
      <c r="E54" s="22">
        <f t="shared" si="16"/>
        <v>156.77022502530565</v>
      </c>
      <c r="F54" s="22">
        <f t="shared" si="16"/>
        <v>-55.790399369257365</v>
      </c>
      <c r="G54" s="22">
        <f t="shared" si="16"/>
        <v>-55.579943754715686</v>
      </c>
      <c r="H54" s="22">
        <f t="shared" si="16"/>
        <v>1542.6883878937615</v>
      </c>
      <c r="I54" s="22">
        <f t="shared" si="16"/>
        <v>455.22722679438436</v>
      </c>
      <c r="J54" s="22">
        <f t="shared" si="16"/>
        <v>14.359180128450916</v>
      </c>
      <c r="K54" s="22">
        <f t="shared" si="16"/>
        <v>-6.110961831563813</v>
      </c>
      <c r="L54" s="22">
        <f t="shared" si="16"/>
        <v>-15.373965805146383</v>
      </c>
      <c r="M54" s="22">
        <f t="shared" si="16"/>
        <v>-4.0339936164146906</v>
      </c>
      <c r="N54" s="22">
        <f t="shared" si="16"/>
        <v>95.531503439545276</v>
      </c>
      <c r="O54" s="22">
        <f t="shared" si="16"/>
        <v>-50.701420516183944</v>
      </c>
      <c r="P54" s="22">
        <f t="shared" si="16"/>
        <v>-27.533093774422511</v>
      </c>
      <c r="Q54" s="22">
        <f t="shared" si="16"/>
        <v>-28.916267111389061</v>
      </c>
      <c r="R54" s="22">
        <f t="shared" si="16"/>
        <v>-1.4483374814021204</v>
      </c>
      <c r="S54" s="22">
        <f t="shared" si="16"/>
        <v>20.790556960769706</v>
      </c>
      <c r="T54" s="22">
        <f t="shared" si="16"/>
        <v>-22.862328064052562</v>
      </c>
      <c r="U54" s="22">
        <f t="shared" si="16"/>
        <v>-81.341872626002825</v>
      </c>
      <c r="V54" s="22">
        <f t="shared" si="16"/>
        <v>-85.442532408252688</v>
      </c>
      <c r="W54" s="22">
        <f t="shared" si="16"/>
        <v>-100</v>
      </c>
      <c r="X54" s="22" t="str">
        <f t="shared" si="16"/>
        <v>--</v>
      </c>
      <c r="Y54" s="22" t="str">
        <f t="shared" si="16"/>
        <v>--</v>
      </c>
      <c r="Z54" s="22">
        <f t="shared" si="16"/>
        <v>-100</v>
      </c>
      <c r="AA54" s="22" t="str">
        <f t="shared" si="16"/>
        <v>--</v>
      </c>
      <c r="AB54" s="22">
        <f t="shared" si="16"/>
        <v>-14.125341160718875</v>
      </c>
      <c r="AC54" s="22">
        <f t="shared" si="16"/>
        <v>221.19213240585276</v>
      </c>
      <c r="AD54" s="22">
        <f t="shared" si="16"/>
        <v>-88.480639259176286</v>
      </c>
      <c r="AE54" s="22">
        <f t="shared" si="17"/>
        <v>-100</v>
      </c>
      <c r="AF54" s="47">
        <f t="shared" si="19"/>
        <v>-100</v>
      </c>
    </row>
    <row r="55" spans="1:32" s="2" customFormat="1">
      <c r="A55" s="5"/>
      <c r="B55" s="18" t="s">
        <v>1144</v>
      </c>
      <c r="C55" s="22" t="s">
        <v>10</v>
      </c>
      <c r="D55" s="22">
        <f t="shared" si="18"/>
        <v>489.08741935483863</v>
      </c>
      <c r="E55" s="22">
        <f t="shared" si="16"/>
        <v>-52.93102343646899</v>
      </c>
      <c r="F55" s="22">
        <f t="shared" si="16"/>
        <v>91.141514263111361</v>
      </c>
      <c r="G55" s="22">
        <f t="shared" si="16"/>
        <v>4.9909432639339002E-3</v>
      </c>
      <c r="H55" s="22">
        <f t="shared" si="16"/>
        <v>-6.010317347287824</v>
      </c>
      <c r="I55" s="22">
        <f t="shared" si="16"/>
        <v>-81.936275541424777</v>
      </c>
      <c r="J55" s="22">
        <f t="shared" si="16"/>
        <v>166.35240304130707</v>
      </c>
      <c r="K55" s="22">
        <f t="shared" si="16"/>
        <v>44.863353853359456</v>
      </c>
      <c r="L55" s="22">
        <f t="shared" si="16"/>
        <v>-50.730288798769926</v>
      </c>
      <c r="M55" s="22">
        <f t="shared" si="16"/>
        <v>19.697463969663431</v>
      </c>
      <c r="N55" s="22">
        <f t="shared" si="16"/>
        <v>45.863580223574957</v>
      </c>
      <c r="O55" s="22">
        <f t="shared" si="16"/>
        <v>26.093873358771418</v>
      </c>
      <c r="P55" s="22">
        <f t="shared" si="16"/>
        <v>31.975688472581027</v>
      </c>
      <c r="Q55" s="22">
        <f t="shared" si="16"/>
        <v>126.30085564162732</v>
      </c>
      <c r="R55" s="22">
        <f t="shared" si="16"/>
        <v>130.5921048858074</v>
      </c>
      <c r="S55" s="22">
        <f t="shared" si="16"/>
        <v>-31.875916992276515</v>
      </c>
      <c r="T55" s="22">
        <f t="shared" si="16"/>
        <v>5.2750744721228529</v>
      </c>
      <c r="U55" s="22">
        <f t="shared" si="16"/>
        <v>-53.833539871166167</v>
      </c>
      <c r="V55" s="22">
        <f t="shared" si="16"/>
        <v>-81.96757704564817</v>
      </c>
      <c r="W55" s="22">
        <f t="shared" si="16"/>
        <v>-18.636328602645079</v>
      </c>
      <c r="X55" s="22">
        <f t="shared" si="16"/>
        <v>-41.312930116336233</v>
      </c>
      <c r="Y55" s="22">
        <f t="shared" si="16"/>
        <v>-37.49776422498222</v>
      </c>
      <c r="Z55" s="22">
        <f t="shared" si="16"/>
        <v>2117.2155061700819</v>
      </c>
      <c r="AA55" s="22">
        <f t="shared" si="16"/>
        <v>-1.7160850947020094</v>
      </c>
      <c r="AB55" s="22">
        <f t="shared" si="16"/>
        <v>-8.1135184737367183</v>
      </c>
      <c r="AC55" s="22">
        <f t="shared" si="16"/>
        <v>-53.765206600623245</v>
      </c>
      <c r="AD55" s="22">
        <f t="shared" si="16"/>
        <v>4.6868462062149092</v>
      </c>
      <c r="AE55" s="22">
        <f t="shared" si="17"/>
        <v>-57.188927514063145</v>
      </c>
      <c r="AF55" s="47">
        <f t="shared" si="19"/>
        <v>2.2704817643596886</v>
      </c>
    </row>
    <row r="56" spans="1:32" s="2" customFormat="1">
      <c r="A56" s="29"/>
      <c r="B56" s="18" t="s">
        <v>1160</v>
      </c>
      <c r="C56" s="22" t="s">
        <v>10</v>
      </c>
      <c r="D56" s="22">
        <f t="shared" si="18"/>
        <v>50.788410596026466</v>
      </c>
      <c r="E56" s="22">
        <f t="shared" si="16"/>
        <v>-70.101958579738721</v>
      </c>
      <c r="F56" s="22">
        <f t="shared" si="16"/>
        <v>30.82188762394415</v>
      </c>
      <c r="G56" s="22">
        <f t="shared" si="16"/>
        <v>51.117823416463636</v>
      </c>
      <c r="H56" s="22">
        <f t="shared" si="16"/>
        <v>139.67499126919836</v>
      </c>
      <c r="I56" s="22">
        <f t="shared" si="16"/>
        <v>78.149443354197899</v>
      </c>
      <c r="J56" s="22">
        <f t="shared" si="16"/>
        <v>20.78133279733953</v>
      </c>
      <c r="K56" s="22">
        <f t="shared" si="16"/>
        <v>73.64685541387513</v>
      </c>
      <c r="L56" s="22">
        <f t="shared" si="16"/>
        <v>64.320035911171317</v>
      </c>
      <c r="M56" s="22">
        <f t="shared" si="16"/>
        <v>-11.362070432495642</v>
      </c>
      <c r="N56" s="22">
        <f t="shared" si="16"/>
        <v>-8.2798663413024656</v>
      </c>
      <c r="O56" s="22">
        <f t="shared" si="16"/>
        <v>-23.372439363500391</v>
      </c>
      <c r="P56" s="22">
        <f t="shared" si="16"/>
        <v>-8.1464835082443301</v>
      </c>
      <c r="Q56" s="22">
        <f t="shared" si="16"/>
        <v>-3.0588126286437216</v>
      </c>
      <c r="R56" s="22">
        <f t="shared" si="16"/>
        <v>12.017337328280078</v>
      </c>
      <c r="S56" s="22">
        <f t="shared" si="16"/>
        <v>36.589015754062245</v>
      </c>
      <c r="T56" s="22">
        <f t="shared" si="16"/>
        <v>37.301611618814633</v>
      </c>
      <c r="U56" s="22">
        <f t="shared" si="16"/>
        <v>-6.0049817997699648</v>
      </c>
      <c r="V56" s="22">
        <f t="shared" si="16"/>
        <v>-16.577129771449833</v>
      </c>
      <c r="W56" s="22">
        <f t="shared" si="16"/>
        <v>-57.901464033816964</v>
      </c>
      <c r="X56" s="22">
        <f t="shared" si="16"/>
        <v>65.19371246677386</v>
      </c>
      <c r="Y56" s="22">
        <f t="shared" si="16"/>
        <v>1.2219832227110743</v>
      </c>
      <c r="Z56" s="22">
        <f t="shared" si="16"/>
        <v>33.09132714560522</v>
      </c>
      <c r="AA56" s="22">
        <f t="shared" si="16"/>
        <v>-47.198382450913634</v>
      </c>
      <c r="AB56" s="22">
        <f t="shared" si="16"/>
        <v>-24.096878801520532</v>
      </c>
      <c r="AC56" s="22">
        <f t="shared" si="16"/>
        <v>203.04002072156061</v>
      </c>
      <c r="AD56" s="22">
        <f t="shared" si="16"/>
        <v>37.947358887054804</v>
      </c>
      <c r="AE56" s="22">
        <f t="shared" si="17"/>
        <v>-8.7311282693280106</v>
      </c>
      <c r="AF56" s="47">
        <f t="shared" si="19"/>
        <v>10.300433021464084</v>
      </c>
    </row>
    <row r="57" spans="1:32" s="2" customFormat="1">
      <c r="A57" s="29"/>
      <c r="B57" s="18" t="s">
        <v>1146</v>
      </c>
      <c r="C57" s="22" t="s">
        <v>10</v>
      </c>
      <c r="D57" s="22">
        <f t="shared" si="18"/>
        <v>503.49999999999989</v>
      </c>
      <c r="E57" s="22">
        <f t="shared" si="16"/>
        <v>42.054681027340536</v>
      </c>
      <c r="F57" s="22">
        <f t="shared" si="16"/>
        <v>66.948559430771013</v>
      </c>
      <c r="G57" s="22">
        <f t="shared" si="16"/>
        <v>493.24716157205239</v>
      </c>
      <c r="H57" s="22">
        <f t="shared" si="16"/>
        <v>-32.364839798135634</v>
      </c>
      <c r="I57" s="22">
        <f t="shared" si="16"/>
        <v>-53.482621717629037</v>
      </c>
      <c r="J57" s="22">
        <f t="shared" si="16"/>
        <v>24.391704724114717</v>
      </c>
      <c r="K57" s="22">
        <f t="shared" si="16"/>
        <v>68.582606078844407</v>
      </c>
      <c r="L57" s="22">
        <f t="shared" si="16"/>
        <v>552.47500892538369</v>
      </c>
      <c r="M57" s="22">
        <f t="shared" si="16"/>
        <v>33.791908162832613</v>
      </c>
      <c r="N57" s="22">
        <f t="shared" si="16"/>
        <v>-56.062032813837156</v>
      </c>
      <c r="O57" s="22">
        <f t="shared" ref="E57:AE62" si="20">IFERROR((((O19/N19)*100-100)),"--")</f>
        <v>173.49589636548529</v>
      </c>
      <c r="P57" s="22">
        <f t="shared" si="20"/>
        <v>88.422766828551062</v>
      </c>
      <c r="Q57" s="22">
        <f t="shared" si="20"/>
        <v>-0.11166913064244</v>
      </c>
      <c r="R57" s="22">
        <f t="shared" si="20"/>
        <v>23.460866459774692</v>
      </c>
      <c r="S57" s="22">
        <f t="shared" si="20"/>
        <v>20.51786030748228</v>
      </c>
      <c r="T57" s="22">
        <f t="shared" si="20"/>
        <v>-5.6611930812129856</v>
      </c>
      <c r="U57" s="22">
        <f t="shared" si="20"/>
        <v>-23.847826275985824</v>
      </c>
      <c r="V57" s="22">
        <f t="shared" si="20"/>
        <v>-56.931254567353236</v>
      </c>
      <c r="W57" s="22">
        <f t="shared" si="20"/>
        <v>15.106141257866469</v>
      </c>
      <c r="X57" s="22">
        <f t="shared" si="20"/>
        <v>66.974422669586431</v>
      </c>
      <c r="Y57" s="22">
        <f t="shared" si="20"/>
        <v>-5.2349700310010121</v>
      </c>
      <c r="Z57" s="22">
        <f t="shared" si="20"/>
        <v>6.9145916548106356</v>
      </c>
      <c r="AA57" s="22">
        <f t="shared" si="20"/>
        <v>1.110810242508478</v>
      </c>
      <c r="AB57" s="22">
        <f t="shared" si="20"/>
        <v>-70.061032049057047</v>
      </c>
      <c r="AC57" s="22">
        <f t="shared" si="20"/>
        <v>303.94500348975322</v>
      </c>
      <c r="AD57" s="22">
        <f t="shared" si="20"/>
        <v>-37.536922695638232</v>
      </c>
      <c r="AE57" s="22">
        <f t="shared" si="20"/>
        <v>-6.584610184396027</v>
      </c>
      <c r="AF57" s="47">
        <f t="shared" si="19"/>
        <v>25.390987688546616</v>
      </c>
    </row>
    <row r="58" spans="1:32" s="2" customFormat="1">
      <c r="A58" s="29"/>
      <c r="B58" s="18" t="s">
        <v>1161</v>
      </c>
      <c r="C58" s="22" t="s">
        <v>10</v>
      </c>
      <c r="D58" s="22" t="str">
        <f t="shared" si="18"/>
        <v>--</v>
      </c>
      <c r="E58" s="22" t="str">
        <f t="shared" si="20"/>
        <v>--</v>
      </c>
      <c r="F58" s="22" t="str">
        <f t="shared" si="20"/>
        <v>--</v>
      </c>
      <c r="G58" s="22" t="str">
        <f t="shared" si="20"/>
        <v>--</v>
      </c>
      <c r="H58" s="22">
        <f t="shared" si="20"/>
        <v>-97.174152974740224</v>
      </c>
      <c r="I58" s="22">
        <f t="shared" si="20"/>
        <v>101.69491525423732</v>
      </c>
      <c r="J58" s="22">
        <f t="shared" si="20"/>
        <v>278.77237851662409</v>
      </c>
      <c r="K58" s="22">
        <f t="shared" si="20"/>
        <v>61.782579338284961</v>
      </c>
      <c r="L58" s="22">
        <f t="shared" si="20"/>
        <v>-90.102551872167908</v>
      </c>
      <c r="M58" s="22">
        <f t="shared" si="20"/>
        <v>-10.903614457831324</v>
      </c>
      <c r="N58" s="22">
        <f t="shared" si="20"/>
        <v>56.118999323867456</v>
      </c>
      <c r="O58" s="22">
        <f t="shared" si="20"/>
        <v>200.90948462537904</v>
      </c>
      <c r="P58" s="22">
        <f t="shared" si="20"/>
        <v>1487.2913068508922</v>
      </c>
      <c r="Q58" s="22">
        <f t="shared" si="20"/>
        <v>-34.890510948905103</v>
      </c>
      <c r="R58" s="22">
        <f t="shared" si="20"/>
        <v>-85.627941954711304</v>
      </c>
      <c r="S58" s="22">
        <f t="shared" si="20"/>
        <v>-59.467054263565885</v>
      </c>
      <c r="T58" s="22">
        <f t="shared" si="20"/>
        <v>3163.5429117858002</v>
      </c>
      <c r="U58" s="22">
        <f t="shared" si="20"/>
        <v>-46.332244311938723</v>
      </c>
      <c r="V58" s="22">
        <f t="shared" si="20"/>
        <v>-100</v>
      </c>
      <c r="W58" s="22" t="str">
        <f t="shared" si="20"/>
        <v>--</v>
      </c>
      <c r="X58" s="22" t="str">
        <f t="shared" si="20"/>
        <v>--</v>
      </c>
      <c r="Y58" s="22">
        <f t="shared" si="20"/>
        <v>-100</v>
      </c>
      <c r="Z58" s="22" t="str">
        <f t="shared" si="20"/>
        <v>--</v>
      </c>
      <c r="AA58" s="22" t="str">
        <f t="shared" si="20"/>
        <v>--</v>
      </c>
      <c r="AB58" s="22">
        <f t="shared" si="20"/>
        <v>-100</v>
      </c>
      <c r="AC58" s="22" t="str">
        <f t="shared" si="20"/>
        <v>--</v>
      </c>
      <c r="AD58" s="22">
        <f t="shared" si="20"/>
        <v>-62.540985903651602</v>
      </c>
      <c r="AE58" s="22">
        <f t="shared" si="20"/>
        <v>-71.064477113180956</v>
      </c>
      <c r="AF58" s="47" t="str">
        <f t="shared" si="19"/>
        <v>--</v>
      </c>
    </row>
    <row r="59" spans="1:32" s="2" customFormat="1">
      <c r="A59" s="5"/>
      <c r="B59" s="18" t="s">
        <v>1166</v>
      </c>
      <c r="C59" s="22" t="s">
        <v>10</v>
      </c>
      <c r="D59" s="22">
        <f t="shared" si="18"/>
        <v>1308.1199999999999</v>
      </c>
      <c r="E59" s="22">
        <f t="shared" si="20"/>
        <v>-89.42987813538619</v>
      </c>
      <c r="F59" s="22">
        <f t="shared" si="20"/>
        <v>97.272238645525363</v>
      </c>
      <c r="G59" s="22">
        <f t="shared" si="20"/>
        <v>133.65574552142226</v>
      </c>
      <c r="H59" s="22">
        <f t="shared" si="20"/>
        <v>542.64350056846342</v>
      </c>
      <c r="I59" s="22">
        <f t="shared" si="20"/>
        <v>6.3126570679440874</v>
      </c>
      <c r="J59" s="22">
        <f t="shared" si="20"/>
        <v>-60.174431008439946</v>
      </c>
      <c r="K59" s="22">
        <f t="shared" si="20"/>
        <v>38.878889174595059</v>
      </c>
      <c r="L59" s="22">
        <f t="shared" si="20"/>
        <v>-6.5103684502869896</v>
      </c>
      <c r="M59" s="22">
        <f t="shared" si="20"/>
        <v>-59.702108346742598</v>
      </c>
      <c r="N59" s="22">
        <f t="shared" si="20"/>
        <v>-54.497798709941634</v>
      </c>
      <c r="O59" s="22">
        <f t="shared" si="20"/>
        <v>243.50839296161291</v>
      </c>
      <c r="P59" s="22">
        <f t="shared" si="20"/>
        <v>101.638914726651</v>
      </c>
      <c r="Q59" s="22">
        <f t="shared" si="20"/>
        <v>-24.795826213510225</v>
      </c>
      <c r="R59" s="22">
        <f t="shared" si="20"/>
        <v>3.5983032250818496</v>
      </c>
      <c r="S59" s="22">
        <f t="shared" si="20"/>
        <v>-34.734059409243287</v>
      </c>
      <c r="T59" s="22">
        <f t="shared" si="20"/>
        <v>-54.969781378173586</v>
      </c>
      <c r="U59" s="22">
        <f t="shared" si="20"/>
        <v>273.2535043414108</v>
      </c>
      <c r="V59" s="22">
        <f t="shared" si="20"/>
        <v>-100</v>
      </c>
      <c r="W59" s="22" t="str">
        <f t="shared" si="20"/>
        <v>--</v>
      </c>
      <c r="X59" s="22">
        <f t="shared" si="20"/>
        <v>-100</v>
      </c>
      <c r="Y59" s="22" t="str">
        <f t="shared" si="20"/>
        <v>--</v>
      </c>
      <c r="Z59" s="22" t="str">
        <f t="shared" si="20"/>
        <v>--</v>
      </c>
      <c r="AA59" s="22">
        <f t="shared" si="20"/>
        <v>-100</v>
      </c>
      <c r="AB59" s="22" t="str">
        <f t="shared" si="20"/>
        <v>--</v>
      </c>
      <c r="AC59" s="22" t="str">
        <f t="shared" si="20"/>
        <v>--</v>
      </c>
      <c r="AD59" s="22" t="str">
        <f t="shared" si="20"/>
        <v>--</v>
      </c>
      <c r="AE59" s="22" t="str">
        <f t="shared" si="20"/>
        <v>--</v>
      </c>
      <c r="AF59" s="47">
        <f t="shared" si="19"/>
        <v>-1.0943266230643234</v>
      </c>
    </row>
    <row r="60" spans="1:32" s="2" customFormat="1">
      <c r="A60" s="29"/>
      <c r="B60" s="18" t="s">
        <v>19</v>
      </c>
      <c r="C60" s="22" t="s">
        <v>10</v>
      </c>
      <c r="D60" s="22">
        <f t="shared" si="18"/>
        <v>7.7721720049258778</v>
      </c>
      <c r="E60" s="22">
        <f t="shared" si="20"/>
        <v>22.433401693900251</v>
      </c>
      <c r="F60" s="22">
        <f t="shared" si="20"/>
        <v>16.896650019709767</v>
      </c>
      <c r="G60" s="22">
        <f t="shared" si="20"/>
        <v>25.202452472417747</v>
      </c>
      <c r="H60" s="22">
        <f t="shared" si="20"/>
        <v>14.421646675450404</v>
      </c>
      <c r="I60" s="22">
        <f t="shared" si="20"/>
        <v>-1.9695854531277206</v>
      </c>
      <c r="J60" s="22">
        <f t="shared" si="20"/>
        <v>-2.2381237203383506</v>
      </c>
      <c r="K60" s="22">
        <f t="shared" si="20"/>
        <v>-1.2548185568784191</v>
      </c>
      <c r="L60" s="22">
        <f t="shared" si="20"/>
        <v>1.4777260190137724</v>
      </c>
      <c r="M60" s="22">
        <f t="shared" si="20"/>
        <v>10.564905420641281</v>
      </c>
      <c r="N60" s="22">
        <f t="shared" si="20"/>
        <v>13.573994172581024</v>
      </c>
      <c r="O60" s="22">
        <f t="shared" si="20"/>
        <v>6.5811508112652177</v>
      </c>
      <c r="P60" s="22">
        <f t="shared" si="20"/>
        <v>2.0623771894476022</v>
      </c>
      <c r="Q60" s="22">
        <f t="shared" si="20"/>
        <v>-12.172801482540621</v>
      </c>
      <c r="R60" s="22">
        <f t="shared" si="20"/>
        <v>25.970512979128387</v>
      </c>
      <c r="S60" s="22">
        <f t="shared" si="20"/>
        <v>15.044982936464166</v>
      </c>
      <c r="T60" s="22">
        <f t="shared" si="20"/>
        <v>5.9006763820236472</v>
      </c>
      <c r="U60" s="22">
        <f t="shared" si="20"/>
        <v>7.5202186811745833</v>
      </c>
      <c r="V60" s="22">
        <f t="shared" si="20"/>
        <v>9.435096312038965</v>
      </c>
      <c r="W60" s="22">
        <f t="shared" si="20"/>
        <v>-2.2035950480881468</v>
      </c>
      <c r="X60" s="22">
        <f t="shared" si="20"/>
        <v>-3.0975593617535537</v>
      </c>
      <c r="Y60" s="22">
        <f t="shared" si="20"/>
        <v>3.2492226534540833</v>
      </c>
      <c r="Z60" s="22">
        <f t="shared" si="20"/>
        <v>7.3258892885446016</v>
      </c>
      <c r="AA60" s="22">
        <f t="shared" si="20"/>
        <v>1.8580684118207387</v>
      </c>
      <c r="AB60" s="22">
        <f t="shared" si="20"/>
        <v>5.9829361988078347</v>
      </c>
      <c r="AC60" s="22">
        <f t="shared" si="20"/>
        <v>-0.99877467555168664</v>
      </c>
      <c r="AD60" s="22">
        <f t="shared" si="20"/>
        <v>-1.8824444578069404</v>
      </c>
      <c r="AE60" s="22">
        <f t="shared" si="20"/>
        <v>-8.827115425346733</v>
      </c>
      <c r="AF60" s="47">
        <f t="shared" si="19"/>
        <v>5.415530031340321</v>
      </c>
    </row>
    <row r="61" spans="1:32" s="2" customFormat="1">
      <c r="A61" s="29"/>
      <c r="B61" s="18" t="s">
        <v>20</v>
      </c>
      <c r="C61" s="22" t="s">
        <v>10</v>
      </c>
      <c r="D61" s="22">
        <f t="shared" si="18"/>
        <v>13.459849844144216</v>
      </c>
      <c r="E61" s="22">
        <f t="shared" si="20"/>
        <v>75.781385420174956</v>
      </c>
      <c r="F61" s="22">
        <f t="shared" si="20"/>
        <v>19.401638751332825</v>
      </c>
      <c r="G61" s="22">
        <f t="shared" si="20"/>
        <v>-9.6947958020492138</v>
      </c>
      <c r="H61" s="22">
        <f t="shared" si="20"/>
        <v>29.356915392223016</v>
      </c>
      <c r="I61" s="22">
        <f t="shared" si="20"/>
        <v>31.479569446655972</v>
      </c>
      <c r="J61" s="22">
        <f t="shared" si="20"/>
        <v>23.2989476552615</v>
      </c>
      <c r="K61" s="22">
        <f t="shared" si="20"/>
        <v>9.3883808694723996</v>
      </c>
      <c r="L61" s="22">
        <f t="shared" si="20"/>
        <v>4.0970781775027092</v>
      </c>
      <c r="M61" s="22">
        <f t="shared" si="20"/>
        <v>25.50734207574672</v>
      </c>
      <c r="N61" s="22">
        <f t="shared" si="20"/>
        <v>2.4312499512867447</v>
      </c>
      <c r="O61" s="22">
        <f t="shared" si="20"/>
        <v>8.6114934951409907</v>
      </c>
      <c r="P61" s="22">
        <f t="shared" si="20"/>
        <v>3.9283604165845531E-2</v>
      </c>
      <c r="Q61" s="22">
        <f t="shared" si="20"/>
        <v>-10.229072964169632</v>
      </c>
      <c r="R61" s="22">
        <f t="shared" si="20"/>
        <v>10.48741121193018</v>
      </c>
      <c r="S61" s="22">
        <f t="shared" si="20"/>
        <v>22.164968929200967</v>
      </c>
      <c r="T61" s="22">
        <f t="shared" si="20"/>
        <v>8.8588212771641253</v>
      </c>
      <c r="U61" s="22">
        <f t="shared" si="20"/>
        <v>1.6505138908682824</v>
      </c>
      <c r="V61" s="22">
        <f t="shared" si="20"/>
        <v>-6.3195437283985711</v>
      </c>
      <c r="W61" s="22">
        <f t="shared" si="20"/>
        <v>-2.5833123617894671</v>
      </c>
      <c r="X61" s="22">
        <f t="shared" si="20"/>
        <v>-1.0596111175930218</v>
      </c>
      <c r="Y61" s="22">
        <f t="shared" si="20"/>
        <v>9.6059448748457186</v>
      </c>
      <c r="Z61" s="22">
        <f t="shared" si="20"/>
        <v>21.516525556027105</v>
      </c>
      <c r="AA61" s="22">
        <f t="shared" si="20"/>
        <v>-11.7557482576469</v>
      </c>
      <c r="AB61" s="22">
        <f t="shared" si="20"/>
        <v>-2.5212393146376968</v>
      </c>
      <c r="AC61" s="22">
        <f t="shared" si="20"/>
        <v>28.144893631053208</v>
      </c>
      <c r="AD61" s="22">
        <f t="shared" si="20"/>
        <v>-3.4498951779344651</v>
      </c>
      <c r="AE61" s="22">
        <f t="shared" si="20"/>
        <v>-21.310485873690141</v>
      </c>
      <c r="AF61" s="47">
        <f t="shared" si="19"/>
        <v>8.1448060194869285</v>
      </c>
    </row>
    <row r="62" spans="1:32" s="2" customFormat="1">
      <c r="A62" s="29"/>
      <c r="B62" s="18" t="s">
        <v>7</v>
      </c>
      <c r="C62" s="22" t="s">
        <v>10</v>
      </c>
      <c r="D62" s="22">
        <f t="shared" si="18"/>
        <v>8.1359736794817792</v>
      </c>
      <c r="E62" s="22">
        <f t="shared" si="20"/>
        <v>26.013704212449952</v>
      </c>
      <c r="F62" s="22">
        <f t="shared" si="20"/>
        <v>17.131160683329071</v>
      </c>
      <c r="G62" s="22">
        <f t="shared" si="20"/>
        <v>21.872133413114085</v>
      </c>
      <c r="H62" s="22">
        <f t="shared" si="20"/>
        <v>15.477773481523812</v>
      </c>
      <c r="I62" s="22">
        <f t="shared" si="20"/>
        <v>0.68000910966463834</v>
      </c>
      <c r="J62" s="22">
        <f t="shared" si="20"/>
        <v>0.40355739525486456</v>
      </c>
      <c r="K62" s="22">
        <f t="shared" si="20"/>
        <v>9.7228385817544449E-2</v>
      </c>
      <c r="L62" s="22">
        <f t="shared" si="20"/>
        <v>1.8413584450280638</v>
      </c>
      <c r="M62" s="22">
        <f t="shared" si="20"/>
        <v>12.685240468026905</v>
      </c>
      <c r="N62" s="22">
        <f t="shared" si="20"/>
        <v>11.812921302586716</v>
      </c>
      <c r="O62" s="22">
        <f t="shared" si="20"/>
        <v>6.8751153797418567</v>
      </c>
      <c r="P62" s="22">
        <f t="shared" si="20"/>
        <v>1.7647032566492555</v>
      </c>
      <c r="Q62" s="22">
        <f t="shared" si="20"/>
        <v>-11.891654231553318</v>
      </c>
      <c r="R62" s="22">
        <f t="shared" si="20"/>
        <v>23.688727218408573</v>
      </c>
      <c r="S62" s="22">
        <f t="shared" si="20"/>
        <v>15.98228314550407</v>
      </c>
      <c r="T62" s="22">
        <f t="shared" si="20"/>
        <v>6.3108559775438806</v>
      </c>
      <c r="U62" s="22">
        <f t="shared" si="20"/>
        <v>6.686812184120555</v>
      </c>
      <c r="V62" s="22">
        <f t="shared" si="20"/>
        <v>7.3037798114983161</v>
      </c>
      <c r="W62" s="22">
        <f t="shared" si="20"/>
        <v>-2.2484420937733631</v>
      </c>
      <c r="X62" s="22">
        <f t="shared" si="20"/>
        <v>-2.8576891819824937</v>
      </c>
      <c r="Y62" s="22">
        <f t="shared" si="20"/>
        <v>4.0112692483084516</v>
      </c>
      <c r="Z62" s="22">
        <f t="shared" si="20"/>
        <v>9.1185738384766353</v>
      </c>
      <c r="AA62" s="22">
        <f t="shared" si="20"/>
        <v>-5.7151143210532496E-2</v>
      </c>
      <c r="AB62" s="22">
        <f t="shared" si="20"/>
        <v>4.9265916769887639</v>
      </c>
      <c r="AC62" s="22">
        <f t="shared" si="20"/>
        <v>2.3643426485070904</v>
      </c>
      <c r="AD62" s="22">
        <f t="shared" si="20"/>
        <v>-2.1088798462484988</v>
      </c>
      <c r="AE62" s="22">
        <f t="shared" si="20"/>
        <v>-10.60577041840564</v>
      </c>
      <c r="AF62" s="47">
        <f t="shared" si="19"/>
        <v>5.6626779017679985</v>
      </c>
    </row>
    <row r="63" spans="1:32" s="2" customFormat="1" ht="13.8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s="2" customFormat="1" ht="13.8" thickTop="1">
      <c r="A64" s="17" t="s">
        <v>1187</v>
      </c>
    </row>
    <row r="65" spans="1:1" ht="12.75" customHeight="1"/>
    <row r="66" spans="1:1" ht="12.75" customHeight="1">
      <c r="A66" s="1" t="s">
        <v>11</v>
      </c>
    </row>
    <row r="67" spans="1:1" ht="12.75" customHeight="1"/>
    <row r="68" spans="1:1" ht="12.75" customHeight="1"/>
    <row r="69" spans="1:1" ht="12.75" customHeight="1"/>
    <row r="70" spans="1:1" ht="12.75" customHeight="1"/>
    <row r="71" spans="1:1" ht="12.75" customHeight="1"/>
    <row r="72" spans="1:1" ht="12.75" customHeight="1"/>
    <row r="73" spans="1:1" ht="12.75" customHeight="1"/>
    <row r="74" spans="1:1" ht="12.75" customHeight="1"/>
    <row r="75" spans="1:1" ht="12.75" customHeight="1"/>
  </sheetData>
  <mergeCells count="5">
    <mergeCell ref="B45:AF45"/>
    <mergeCell ref="A2:AF2"/>
    <mergeCell ref="A4:AF4"/>
    <mergeCell ref="B7:AF7"/>
    <mergeCell ref="B26:AF26"/>
  </mergeCells>
  <hyperlinks>
    <hyperlink ref="A66" location="NOTAS!A1" display="NOTAS" xr:uid="{00000000-0004-0000-1200-000000000000}"/>
    <hyperlink ref="A1" location="ÍNDICE!A1" display="INDICE" xr:uid="{00000000-0004-0000-1200-000001000000}"/>
  </hyperlinks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G111"/>
  <sheetViews>
    <sheetView showGridLines="0" zoomScaleNormal="100" workbookViewId="0"/>
  </sheetViews>
  <sheetFormatPr baseColWidth="10" defaultColWidth="10.88671875" defaultRowHeight="13.2"/>
  <cols>
    <col min="1" max="1" width="5.88671875" style="23" customWidth="1"/>
    <col min="2" max="2" width="16.6640625" style="79" customWidth="1"/>
    <col min="3" max="3" width="11.88671875" style="23" customWidth="1"/>
    <col min="4" max="4" width="11.6640625" style="23" customWidth="1"/>
    <col min="5" max="31" width="11.88671875" style="23" customWidth="1"/>
    <col min="32" max="32" width="12.44140625" style="23" customWidth="1"/>
    <col min="33" max="16384" width="10.88671875" style="23"/>
  </cols>
  <sheetData>
    <row r="1" spans="1:33" s="27" customFormat="1">
      <c r="A1" s="45" t="s">
        <v>0</v>
      </c>
      <c r="B1" s="71"/>
    </row>
    <row r="2" spans="1:33" s="27" customFormat="1">
      <c r="A2" s="87" t="s">
        <v>263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3" s="27" customFormat="1">
      <c r="A3" s="3"/>
      <c r="B3" s="7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3" s="27" customFormat="1">
      <c r="A4" s="87" t="s">
        <v>1201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3" s="27" customFormat="1" ht="13.8" thickBot="1">
      <c r="A5" s="4"/>
      <c r="B5" s="7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3" s="27" customFormat="1" ht="13.8" thickTop="1">
      <c r="A6" s="28"/>
      <c r="B6" s="74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3" s="27" customFormat="1" ht="13.8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3" s="27" customFormat="1" ht="13.8" thickTop="1">
      <c r="A8" s="28"/>
      <c r="B8" s="7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3" ht="12.75" customHeight="1">
      <c r="A9" s="3">
        <v>1</v>
      </c>
      <c r="B9" s="72">
        <v>620342</v>
      </c>
      <c r="C9" s="8">
        <v>470.72399999999999</v>
      </c>
      <c r="D9" s="8">
        <v>650.29312000000004</v>
      </c>
      <c r="E9" s="8">
        <v>949.68723199999999</v>
      </c>
      <c r="F9" s="8">
        <v>1169.9151359999998</v>
      </c>
      <c r="G9" s="8">
        <v>1378.711168</v>
      </c>
      <c r="H9" s="8">
        <v>1579.6805400000001</v>
      </c>
      <c r="I9" s="8">
        <v>1369.986504</v>
      </c>
      <c r="J9" s="8">
        <v>1453.744868</v>
      </c>
      <c r="K9" s="8">
        <v>1460.4400009999999</v>
      </c>
      <c r="L9" s="8">
        <v>1420.6618489999998</v>
      </c>
      <c r="M9" s="8">
        <v>1576.4936290000001</v>
      </c>
      <c r="N9" s="8">
        <v>1518.092991</v>
      </c>
      <c r="O9" s="8">
        <v>1262.2895390000001</v>
      </c>
      <c r="P9" s="34">
        <v>1348.7233140000001</v>
      </c>
      <c r="Q9" s="34">
        <v>1165.4857360000001</v>
      </c>
      <c r="R9" s="34">
        <v>1209.2456159999999</v>
      </c>
      <c r="S9" s="34">
        <v>1314.274596</v>
      </c>
      <c r="T9" s="34">
        <v>1317.2668570000001</v>
      </c>
      <c r="U9" s="34">
        <v>1304.7089720000001</v>
      </c>
      <c r="V9" s="34">
        <v>1298.361819</v>
      </c>
      <c r="W9" s="34">
        <v>1269.646031</v>
      </c>
      <c r="X9" s="34">
        <v>1156.7055479999999</v>
      </c>
      <c r="Y9" s="34">
        <v>1086.765071</v>
      </c>
      <c r="Z9" s="34">
        <v>1069.6248519999999</v>
      </c>
      <c r="AA9" s="34">
        <v>1045.098579</v>
      </c>
      <c r="AB9" s="34">
        <v>614.74813899999992</v>
      </c>
      <c r="AC9" s="34">
        <v>900.97272299999997</v>
      </c>
      <c r="AD9" s="34">
        <v>974.8163320000001</v>
      </c>
      <c r="AE9" s="34">
        <v>817.67942799999992</v>
      </c>
      <c r="AF9" s="34">
        <f>SUM(C9:AE9)</f>
        <v>34154.844190000003</v>
      </c>
    </row>
    <row r="10" spans="1:33" ht="12.75" customHeight="1">
      <c r="A10" s="3">
        <v>2</v>
      </c>
      <c r="B10" s="72">
        <v>610910</v>
      </c>
      <c r="C10" s="8">
        <v>233.168992</v>
      </c>
      <c r="D10" s="8">
        <v>354.80211200000002</v>
      </c>
      <c r="E10" s="8">
        <v>519.59238400000004</v>
      </c>
      <c r="F10" s="8">
        <v>709.44435199999998</v>
      </c>
      <c r="G10" s="8">
        <v>837.73759999999993</v>
      </c>
      <c r="H10" s="8">
        <v>936.13646400000005</v>
      </c>
      <c r="I10" s="8">
        <v>946.77261899999996</v>
      </c>
      <c r="J10" s="8">
        <v>883.59294700000009</v>
      </c>
      <c r="K10" s="8">
        <v>782.41032200000006</v>
      </c>
      <c r="L10" s="8">
        <v>731.39253700000006</v>
      </c>
      <c r="M10" s="8">
        <v>671.266482</v>
      </c>
      <c r="N10" s="8">
        <v>684.66271600000005</v>
      </c>
      <c r="O10" s="8">
        <v>589.59352899999999</v>
      </c>
      <c r="P10" s="34">
        <v>643.25734299999999</v>
      </c>
      <c r="Q10" s="34">
        <v>608.46507099999997</v>
      </c>
      <c r="R10" s="34">
        <v>653.45545100000004</v>
      </c>
      <c r="S10" s="34">
        <v>569.38298099999997</v>
      </c>
      <c r="T10" s="34">
        <v>538.26604199999997</v>
      </c>
      <c r="U10" s="34">
        <v>552.30127399999992</v>
      </c>
      <c r="V10" s="34">
        <v>538.12958600000002</v>
      </c>
      <c r="W10" s="34">
        <v>518.57209899999998</v>
      </c>
      <c r="X10" s="34">
        <v>518.67079100000001</v>
      </c>
      <c r="Y10" s="34">
        <v>538.57510600000001</v>
      </c>
      <c r="Z10" s="34">
        <v>584.76922500000001</v>
      </c>
      <c r="AA10" s="34">
        <v>594.50048100000004</v>
      </c>
      <c r="AB10" s="34">
        <v>512.09597099999996</v>
      </c>
      <c r="AC10" s="34">
        <v>757.376846</v>
      </c>
      <c r="AD10" s="34">
        <v>793.03347999999994</v>
      </c>
      <c r="AE10" s="34">
        <v>787.873693</v>
      </c>
      <c r="AF10" s="34">
        <f t="shared" ref="AF10:AF36" si="0">SUM(C10:AE10)</f>
        <v>18589.298495999999</v>
      </c>
      <c r="AG10" s="48"/>
    </row>
    <row r="11" spans="1:33" ht="12.75" customHeight="1">
      <c r="A11" s="3">
        <v>3</v>
      </c>
      <c r="B11" s="72">
        <v>630790</v>
      </c>
      <c r="C11" s="8">
        <v>66.546000000000006</v>
      </c>
      <c r="D11" s="8">
        <v>86.326232000000005</v>
      </c>
      <c r="E11" s="8">
        <v>154.44311999999999</v>
      </c>
      <c r="F11" s="8">
        <v>216.56244800000002</v>
      </c>
      <c r="G11" s="8">
        <v>177.37232</v>
      </c>
      <c r="H11" s="8">
        <v>314.66392300000001</v>
      </c>
      <c r="I11" s="8">
        <v>304.036091</v>
      </c>
      <c r="J11" s="8">
        <v>320.855772</v>
      </c>
      <c r="K11" s="8">
        <v>338.58736700000003</v>
      </c>
      <c r="L11" s="8">
        <v>362.86602299999998</v>
      </c>
      <c r="M11" s="8">
        <v>340.24168400000002</v>
      </c>
      <c r="N11" s="8">
        <v>380.83081800000002</v>
      </c>
      <c r="O11" s="8">
        <v>379.70537300000001</v>
      </c>
      <c r="P11" s="34">
        <v>353.73787599999997</v>
      </c>
      <c r="Q11" s="34">
        <v>338.83444700000001</v>
      </c>
      <c r="R11" s="34">
        <v>345.238585</v>
      </c>
      <c r="S11" s="34">
        <v>383.044872</v>
      </c>
      <c r="T11" s="34">
        <v>377.39650399999999</v>
      </c>
      <c r="U11" s="34">
        <v>470.17324500000001</v>
      </c>
      <c r="V11" s="34">
        <v>510.38934799999998</v>
      </c>
      <c r="W11" s="34">
        <v>500.294061</v>
      </c>
      <c r="X11" s="34">
        <v>499.35441399999996</v>
      </c>
      <c r="Y11" s="34">
        <v>529.3281629999999</v>
      </c>
      <c r="Z11" s="34">
        <v>513.98387500000001</v>
      </c>
      <c r="AA11" s="34">
        <v>527.125677</v>
      </c>
      <c r="AB11" s="34">
        <v>791.92793700000004</v>
      </c>
      <c r="AC11" s="34">
        <v>691.63566299999991</v>
      </c>
      <c r="AD11" s="34">
        <v>687.748921</v>
      </c>
      <c r="AE11" s="34">
        <v>740.49913100000003</v>
      </c>
      <c r="AF11" s="34">
        <f t="shared" si="0"/>
        <v>11703.749890000001</v>
      </c>
      <c r="AG11" s="48"/>
    </row>
    <row r="12" spans="1:33" ht="12.75" customHeight="1">
      <c r="A12" s="3">
        <v>4</v>
      </c>
      <c r="B12" s="72">
        <v>630392</v>
      </c>
      <c r="C12" s="8">
        <v>9.6560000000000006</v>
      </c>
      <c r="D12" s="8">
        <v>8.0556049999999999</v>
      </c>
      <c r="E12" s="8">
        <v>6.8278230000000004</v>
      </c>
      <c r="F12" s="8">
        <v>3.8235410000000001</v>
      </c>
      <c r="G12" s="8">
        <v>7.0548260000000003</v>
      </c>
      <c r="H12" s="8">
        <v>14.655372999999999</v>
      </c>
      <c r="I12" s="8">
        <v>29.398699000000001</v>
      </c>
      <c r="J12" s="8">
        <v>48.924669999999999</v>
      </c>
      <c r="K12" s="8">
        <v>51.303094999999999</v>
      </c>
      <c r="L12" s="8">
        <v>43.200831000000001</v>
      </c>
      <c r="M12" s="8">
        <v>54.919446000000001</v>
      </c>
      <c r="N12" s="8">
        <v>64.824669</v>
      </c>
      <c r="O12" s="8">
        <v>68.638587999999999</v>
      </c>
      <c r="P12" s="8">
        <v>63.239997000000002</v>
      </c>
      <c r="Q12" s="8">
        <v>92.875627999999992</v>
      </c>
      <c r="R12" s="8">
        <v>119.966576</v>
      </c>
      <c r="S12" s="8">
        <v>133.199026</v>
      </c>
      <c r="T12" s="34">
        <v>117.60309600000001</v>
      </c>
      <c r="U12" s="34">
        <v>179.78047099999998</v>
      </c>
      <c r="V12" s="34">
        <v>188.80255700000001</v>
      </c>
      <c r="W12" s="34">
        <v>248.04526100000001</v>
      </c>
      <c r="X12" s="34">
        <v>287.10413900000003</v>
      </c>
      <c r="Y12" s="34">
        <v>345.36240299999997</v>
      </c>
      <c r="Z12" s="34">
        <v>385.483654</v>
      </c>
      <c r="AA12" s="34">
        <v>384.90273400000001</v>
      </c>
      <c r="AB12" s="34">
        <v>367.43594900000005</v>
      </c>
      <c r="AC12" s="34">
        <v>480.897109</v>
      </c>
      <c r="AD12" s="34">
        <v>496.999438</v>
      </c>
      <c r="AE12" s="34">
        <v>542.82467700000007</v>
      </c>
      <c r="AF12" s="34">
        <f t="shared" si="0"/>
        <v>4845.8058810000002</v>
      </c>
      <c r="AG12" s="48"/>
    </row>
    <row r="13" spans="1:33" ht="12.75" customHeight="1">
      <c r="A13" s="3">
        <v>5</v>
      </c>
      <c r="B13" s="72">
        <v>610990</v>
      </c>
      <c r="C13" s="8">
        <v>56.994999999999997</v>
      </c>
      <c r="D13" s="8">
        <v>130.20179200000001</v>
      </c>
      <c r="E13" s="8">
        <v>142.71335999999999</v>
      </c>
      <c r="F13" s="8">
        <v>123.072288</v>
      </c>
      <c r="G13" s="8">
        <v>146.98011199999999</v>
      </c>
      <c r="H13" s="8">
        <v>162.73631</v>
      </c>
      <c r="I13" s="8">
        <v>142.28885399999999</v>
      </c>
      <c r="J13" s="8">
        <v>123.22636</v>
      </c>
      <c r="K13" s="8">
        <v>128.44836900000001</v>
      </c>
      <c r="L13" s="8">
        <v>121.886838</v>
      </c>
      <c r="M13" s="8">
        <v>127.594139</v>
      </c>
      <c r="N13" s="8">
        <v>147.161247</v>
      </c>
      <c r="O13" s="8">
        <v>114.608356</v>
      </c>
      <c r="P13" s="34">
        <v>112.34356200000001</v>
      </c>
      <c r="Q13" s="34">
        <v>137.95392900000002</v>
      </c>
      <c r="R13" s="34">
        <v>204.60466500000001</v>
      </c>
      <c r="S13" s="34">
        <v>274.86851000000001</v>
      </c>
      <c r="T13" s="34">
        <v>266.70741399999997</v>
      </c>
      <c r="U13" s="34">
        <v>291.417508</v>
      </c>
      <c r="V13" s="34">
        <v>336.909672</v>
      </c>
      <c r="W13" s="34">
        <v>372.24594999999999</v>
      </c>
      <c r="X13" s="34">
        <v>374.30220600000001</v>
      </c>
      <c r="Y13" s="34">
        <v>339.402625</v>
      </c>
      <c r="Z13" s="34">
        <v>344.01488799999998</v>
      </c>
      <c r="AA13" s="34">
        <v>314.36386200000004</v>
      </c>
      <c r="AB13" s="34">
        <v>256.80076800000001</v>
      </c>
      <c r="AC13" s="34">
        <v>306.67283800000001</v>
      </c>
      <c r="AD13" s="34">
        <v>349.68267900000001</v>
      </c>
      <c r="AE13" s="34">
        <v>317.46617300000003</v>
      </c>
      <c r="AF13" s="34">
        <f t="shared" si="0"/>
        <v>6267.6702739999992</v>
      </c>
      <c r="AG13" s="48"/>
    </row>
    <row r="14" spans="1:33" ht="12.75" customHeight="1">
      <c r="A14" s="3">
        <v>6</v>
      </c>
      <c r="B14" s="72">
        <v>611030</v>
      </c>
      <c r="C14" s="8">
        <v>156.927008</v>
      </c>
      <c r="D14" s="8">
        <v>183.50659200000001</v>
      </c>
      <c r="E14" s="8">
        <v>217.22976</v>
      </c>
      <c r="F14" s="8">
        <v>216.51633600000002</v>
      </c>
      <c r="G14" s="8">
        <v>217.32344000000001</v>
      </c>
      <c r="H14" s="8">
        <v>231.04925500000002</v>
      </c>
      <c r="I14" s="8">
        <v>311.13592</v>
      </c>
      <c r="J14" s="8">
        <v>274.78333700000002</v>
      </c>
      <c r="K14" s="8">
        <v>240.218253</v>
      </c>
      <c r="L14" s="8">
        <v>209.55990499999999</v>
      </c>
      <c r="M14" s="8">
        <v>214.809111</v>
      </c>
      <c r="N14" s="8">
        <v>264.29919900000004</v>
      </c>
      <c r="O14" s="8">
        <v>192.653021</v>
      </c>
      <c r="P14" s="34">
        <v>167.84357500000002</v>
      </c>
      <c r="Q14" s="34">
        <v>84.433333000000005</v>
      </c>
      <c r="R14" s="34">
        <v>91.732095000000001</v>
      </c>
      <c r="S14" s="34">
        <v>109.561398</v>
      </c>
      <c r="T14" s="34">
        <v>90.77955</v>
      </c>
      <c r="U14" s="34">
        <v>122.07679899999999</v>
      </c>
      <c r="V14" s="34">
        <v>127.57997900000001</v>
      </c>
      <c r="W14" s="34">
        <v>140.25747799999999</v>
      </c>
      <c r="X14" s="34">
        <v>148.56923499999999</v>
      </c>
      <c r="Y14" s="34">
        <v>134.500654</v>
      </c>
      <c r="Z14" s="34">
        <v>157.14757900000001</v>
      </c>
      <c r="AA14" s="34">
        <v>161.96972500000001</v>
      </c>
      <c r="AB14" s="34">
        <v>134.868301</v>
      </c>
      <c r="AC14" s="34">
        <v>204.43839600000001</v>
      </c>
      <c r="AD14" s="34">
        <v>254.993559</v>
      </c>
      <c r="AE14" s="34">
        <v>283.51342999999997</v>
      </c>
      <c r="AF14" s="34">
        <f t="shared" si="0"/>
        <v>5344.2762230000017</v>
      </c>
      <c r="AG14" s="48"/>
    </row>
    <row r="15" spans="1:33" ht="12.75" customHeight="1">
      <c r="A15" s="3">
        <v>7</v>
      </c>
      <c r="B15" s="72">
        <v>620343</v>
      </c>
      <c r="C15" s="8">
        <v>34.707000000000001</v>
      </c>
      <c r="D15" s="8">
        <v>61.904935999999999</v>
      </c>
      <c r="E15" s="8">
        <v>93.843224000000006</v>
      </c>
      <c r="F15" s="8">
        <v>121.7316</v>
      </c>
      <c r="G15" s="8">
        <v>185.665312</v>
      </c>
      <c r="H15" s="8">
        <v>231.64386999999999</v>
      </c>
      <c r="I15" s="8">
        <v>233.41451999999998</v>
      </c>
      <c r="J15" s="8">
        <v>233.605209</v>
      </c>
      <c r="K15" s="8">
        <v>230.787059</v>
      </c>
      <c r="L15" s="8">
        <v>246.92286900000002</v>
      </c>
      <c r="M15" s="8">
        <v>259.83729199999999</v>
      </c>
      <c r="N15" s="8">
        <v>227.49096</v>
      </c>
      <c r="O15" s="8">
        <v>212.77555900000002</v>
      </c>
      <c r="P15" s="34">
        <v>180.81322</v>
      </c>
      <c r="Q15" s="34">
        <v>134.584104</v>
      </c>
      <c r="R15" s="34">
        <v>154.08970499999998</v>
      </c>
      <c r="S15" s="34">
        <v>143.98838800000001</v>
      </c>
      <c r="T15" s="34">
        <v>143.311958</v>
      </c>
      <c r="U15" s="34">
        <v>152.19240599999998</v>
      </c>
      <c r="V15" s="34">
        <v>163.22000299999999</v>
      </c>
      <c r="W15" s="34">
        <v>166.13833700000001</v>
      </c>
      <c r="X15" s="34">
        <v>175.55523000000002</v>
      </c>
      <c r="Y15" s="34">
        <v>158.16498999999999</v>
      </c>
      <c r="Z15" s="34">
        <v>154.32168200000001</v>
      </c>
      <c r="AA15" s="34">
        <v>148.01619399999998</v>
      </c>
      <c r="AB15" s="34">
        <v>131.374529</v>
      </c>
      <c r="AC15" s="34">
        <v>164.06109700000002</v>
      </c>
      <c r="AD15" s="34">
        <v>221.17544099999998</v>
      </c>
      <c r="AE15" s="34">
        <v>226.427547</v>
      </c>
      <c r="AF15" s="34">
        <f t="shared" si="0"/>
        <v>4991.7642409999999</v>
      </c>
      <c r="AG15" s="48"/>
    </row>
    <row r="16" spans="1:33" ht="12.75" customHeight="1">
      <c r="A16" s="3">
        <v>8</v>
      </c>
      <c r="B16" s="72">
        <v>620462</v>
      </c>
      <c r="C16" s="8">
        <v>307.79001599999998</v>
      </c>
      <c r="D16" s="8">
        <v>480.49708799999996</v>
      </c>
      <c r="E16" s="8">
        <v>729.41388800000004</v>
      </c>
      <c r="F16" s="8">
        <v>987.17107200000009</v>
      </c>
      <c r="G16" s="8">
        <v>1186.6400000000001</v>
      </c>
      <c r="H16" s="8">
        <v>1482.2990220000002</v>
      </c>
      <c r="I16" s="8">
        <v>1374.7396650000001</v>
      </c>
      <c r="J16" s="8">
        <v>1331.343061</v>
      </c>
      <c r="K16" s="8">
        <v>1107.533684</v>
      </c>
      <c r="L16" s="8">
        <v>1360.1959199999999</v>
      </c>
      <c r="M16" s="8">
        <v>1351.7303509999999</v>
      </c>
      <c r="N16" s="8">
        <v>883.90925000000004</v>
      </c>
      <c r="O16" s="8">
        <v>602.47666000000004</v>
      </c>
      <c r="P16" s="34">
        <v>500.213977</v>
      </c>
      <c r="Q16" s="34">
        <v>427.44714799999997</v>
      </c>
      <c r="R16" s="34">
        <v>404.54323999999997</v>
      </c>
      <c r="S16" s="34">
        <v>358.16148700000002</v>
      </c>
      <c r="T16" s="34">
        <v>261.44020800000004</v>
      </c>
      <c r="U16" s="34">
        <v>259.16485299999999</v>
      </c>
      <c r="V16" s="34">
        <v>233.66280600000002</v>
      </c>
      <c r="W16" s="34">
        <v>201.75219799999999</v>
      </c>
      <c r="X16" s="34">
        <v>199.84356400000001</v>
      </c>
      <c r="Y16" s="34">
        <v>203.68890599999997</v>
      </c>
      <c r="Z16" s="34">
        <v>198.98289300000002</v>
      </c>
      <c r="AA16" s="34">
        <v>163.244651</v>
      </c>
      <c r="AB16" s="34">
        <v>125.172764</v>
      </c>
      <c r="AC16" s="34">
        <v>159.66653200000002</v>
      </c>
      <c r="AD16" s="34">
        <v>210.21581700000002</v>
      </c>
      <c r="AE16" s="34">
        <v>190.21737999999999</v>
      </c>
      <c r="AF16" s="34">
        <f t="shared" si="0"/>
        <v>17283.158100999997</v>
      </c>
      <c r="AG16" s="48"/>
    </row>
    <row r="17" spans="1:33" ht="12.75" customHeight="1">
      <c r="A17" s="3">
        <v>9</v>
      </c>
      <c r="B17" s="72">
        <v>392190</v>
      </c>
      <c r="C17" s="8">
        <v>19.599</v>
      </c>
      <c r="D17" s="8">
        <v>20.076632</v>
      </c>
      <c r="E17" s="8">
        <v>89.857376000000002</v>
      </c>
      <c r="F17" s="8">
        <v>30.209745999999999</v>
      </c>
      <c r="G17" s="8">
        <v>42.473255999999999</v>
      </c>
      <c r="H17" s="8">
        <v>55.037168999999999</v>
      </c>
      <c r="I17" s="8">
        <v>54.777252999999995</v>
      </c>
      <c r="J17" s="8">
        <v>66.25441099999999</v>
      </c>
      <c r="K17" s="8">
        <v>62.320406000000006</v>
      </c>
      <c r="L17" s="8">
        <v>61.321093999999995</v>
      </c>
      <c r="M17" s="8">
        <v>75.643213000000003</v>
      </c>
      <c r="N17" s="8">
        <v>80.993047000000004</v>
      </c>
      <c r="O17" s="8">
        <v>85.622421000000003</v>
      </c>
      <c r="P17" s="34">
        <v>83.221079000000003</v>
      </c>
      <c r="Q17" s="34">
        <v>77.872068999999996</v>
      </c>
      <c r="R17" s="34">
        <v>107.519909</v>
      </c>
      <c r="S17" s="34">
        <v>135.438264</v>
      </c>
      <c r="T17" s="34">
        <v>160.483633</v>
      </c>
      <c r="U17" s="34">
        <v>178.19924399999999</v>
      </c>
      <c r="V17" s="34">
        <v>174.26350399999998</v>
      </c>
      <c r="W17" s="34">
        <v>159.93156200000001</v>
      </c>
      <c r="X17" s="34">
        <v>170.22734700000001</v>
      </c>
      <c r="Y17" s="34">
        <v>164.52875899999998</v>
      </c>
      <c r="Z17" s="34">
        <v>178.586883</v>
      </c>
      <c r="AA17" s="34">
        <v>168.15239399999999</v>
      </c>
      <c r="AB17" s="34">
        <v>155.44117</v>
      </c>
      <c r="AC17" s="34">
        <v>166.21715599999999</v>
      </c>
      <c r="AD17" s="34">
        <v>199.66324900000001</v>
      </c>
      <c r="AE17" s="34">
        <v>194.25064499999999</v>
      </c>
      <c r="AF17" s="34">
        <f t="shared" si="0"/>
        <v>3218.1818910000006</v>
      </c>
      <c r="AG17" s="48"/>
    </row>
    <row r="18" spans="1:33" ht="12.75" customHeight="1">
      <c r="A18" s="3">
        <v>10</v>
      </c>
      <c r="B18" s="72">
        <v>940490</v>
      </c>
      <c r="C18" s="8">
        <v>22.785</v>
      </c>
      <c r="D18" s="8">
        <v>29.854320000000001</v>
      </c>
      <c r="E18" s="8">
        <v>49.562095999999997</v>
      </c>
      <c r="F18" s="8">
        <v>55.104743999999997</v>
      </c>
      <c r="G18" s="8">
        <v>67.215792000000008</v>
      </c>
      <c r="H18" s="8">
        <v>121.491795</v>
      </c>
      <c r="I18" s="8">
        <v>107.270959</v>
      </c>
      <c r="J18" s="8">
        <v>111.02445900000001</v>
      </c>
      <c r="K18" s="8">
        <v>131.835193</v>
      </c>
      <c r="L18" s="8">
        <v>124.842669</v>
      </c>
      <c r="M18" s="8">
        <v>131.77419500000002</v>
      </c>
      <c r="N18" s="8">
        <v>138.51954599999999</v>
      </c>
      <c r="O18" s="8">
        <v>135.80455699999999</v>
      </c>
      <c r="P18" s="34">
        <v>169.478329</v>
      </c>
      <c r="Q18" s="34">
        <v>118.936409</v>
      </c>
      <c r="R18" s="34">
        <v>119.771928</v>
      </c>
      <c r="S18" s="34">
        <v>139.23046400000001</v>
      </c>
      <c r="T18" s="34">
        <v>124.73924700000001</v>
      </c>
      <c r="U18" s="34">
        <v>97.135252999999992</v>
      </c>
      <c r="V18" s="34">
        <v>120.290406</v>
      </c>
      <c r="W18" s="34">
        <v>114.18010099999999</v>
      </c>
      <c r="X18" s="34">
        <v>123.12972000000001</v>
      </c>
      <c r="Y18" s="34">
        <v>106.865736</v>
      </c>
      <c r="Z18" s="34">
        <v>116.80007000000001</v>
      </c>
      <c r="AA18" s="34">
        <v>137.598624</v>
      </c>
      <c r="AB18" s="34">
        <v>130.94745699999999</v>
      </c>
      <c r="AC18" s="34">
        <v>187.63454300000001</v>
      </c>
      <c r="AD18" s="34">
        <v>178.58994799999999</v>
      </c>
      <c r="AE18" s="34">
        <v>146.769713</v>
      </c>
      <c r="AF18" s="34">
        <f t="shared" si="0"/>
        <v>3359.1832730000001</v>
      </c>
      <c r="AG18" s="48"/>
    </row>
    <row r="19" spans="1:33" ht="12.75" customHeight="1">
      <c r="A19" s="3">
        <v>11</v>
      </c>
      <c r="B19" s="72">
        <v>701910</v>
      </c>
      <c r="C19" s="8">
        <v>7.7409999999999997</v>
      </c>
      <c r="D19" s="8">
        <v>7.9075420000000003</v>
      </c>
      <c r="E19" s="8">
        <v>6.6975749999999996</v>
      </c>
      <c r="F19" s="8">
        <v>9.348179</v>
      </c>
      <c r="G19" s="8">
        <v>9.2509490000000003</v>
      </c>
      <c r="H19" s="8">
        <v>28.898208</v>
      </c>
      <c r="I19" s="8">
        <v>30.860975999999997</v>
      </c>
      <c r="J19" s="8">
        <v>31.939921999999999</v>
      </c>
      <c r="K19" s="8">
        <v>38.626131999999998</v>
      </c>
      <c r="L19" s="8">
        <v>55.380061999999995</v>
      </c>
      <c r="M19" s="8">
        <v>92.246042000000003</v>
      </c>
      <c r="N19" s="8">
        <v>117.70895399999999</v>
      </c>
      <c r="O19" s="8">
        <v>110.869576</v>
      </c>
      <c r="P19" s="34">
        <v>122.399823</v>
      </c>
      <c r="Q19" s="34">
        <v>85.446596999999997</v>
      </c>
      <c r="R19" s="34">
        <v>113.29538000000001</v>
      </c>
      <c r="S19" s="34">
        <v>123.17526700000001</v>
      </c>
      <c r="T19" s="34">
        <v>134.02789799999999</v>
      </c>
      <c r="U19" s="34">
        <v>163.859689</v>
      </c>
      <c r="V19" s="34">
        <v>138.34462599999998</v>
      </c>
      <c r="W19" s="34">
        <v>152.74840900000001</v>
      </c>
      <c r="X19" s="34">
        <v>160.223017</v>
      </c>
      <c r="Y19" s="34">
        <v>150.29384899999999</v>
      </c>
      <c r="Z19" s="34">
        <v>181.81494699999999</v>
      </c>
      <c r="AA19" s="34">
        <v>175.35219800000002</v>
      </c>
      <c r="AB19" s="34">
        <v>165.27432400000001</v>
      </c>
      <c r="AC19" s="34">
        <v>202.07902799999999</v>
      </c>
      <c r="AD19" s="34">
        <v>171.71985500000002</v>
      </c>
      <c r="AE19" s="34">
        <v>0</v>
      </c>
      <c r="AF19" s="34">
        <f t="shared" si="0"/>
        <v>2787.5300240000001</v>
      </c>
      <c r="AG19" s="48"/>
    </row>
    <row r="20" spans="1:33" ht="12.75" customHeight="1">
      <c r="A20" s="3">
        <v>12</v>
      </c>
      <c r="B20" s="72">
        <v>560300</v>
      </c>
      <c r="C20" s="8">
        <v>17.922999999999998</v>
      </c>
      <c r="D20" s="8">
        <v>41.784211999999997</v>
      </c>
      <c r="E20" s="8">
        <v>66.017544000000001</v>
      </c>
      <c r="F20" s="8">
        <v>47.071911999999998</v>
      </c>
      <c r="G20" s="8">
        <v>50.868436000000003</v>
      </c>
      <c r="H20" s="8">
        <v>42.132719999999999</v>
      </c>
      <c r="I20" s="8">
        <v>39.060214999999999</v>
      </c>
      <c r="J20" s="8">
        <v>43.360347000000004</v>
      </c>
      <c r="K20" s="8">
        <v>60.544790999999996</v>
      </c>
      <c r="L20" s="8">
        <v>70.791062999999994</v>
      </c>
      <c r="M20" s="8">
        <v>80.807901999999999</v>
      </c>
      <c r="N20" s="8">
        <v>74.866608999999997</v>
      </c>
      <c r="O20" s="8">
        <v>84.712509999999995</v>
      </c>
      <c r="P20" s="34">
        <v>93.296037999999996</v>
      </c>
      <c r="Q20" s="34">
        <v>68.859085999999991</v>
      </c>
      <c r="R20" s="34">
        <v>84.560455000000005</v>
      </c>
      <c r="S20" s="34">
        <v>105.325337</v>
      </c>
      <c r="T20" s="34">
        <v>115.53179300000001</v>
      </c>
      <c r="U20" s="34">
        <v>111.65432300000001</v>
      </c>
      <c r="V20" s="34">
        <v>91.09160700000001</v>
      </c>
      <c r="W20" s="34">
        <v>70.687794999999994</v>
      </c>
      <c r="X20" s="34">
        <v>71.557354000000004</v>
      </c>
      <c r="Y20" s="34">
        <v>108.00413999999999</v>
      </c>
      <c r="Z20" s="34">
        <v>100.27049000000001</v>
      </c>
      <c r="AA20" s="34">
        <v>96.712460000000007</v>
      </c>
      <c r="AB20" s="34">
        <v>118.682548</v>
      </c>
      <c r="AC20" s="34">
        <v>142.829836</v>
      </c>
      <c r="AD20" s="34">
        <v>166.99724799999998</v>
      </c>
      <c r="AE20" s="34">
        <v>0</v>
      </c>
      <c r="AF20" s="34">
        <f t="shared" si="0"/>
        <v>2266.0017710000002</v>
      </c>
      <c r="AG20" s="48"/>
    </row>
    <row r="21" spans="1:33" ht="12.75" customHeight="1">
      <c r="A21" s="3">
        <v>13</v>
      </c>
      <c r="B21" s="72">
        <v>560300</v>
      </c>
      <c r="C21" s="8">
        <v>17.922999999999998</v>
      </c>
      <c r="D21" s="8">
        <v>41.784211999999997</v>
      </c>
      <c r="E21" s="8">
        <v>66.017544000000001</v>
      </c>
      <c r="F21" s="8">
        <v>47.071911999999998</v>
      </c>
      <c r="G21" s="8">
        <v>50.868436000000003</v>
      </c>
      <c r="H21" s="8">
        <v>42.132719999999999</v>
      </c>
      <c r="I21" s="8">
        <v>39.060214999999999</v>
      </c>
      <c r="J21" s="8">
        <v>43.360347000000004</v>
      </c>
      <c r="K21" s="8">
        <v>60.544790999999996</v>
      </c>
      <c r="L21" s="8">
        <v>70.791062999999994</v>
      </c>
      <c r="M21" s="8">
        <v>80.807901999999999</v>
      </c>
      <c r="N21" s="8">
        <v>74.866608999999997</v>
      </c>
      <c r="O21" s="8">
        <v>84.712509999999995</v>
      </c>
      <c r="P21" s="34">
        <v>93.296037999999996</v>
      </c>
      <c r="Q21" s="34">
        <v>68.859085999999991</v>
      </c>
      <c r="R21" s="34">
        <v>84.560455000000005</v>
      </c>
      <c r="S21" s="34">
        <v>105.325337</v>
      </c>
      <c r="T21" s="34">
        <v>115.53179300000001</v>
      </c>
      <c r="U21" s="34">
        <v>111.65432300000001</v>
      </c>
      <c r="V21" s="34">
        <v>91.09160700000001</v>
      </c>
      <c r="W21" s="34">
        <v>70.687794999999994</v>
      </c>
      <c r="X21" s="34">
        <v>71.557354000000004</v>
      </c>
      <c r="Y21" s="34">
        <v>108.00413999999999</v>
      </c>
      <c r="Z21" s="34">
        <v>100.27049000000001</v>
      </c>
      <c r="AA21" s="34">
        <v>96.712460000000007</v>
      </c>
      <c r="AB21" s="34">
        <v>118.682548</v>
      </c>
      <c r="AC21" s="34">
        <v>142.829836</v>
      </c>
      <c r="AD21" s="34">
        <v>166.99724799999998</v>
      </c>
      <c r="AE21" s="34">
        <v>0</v>
      </c>
      <c r="AF21" s="34">
        <f t="shared" si="0"/>
        <v>2266.0017710000002</v>
      </c>
      <c r="AG21" s="48"/>
    </row>
    <row r="22" spans="1:33" ht="12.75" customHeight="1">
      <c r="A22" s="3">
        <v>14</v>
      </c>
      <c r="B22" s="72">
        <v>611020</v>
      </c>
      <c r="C22" s="8">
        <v>26.044</v>
      </c>
      <c r="D22" s="8">
        <v>31.384472000000002</v>
      </c>
      <c r="E22" s="8">
        <v>100.57754399999999</v>
      </c>
      <c r="F22" s="8">
        <v>169.834912</v>
      </c>
      <c r="G22" s="8">
        <v>287.13567999999998</v>
      </c>
      <c r="H22" s="8">
        <v>315.17343099999999</v>
      </c>
      <c r="I22" s="8">
        <v>334.25820500000003</v>
      </c>
      <c r="J22" s="8">
        <v>319.08639099999999</v>
      </c>
      <c r="K22" s="8">
        <v>324.61795400000005</v>
      </c>
      <c r="L22" s="8">
        <v>312.64582299999995</v>
      </c>
      <c r="M22" s="8">
        <v>269.64189299999998</v>
      </c>
      <c r="N22" s="8">
        <v>210.93798199999998</v>
      </c>
      <c r="O22" s="8">
        <v>138.68392699999998</v>
      </c>
      <c r="P22" s="34">
        <v>125.04600900000001</v>
      </c>
      <c r="Q22" s="34">
        <v>73.623825999999994</v>
      </c>
      <c r="R22" s="34">
        <v>76.52708100000001</v>
      </c>
      <c r="S22" s="34">
        <v>64.606993000000003</v>
      </c>
      <c r="T22" s="34">
        <v>45.544805000000004</v>
      </c>
      <c r="U22" s="34">
        <v>43.663421999999997</v>
      </c>
      <c r="V22" s="34">
        <v>54.537613</v>
      </c>
      <c r="W22" s="34">
        <v>55.791976999999996</v>
      </c>
      <c r="X22" s="34">
        <v>59.571303</v>
      </c>
      <c r="Y22" s="34">
        <v>61.070543000000001</v>
      </c>
      <c r="Z22" s="34">
        <v>68.194303000000005</v>
      </c>
      <c r="AA22" s="34">
        <v>79.517012000000008</v>
      </c>
      <c r="AB22" s="34">
        <v>69.144418999999999</v>
      </c>
      <c r="AC22" s="34">
        <v>108.775845</v>
      </c>
      <c r="AD22" s="34">
        <v>154.02703599999998</v>
      </c>
      <c r="AE22" s="34">
        <v>164.37080499999999</v>
      </c>
      <c r="AF22" s="34">
        <f t="shared" si="0"/>
        <v>4144.0352060000005</v>
      </c>
    </row>
    <row r="23" spans="1:33" ht="12.75" customHeight="1">
      <c r="A23" s="3">
        <v>15</v>
      </c>
      <c r="B23" s="72">
        <v>701990</v>
      </c>
      <c r="C23" s="8">
        <v>16.271999999999998</v>
      </c>
      <c r="D23" s="8">
        <v>25.474630000000001</v>
      </c>
      <c r="E23" s="8">
        <v>62.953023999999999</v>
      </c>
      <c r="F23" s="8">
        <v>75.026240000000001</v>
      </c>
      <c r="G23" s="8">
        <v>74.309584000000001</v>
      </c>
      <c r="H23" s="8">
        <v>64.191141000000002</v>
      </c>
      <c r="I23" s="8">
        <v>74.402577999999991</v>
      </c>
      <c r="J23" s="8">
        <v>63.356097999999996</v>
      </c>
      <c r="K23" s="8">
        <v>64.602884000000003</v>
      </c>
      <c r="L23" s="8">
        <v>66.748564000000002</v>
      </c>
      <c r="M23" s="8">
        <v>80.463661999999999</v>
      </c>
      <c r="N23" s="8">
        <v>97.154907000000009</v>
      </c>
      <c r="O23" s="8">
        <v>118.756428</v>
      </c>
      <c r="P23" s="34">
        <v>110.05071799999999</v>
      </c>
      <c r="Q23" s="34">
        <v>81.284569000000005</v>
      </c>
      <c r="R23" s="34">
        <v>81.163388999999995</v>
      </c>
      <c r="S23" s="34">
        <v>96.06626399999999</v>
      </c>
      <c r="T23" s="34">
        <v>86.309475999999989</v>
      </c>
      <c r="U23" s="34">
        <v>95.129412000000002</v>
      </c>
      <c r="V23" s="34">
        <v>105.66788000000001</v>
      </c>
      <c r="W23" s="34">
        <v>107.733035</v>
      </c>
      <c r="X23" s="34">
        <v>107.98084200000001</v>
      </c>
      <c r="Y23" s="34">
        <v>101.338398</v>
      </c>
      <c r="Z23" s="34">
        <v>119.092589</v>
      </c>
      <c r="AA23" s="34">
        <v>125.103734</v>
      </c>
      <c r="AB23" s="34">
        <v>108.467073</v>
      </c>
      <c r="AC23" s="34">
        <v>129.95646300000001</v>
      </c>
      <c r="AD23" s="34">
        <v>153.35878099999999</v>
      </c>
      <c r="AE23" s="34">
        <v>167.89067800000001</v>
      </c>
      <c r="AF23" s="34">
        <f t="shared" si="0"/>
        <v>2660.3050409999996</v>
      </c>
    </row>
    <row r="24" spans="1:33" ht="12.75" customHeight="1">
      <c r="A24" s="3">
        <v>16</v>
      </c>
      <c r="B24" s="72">
        <v>621010</v>
      </c>
      <c r="C24" s="8">
        <v>101.82</v>
      </c>
      <c r="D24" s="8">
        <v>137.315968</v>
      </c>
      <c r="E24" s="8">
        <v>123.304344</v>
      </c>
      <c r="F24" s="8">
        <v>180.637024</v>
      </c>
      <c r="G24" s="8">
        <v>211.95003199999999</v>
      </c>
      <c r="H24" s="8">
        <v>267.23264699999999</v>
      </c>
      <c r="I24" s="8">
        <v>197.59581700000001</v>
      </c>
      <c r="J24" s="8">
        <v>205.744269</v>
      </c>
      <c r="K24" s="8">
        <v>177.83628099999999</v>
      </c>
      <c r="L24" s="8">
        <v>184.84739199999999</v>
      </c>
      <c r="M24" s="8">
        <v>151.74412700000002</v>
      </c>
      <c r="N24" s="8">
        <v>117.744304</v>
      </c>
      <c r="O24" s="8">
        <v>79.042214999999999</v>
      </c>
      <c r="P24" s="34">
        <v>92.356006999999991</v>
      </c>
      <c r="Q24" s="34">
        <v>58.343584</v>
      </c>
      <c r="R24" s="34">
        <v>84.282918000000009</v>
      </c>
      <c r="S24" s="34">
        <v>106.787547</v>
      </c>
      <c r="T24" s="34">
        <v>95.798881999999992</v>
      </c>
      <c r="U24" s="34">
        <v>105.12130499999999</v>
      </c>
      <c r="V24" s="34">
        <v>115.58041</v>
      </c>
      <c r="W24" s="34">
        <v>122.53429399999999</v>
      </c>
      <c r="X24" s="34">
        <v>108.84494000000001</v>
      </c>
      <c r="Y24" s="34">
        <v>110.61761100000001</v>
      </c>
      <c r="Z24" s="34">
        <v>108.98656099999999</v>
      </c>
      <c r="AA24" s="34">
        <v>108.30167200000001</v>
      </c>
      <c r="AB24" s="34">
        <v>230.57527900000002</v>
      </c>
      <c r="AC24" s="34">
        <v>158.328149</v>
      </c>
      <c r="AD24" s="34">
        <v>134.41219699999999</v>
      </c>
      <c r="AE24" s="34">
        <v>131.11093400000001</v>
      </c>
      <c r="AF24" s="34">
        <f t="shared" si="0"/>
        <v>4008.7967100000005</v>
      </c>
    </row>
    <row r="25" spans="1:33" ht="12.75" customHeight="1">
      <c r="A25" s="3">
        <v>17</v>
      </c>
      <c r="B25" s="72">
        <v>650590</v>
      </c>
      <c r="C25" s="8">
        <v>7.4980000000000002</v>
      </c>
      <c r="D25" s="8">
        <v>8.3292380000000001</v>
      </c>
      <c r="E25" s="8">
        <v>8.0683340000000001</v>
      </c>
      <c r="F25" s="8">
        <v>10.722316999999999</v>
      </c>
      <c r="G25" s="8">
        <v>13.976341</v>
      </c>
      <c r="H25" s="8">
        <v>22.833579</v>
      </c>
      <c r="I25" s="8">
        <v>28.767298</v>
      </c>
      <c r="J25" s="8">
        <v>29.863873999999999</v>
      </c>
      <c r="K25" s="8">
        <v>28.622457999999998</v>
      </c>
      <c r="L25" s="8">
        <v>31.238032</v>
      </c>
      <c r="M25" s="8">
        <v>25.15737</v>
      </c>
      <c r="N25" s="8">
        <v>22.662598000000003</v>
      </c>
      <c r="O25" s="8">
        <v>22.241876000000001</v>
      </c>
      <c r="P25" s="34">
        <v>28.170968000000002</v>
      </c>
      <c r="Q25" s="34">
        <v>23.869163</v>
      </c>
      <c r="R25" s="34">
        <v>27.713429999999999</v>
      </c>
      <c r="S25" s="34">
        <v>26.9131</v>
      </c>
      <c r="T25" s="34">
        <v>31.684708999999998</v>
      </c>
      <c r="U25" s="34">
        <v>31.498219000000002</v>
      </c>
      <c r="V25" s="34">
        <v>38.008549000000002</v>
      </c>
      <c r="W25" s="34">
        <v>42.811616999999998</v>
      </c>
      <c r="X25" s="34">
        <v>51.872358999999996</v>
      </c>
      <c r="Y25" s="34">
        <v>71.172539999999998</v>
      </c>
      <c r="Z25" s="34">
        <v>69.093876999999992</v>
      </c>
      <c r="AA25" s="34">
        <v>78.089767999999992</v>
      </c>
      <c r="AB25" s="34">
        <v>89.853334000000004</v>
      </c>
      <c r="AC25" s="34">
        <v>106.22749899999999</v>
      </c>
      <c r="AD25" s="34">
        <v>125.45711900000001</v>
      </c>
      <c r="AE25" s="34">
        <v>0</v>
      </c>
      <c r="AF25" s="34">
        <f t="shared" si="0"/>
        <v>1102.4175660000001</v>
      </c>
    </row>
    <row r="26" spans="1:33" ht="12.75" customHeight="1">
      <c r="A26" s="3">
        <v>18</v>
      </c>
      <c r="B26" s="72">
        <v>591190</v>
      </c>
      <c r="C26" s="8">
        <v>2.8250000000000002</v>
      </c>
      <c r="D26" s="8">
        <v>5.0751920000000004</v>
      </c>
      <c r="E26" s="8">
        <v>6.575418</v>
      </c>
      <c r="F26" s="8">
        <v>9.0494409999999998</v>
      </c>
      <c r="G26" s="8">
        <v>6.6453790000000001</v>
      </c>
      <c r="H26" s="8">
        <v>11.204164</v>
      </c>
      <c r="I26" s="8">
        <v>10.908723999999999</v>
      </c>
      <c r="J26" s="8">
        <v>9.9521479999999993</v>
      </c>
      <c r="K26" s="8">
        <v>16.237010999999999</v>
      </c>
      <c r="L26" s="8">
        <v>25.369895</v>
      </c>
      <c r="M26" s="8">
        <v>34.66281</v>
      </c>
      <c r="N26" s="8">
        <v>63.668680999999999</v>
      </c>
      <c r="O26" s="8">
        <v>92.725177000000002</v>
      </c>
      <c r="P26" s="34">
        <v>93.901960000000003</v>
      </c>
      <c r="Q26" s="34">
        <v>39.672088000000002</v>
      </c>
      <c r="R26" s="34">
        <v>53.089932999999995</v>
      </c>
      <c r="S26" s="34">
        <v>48.917434999999998</v>
      </c>
      <c r="T26" s="34">
        <v>66.181391000000005</v>
      </c>
      <c r="U26" s="34">
        <v>64.148800000000008</v>
      </c>
      <c r="V26" s="34">
        <v>74.201247000000009</v>
      </c>
      <c r="W26" s="34">
        <v>71.442564000000004</v>
      </c>
      <c r="X26" s="34">
        <v>81.121537000000004</v>
      </c>
      <c r="Y26" s="34">
        <v>75.388960000000012</v>
      </c>
      <c r="Z26" s="34">
        <v>90.868288000000007</v>
      </c>
      <c r="AA26" s="34">
        <v>97.548285000000007</v>
      </c>
      <c r="AB26" s="34">
        <v>103.189094</v>
      </c>
      <c r="AC26" s="34">
        <v>116.53862699999999</v>
      </c>
      <c r="AD26" s="34">
        <v>122.295362</v>
      </c>
      <c r="AE26" s="34">
        <v>125.114988</v>
      </c>
      <c r="AF26" s="34">
        <f t="shared" si="0"/>
        <v>1618.5195990000002</v>
      </c>
    </row>
    <row r="27" spans="1:33" ht="12.75" customHeight="1">
      <c r="A27" s="3">
        <v>19</v>
      </c>
      <c r="B27" s="72">
        <v>420292</v>
      </c>
      <c r="C27" s="8">
        <v>4.6689999999999996</v>
      </c>
      <c r="D27" s="8">
        <v>10.649207000000001</v>
      </c>
      <c r="E27" s="8">
        <v>24.263188</v>
      </c>
      <c r="F27" s="8">
        <v>31.094995999999998</v>
      </c>
      <c r="G27" s="8">
        <v>42.821627999999997</v>
      </c>
      <c r="H27" s="8">
        <v>49.619183</v>
      </c>
      <c r="I27" s="8">
        <v>41.284171000000001</v>
      </c>
      <c r="J27" s="8">
        <v>42.099733000000001</v>
      </c>
      <c r="K27" s="8">
        <v>41.169582000000005</v>
      </c>
      <c r="L27" s="8">
        <v>18.711295</v>
      </c>
      <c r="M27" s="8">
        <v>17.745526999999999</v>
      </c>
      <c r="N27" s="8">
        <v>12.993264</v>
      </c>
      <c r="O27" s="8">
        <v>12.724397000000002</v>
      </c>
      <c r="P27" s="34">
        <v>15.212305000000001</v>
      </c>
      <c r="Q27" s="34">
        <v>12.502355999999999</v>
      </c>
      <c r="R27" s="34">
        <v>12.802115000000001</v>
      </c>
      <c r="S27" s="34">
        <v>24.970766000000001</v>
      </c>
      <c r="T27" s="34">
        <v>38.154334000000006</v>
      </c>
      <c r="U27" s="34">
        <v>34.745644999999996</v>
      </c>
      <c r="V27" s="34">
        <v>43.818785000000005</v>
      </c>
      <c r="W27" s="34">
        <v>43.526865000000001</v>
      </c>
      <c r="X27" s="34">
        <v>52.834120999999996</v>
      </c>
      <c r="Y27" s="34">
        <v>53.648163999999994</v>
      </c>
      <c r="Z27" s="34">
        <v>69.219464000000002</v>
      </c>
      <c r="AA27" s="34">
        <v>89.482350000000011</v>
      </c>
      <c r="AB27" s="34">
        <v>54.83869</v>
      </c>
      <c r="AC27" s="34">
        <v>75.066350999999997</v>
      </c>
      <c r="AD27" s="34">
        <v>108.90192500000001</v>
      </c>
      <c r="AE27" s="34">
        <v>128.640615</v>
      </c>
      <c r="AF27" s="34">
        <f t="shared" si="0"/>
        <v>1208.210022</v>
      </c>
    </row>
    <row r="28" spans="1:33" ht="12.75" customHeight="1">
      <c r="A28" s="3">
        <v>20</v>
      </c>
      <c r="B28" s="72">
        <v>630531</v>
      </c>
      <c r="C28" s="8">
        <v>25.135999999999999</v>
      </c>
      <c r="D28" s="8">
        <v>20.841598000000001</v>
      </c>
      <c r="E28" s="8">
        <v>41.662711999999999</v>
      </c>
      <c r="F28" s="8">
        <v>52.085115999999999</v>
      </c>
      <c r="G28" s="8">
        <v>74.174456000000006</v>
      </c>
      <c r="H28" s="8">
        <v>62.306427000000006</v>
      </c>
      <c r="I28" s="8">
        <v>33.782805999999994</v>
      </c>
      <c r="J28" s="8">
        <v>47.002160000000003</v>
      </c>
      <c r="K28" s="8">
        <v>31.054355000000001</v>
      </c>
      <c r="L28" s="8">
        <v>34.486449</v>
      </c>
      <c r="M28" s="8">
        <v>38.645600000000002</v>
      </c>
      <c r="N28" s="8">
        <v>47.863571</v>
      </c>
      <c r="O28" s="8">
        <v>32.829008000000002</v>
      </c>
      <c r="P28" s="34">
        <v>23.604039</v>
      </c>
      <c r="Q28" s="34">
        <v>20.138390999999999</v>
      </c>
      <c r="R28" s="34">
        <v>28.873196</v>
      </c>
      <c r="S28" s="34">
        <v>38.028343999999997</v>
      </c>
      <c r="T28" s="34">
        <v>39.943192000000003</v>
      </c>
      <c r="U28" s="34">
        <v>32.140734000000002</v>
      </c>
      <c r="V28" s="34">
        <v>40.835351000000003</v>
      </c>
      <c r="W28" s="34">
        <v>28.968377</v>
      </c>
      <c r="X28" s="34">
        <v>30.116501</v>
      </c>
      <c r="Y28" s="34">
        <v>40.310068000000001</v>
      </c>
      <c r="Z28" s="34">
        <v>32.612056000000003</v>
      </c>
      <c r="AA28" s="34">
        <v>28.122146000000001</v>
      </c>
      <c r="AB28" s="34">
        <v>27.090714999999999</v>
      </c>
      <c r="AC28" s="34">
        <v>85.141462000000004</v>
      </c>
      <c r="AD28" s="34">
        <v>96.846820000000008</v>
      </c>
      <c r="AE28" s="34">
        <v>0</v>
      </c>
      <c r="AF28" s="34">
        <f t="shared" si="0"/>
        <v>1134.6416499999998</v>
      </c>
    </row>
    <row r="29" spans="1:33" ht="12.75" customHeight="1">
      <c r="A29" s="3">
        <v>21</v>
      </c>
      <c r="B29" s="72">
        <v>520942</v>
      </c>
      <c r="C29" s="8">
        <v>89.49</v>
      </c>
      <c r="D29" s="8">
        <v>148.31820800000003</v>
      </c>
      <c r="E29" s="8">
        <v>177.40295999999998</v>
      </c>
      <c r="F29" s="8">
        <v>209.35748800000002</v>
      </c>
      <c r="G29" s="8">
        <v>158.53337599999998</v>
      </c>
      <c r="H29" s="8">
        <v>168.95898600000001</v>
      </c>
      <c r="I29" s="8">
        <v>123.736262</v>
      </c>
      <c r="J29" s="8">
        <v>105.53627</v>
      </c>
      <c r="K29" s="8">
        <v>52.091881999999998</v>
      </c>
      <c r="L29" s="8">
        <v>52.861069999999998</v>
      </c>
      <c r="M29" s="8">
        <v>41.694349000000003</v>
      </c>
      <c r="N29" s="8">
        <v>32.623446999999999</v>
      </c>
      <c r="O29" s="8">
        <v>45.144213000000001</v>
      </c>
      <c r="P29" s="34">
        <v>52.88026</v>
      </c>
      <c r="Q29" s="34">
        <v>38.592493000000005</v>
      </c>
      <c r="R29" s="34">
        <v>52.982945000000001</v>
      </c>
      <c r="S29" s="34">
        <v>87.093636000000004</v>
      </c>
      <c r="T29" s="34">
        <v>99.881350000000012</v>
      </c>
      <c r="U29" s="34">
        <v>86.499403999999998</v>
      </c>
      <c r="V29" s="34">
        <v>66.697423999999998</v>
      </c>
      <c r="W29" s="34">
        <v>72.415638000000001</v>
      </c>
      <c r="X29" s="34">
        <v>54.481080999999996</v>
      </c>
      <c r="Y29" s="34">
        <v>56.652526999999999</v>
      </c>
      <c r="Z29" s="34">
        <v>66.542186999999998</v>
      </c>
      <c r="AA29" s="34">
        <v>70.644489000000007</v>
      </c>
      <c r="AB29" s="34">
        <v>56.434947000000001</v>
      </c>
      <c r="AC29" s="34">
        <v>74.410297999999997</v>
      </c>
      <c r="AD29" s="34">
        <v>96.606379000000004</v>
      </c>
      <c r="AE29" s="34">
        <v>57.977699999999999</v>
      </c>
      <c r="AF29" s="34">
        <f t="shared" si="0"/>
        <v>2496.5412689999994</v>
      </c>
    </row>
    <row r="30" spans="1:33" ht="12.75" customHeight="1">
      <c r="A30" s="3">
        <v>22</v>
      </c>
      <c r="B30" s="72">
        <v>610343</v>
      </c>
      <c r="C30" s="8">
        <v>18.369</v>
      </c>
      <c r="D30" s="8">
        <v>18.569877999999999</v>
      </c>
      <c r="E30" s="8">
        <v>44.555672000000001</v>
      </c>
      <c r="F30" s="8">
        <v>58.195980000000006</v>
      </c>
      <c r="G30" s="8">
        <v>57.283971999999999</v>
      </c>
      <c r="H30" s="8">
        <v>96.450288</v>
      </c>
      <c r="I30" s="8">
        <v>130.09291400000001</v>
      </c>
      <c r="J30" s="8">
        <v>147.472285</v>
      </c>
      <c r="K30" s="8">
        <v>114.363572</v>
      </c>
      <c r="L30" s="8">
        <v>101.13467200000001</v>
      </c>
      <c r="M30" s="8">
        <v>100.731234</v>
      </c>
      <c r="N30" s="8">
        <v>88.591459</v>
      </c>
      <c r="O30" s="8">
        <v>69.446348</v>
      </c>
      <c r="P30" s="34">
        <v>38.756540999999999</v>
      </c>
      <c r="Q30" s="34">
        <v>22.008763999999999</v>
      </c>
      <c r="R30" s="34">
        <v>26.613249</v>
      </c>
      <c r="S30" s="34">
        <v>30.678661999999999</v>
      </c>
      <c r="T30" s="34">
        <v>25.705729999999999</v>
      </c>
      <c r="U30" s="34">
        <v>28.630951</v>
      </c>
      <c r="V30" s="34">
        <v>27.253802</v>
      </c>
      <c r="W30" s="34">
        <v>27.822041000000002</v>
      </c>
      <c r="X30" s="34">
        <v>28.520503000000001</v>
      </c>
      <c r="Y30" s="34">
        <v>24.469059000000001</v>
      </c>
      <c r="Z30" s="34">
        <v>24.429278999999998</v>
      </c>
      <c r="AA30" s="34">
        <v>26.153312999999997</v>
      </c>
      <c r="AB30" s="34">
        <v>29.79393</v>
      </c>
      <c r="AC30" s="34">
        <v>46.525222999999997</v>
      </c>
      <c r="AD30" s="34">
        <v>95.935484000000002</v>
      </c>
      <c r="AE30" s="34">
        <v>112.630027</v>
      </c>
      <c r="AF30" s="34">
        <f t="shared" si="0"/>
        <v>1661.1838319999999</v>
      </c>
    </row>
    <row r="31" spans="1:33" ht="12.75" customHeight="1">
      <c r="A31" s="3">
        <v>23</v>
      </c>
      <c r="B31" s="72">
        <v>621133</v>
      </c>
      <c r="C31" s="8">
        <v>12.394</v>
      </c>
      <c r="D31" s="8">
        <v>12.308401</v>
      </c>
      <c r="E31" s="8">
        <v>45.477888</v>
      </c>
      <c r="F31" s="8">
        <v>49.551071999999998</v>
      </c>
      <c r="G31" s="8">
        <v>32.390495999999999</v>
      </c>
      <c r="H31" s="8">
        <v>39.821385999999997</v>
      </c>
      <c r="I31" s="8">
        <v>48.929704999999998</v>
      </c>
      <c r="J31" s="8">
        <v>44.126956</v>
      </c>
      <c r="K31" s="8">
        <v>33.834739999999996</v>
      </c>
      <c r="L31" s="8">
        <v>34.612597000000001</v>
      </c>
      <c r="M31" s="8">
        <v>68.594865999999996</v>
      </c>
      <c r="N31" s="8">
        <v>67.802442999999997</v>
      </c>
      <c r="O31" s="8">
        <v>60.175525</v>
      </c>
      <c r="P31" s="8">
        <v>62.744495000000001</v>
      </c>
      <c r="Q31" s="8">
        <v>45.328173999999997</v>
      </c>
      <c r="R31" s="8">
        <v>58.129887000000004</v>
      </c>
      <c r="S31" s="8">
        <v>76.016415999999992</v>
      </c>
      <c r="T31" s="34">
        <v>71.619176999999993</v>
      </c>
      <c r="U31" s="34">
        <v>70.517703999999995</v>
      </c>
      <c r="V31" s="34">
        <v>74.734997000000007</v>
      </c>
      <c r="W31" s="34">
        <v>65.852886999999996</v>
      </c>
      <c r="X31" s="34">
        <v>61.446016999999998</v>
      </c>
      <c r="Y31" s="34">
        <v>72.694903999999994</v>
      </c>
      <c r="Z31" s="34">
        <v>79.481066999999996</v>
      </c>
      <c r="AA31" s="34">
        <v>89.773528999999996</v>
      </c>
      <c r="AB31" s="34">
        <v>69.065461999999997</v>
      </c>
      <c r="AC31" s="34">
        <v>80.000301999999991</v>
      </c>
      <c r="AD31" s="34">
        <v>89.917541999999997</v>
      </c>
      <c r="AE31" s="34">
        <v>93.730800000000002</v>
      </c>
      <c r="AF31" s="34">
        <f t="shared" si="0"/>
        <v>1711.0734349999998</v>
      </c>
    </row>
    <row r="32" spans="1:33" ht="12.75" customHeight="1">
      <c r="A32" s="3">
        <v>24</v>
      </c>
      <c r="B32" s="72">
        <v>621132</v>
      </c>
      <c r="C32" s="8">
        <v>22.48</v>
      </c>
      <c r="D32" s="8">
        <v>23.528580000000002</v>
      </c>
      <c r="E32" s="8">
        <v>24.399874000000001</v>
      </c>
      <c r="F32" s="8">
        <v>29.417563999999999</v>
      </c>
      <c r="G32" s="8">
        <v>32.615924</v>
      </c>
      <c r="H32" s="8">
        <v>16.572101999999997</v>
      </c>
      <c r="I32" s="8">
        <v>35.092987999999998</v>
      </c>
      <c r="J32" s="8">
        <v>24.557230000000001</v>
      </c>
      <c r="K32" s="8">
        <v>14.501702</v>
      </c>
      <c r="L32" s="8">
        <v>17.947692</v>
      </c>
      <c r="M32" s="8">
        <v>15.813200999999999</v>
      </c>
      <c r="N32" s="8">
        <v>19.720956999999999</v>
      </c>
      <c r="O32" s="8">
        <v>17.975476</v>
      </c>
      <c r="P32" s="34">
        <v>20.178622000000001</v>
      </c>
      <c r="Q32" s="34">
        <v>21.294418</v>
      </c>
      <c r="R32" s="34">
        <v>37.622192000000005</v>
      </c>
      <c r="S32" s="34">
        <v>69.137197999999998</v>
      </c>
      <c r="T32" s="34">
        <v>69.95906699999999</v>
      </c>
      <c r="U32" s="34">
        <v>68.745048999999995</v>
      </c>
      <c r="V32" s="34">
        <v>78.891660000000002</v>
      </c>
      <c r="W32" s="34">
        <v>57.908434</v>
      </c>
      <c r="X32" s="34">
        <v>42.418540999999998</v>
      </c>
      <c r="Y32" s="34">
        <v>55.144436999999996</v>
      </c>
      <c r="Z32" s="34">
        <v>81.566924999999998</v>
      </c>
      <c r="AA32" s="34">
        <v>91.871202000000011</v>
      </c>
      <c r="AB32" s="34">
        <v>46.937589999999993</v>
      </c>
      <c r="AC32" s="34">
        <v>79.15725599999999</v>
      </c>
      <c r="AD32" s="34">
        <v>88.567615000000004</v>
      </c>
      <c r="AE32" s="34">
        <v>84.715202000000005</v>
      </c>
      <c r="AF32" s="34">
        <f t="shared" si="0"/>
        <v>1288.7386980000001</v>
      </c>
    </row>
    <row r="33" spans="1:32" ht="12.75" customHeight="1">
      <c r="A33" s="3">
        <v>25</v>
      </c>
      <c r="B33" s="72">
        <v>610620</v>
      </c>
      <c r="C33" s="8">
        <v>10.404999999999999</v>
      </c>
      <c r="D33" s="8">
        <v>33.240845999999998</v>
      </c>
      <c r="E33" s="8">
        <v>96.250304</v>
      </c>
      <c r="F33" s="8">
        <v>112.51630400000001</v>
      </c>
      <c r="G33" s="8">
        <v>104.37175999999999</v>
      </c>
      <c r="H33" s="8">
        <v>93.411896999999996</v>
      </c>
      <c r="I33" s="8">
        <v>110.348027</v>
      </c>
      <c r="J33" s="8">
        <v>94.412711000000002</v>
      </c>
      <c r="K33" s="8">
        <v>83.712124000000003</v>
      </c>
      <c r="L33" s="8">
        <v>66.396763000000007</v>
      </c>
      <c r="M33" s="8">
        <v>65.089936999999992</v>
      </c>
      <c r="N33" s="8">
        <v>67.113909000000007</v>
      </c>
      <c r="O33" s="8">
        <v>51.005718000000002</v>
      </c>
      <c r="P33" s="34">
        <v>49.464949999999995</v>
      </c>
      <c r="Q33" s="34">
        <v>34.687321000000004</v>
      </c>
      <c r="R33" s="34">
        <v>31.258324999999999</v>
      </c>
      <c r="S33" s="34">
        <v>38.468199999999996</v>
      </c>
      <c r="T33" s="34">
        <v>44.637340999999999</v>
      </c>
      <c r="U33" s="34">
        <v>42.638165000000001</v>
      </c>
      <c r="V33" s="34">
        <v>37.635323999999997</v>
      </c>
      <c r="W33" s="34">
        <v>44.651538000000002</v>
      </c>
      <c r="X33" s="34">
        <v>58.630746000000002</v>
      </c>
      <c r="Y33" s="34">
        <v>64.489199999999997</v>
      </c>
      <c r="Z33" s="34">
        <v>59.168942999999999</v>
      </c>
      <c r="AA33" s="34">
        <v>61.743553999999996</v>
      </c>
      <c r="AB33" s="34">
        <v>49.026680999999996</v>
      </c>
      <c r="AC33" s="34">
        <v>88.593980999999999</v>
      </c>
      <c r="AD33" s="34">
        <v>88.457132999999999</v>
      </c>
      <c r="AE33" s="34">
        <v>104.39248600000001</v>
      </c>
      <c r="AF33" s="34">
        <f t="shared" si="0"/>
        <v>1886.2191880000003</v>
      </c>
    </row>
    <row r="34" spans="1:32" ht="12.75" customHeight="1">
      <c r="A34" s="3"/>
      <c r="B34" s="75" t="s">
        <v>19</v>
      </c>
      <c r="C34" s="8">
        <f>SUM(C9:C33)</f>
        <v>1759.8870160000001</v>
      </c>
      <c r="D34" s="8">
        <f t="shared" ref="D34:AD34" si="1">SUM(D9:D33)</f>
        <v>2572.0306129999994</v>
      </c>
      <c r="E34" s="8">
        <f t="shared" si="1"/>
        <v>3847.3941879999993</v>
      </c>
      <c r="F34" s="8">
        <f t="shared" si="1"/>
        <v>4724.53172</v>
      </c>
      <c r="G34" s="8">
        <f t="shared" si="1"/>
        <v>5454.3702749999993</v>
      </c>
      <c r="H34" s="8">
        <f t="shared" si="1"/>
        <v>6450.3325999999988</v>
      </c>
      <c r="I34" s="8">
        <f t="shared" si="1"/>
        <v>6152.0019850000017</v>
      </c>
      <c r="J34" s="8">
        <f t="shared" si="1"/>
        <v>6099.2258349999984</v>
      </c>
      <c r="K34" s="8">
        <f t="shared" si="1"/>
        <v>5676.2440080000015</v>
      </c>
      <c r="L34" s="8">
        <f t="shared" si="1"/>
        <v>5826.8129669999989</v>
      </c>
      <c r="M34" s="8">
        <f t="shared" si="1"/>
        <v>5968.1559639999987</v>
      </c>
      <c r="N34" s="8">
        <f t="shared" si="1"/>
        <v>5507.1041369999984</v>
      </c>
      <c r="O34" s="8">
        <f t="shared" si="1"/>
        <v>4665.2125070000002</v>
      </c>
      <c r="P34" s="8">
        <f t="shared" si="1"/>
        <v>4644.2310450000004</v>
      </c>
      <c r="Q34" s="8">
        <f t="shared" si="1"/>
        <v>3881.39779</v>
      </c>
      <c r="R34" s="8">
        <f t="shared" si="1"/>
        <v>4263.6427199999989</v>
      </c>
      <c r="S34" s="8">
        <f t="shared" si="1"/>
        <v>4602.6604880000023</v>
      </c>
      <c r="T34" s="8">
        <f t="shared" si="1"/>
        <v>4478.5054469999977</v>
      </c>
      <c r="U34" s="8">
        <f t="shared" si="1"/>
        <v>4697.7971699999998</v>
      </c>
      <c r="V34" s="8">
        <f t="shared" si="1"/>
        <v>4770.0005619999993</v>
      </c>
      <c r="W34" s="8">
        <f t="shared" si="1"/>
        <v>4726.6463440000007</v>
      </c>
      <c r="X34" s="8">
        <f t="shared" si="1"/>
        <v>4694.6384099999996</v>
      </c>
      <c r="Y34" s="8">
        <f t="shared" si="1"/>
        <v>4760.4809530000002</v>
      </c>
      <c r="Z34" s="8">
        <f t="shared" si="1"/>
        <v>4955.3270669999984</v>
      </c>
      <c r="AA34" s="8">
        <f t="shared" si="1"/>
        <v>4960.1010929999993</v>
      </c>
      <c r="AB34" s="8">
        <f t="shared" si="1"/>
        <v>4557.8696189999991</v>
      </c>
      <c r="AC34" s="8">
        <f t="shared" si="1"/>
        <v>5656.0330590000003</v>
      </c>
      <c r="AD34" s="8">
        <f t="shared" si="1"/>
        <v>6227.4166079999977</v>
      </c>
      <c r="AE34" s="8">
        <f t="shared" ref="AE34" si="2">SUM(AE9:AE33)</f>
        <v>5418.0960520000008</v>
      </c>
      <c r="AF34" s="34">
        <f t="shared" si="0"/>
        <v>141998.14824200002</v>
      </c>
    </row>
    <row r="35" spans="1:32" ht="12.75" customHeight="1">
      <c r="A35" s="3"/>
      <c r="B35" s="75" t="s">
        <v>20</v>
      </c>
      <c r="C35" s="8">
        <f>C36-C34</f>
        <v>3136.0249999999983</v>
      </c>
      <c r="D35" s="8">
        <f t="shared" ref="D35:AD35" si="3">D36-D34</f>
        <v>3692.4825599999981</v>
      </c>
      <c r="E35" s="8">
        <f t="shared" si="3"/>
        <v>4881.362052999998</v>
      </c>
      <c r="F35" s="8">
        <f t="shared" si="3"/>
        <v>4868.4062180000028</v>
      </c>
      <c r="G35" s="8">
        <f t="shared" si="3"/>
        <v>5546.4166999999961</v>
      </c>
      <c r="H35" s="8">
        <f t="shared" si="3"/>
        <v>5740.6438989999997</v>
      </c>
      <c r="I35" s="8">
        <f t="shared" si="3"/>
        <v>4762.3158459999913</v>
      </c>
      <c r="J35" s="8">
        <f t="shared" si="3"/>
        <v>4648.2465199999997</v>
      </c>
      <c r="K35" s="8">
        <f t="shared" si="3"/>
        <v>4534.9300189999922</v>
      </c>
      <c r="L35" s="8">
        <f t="shared" si="3"/>
        <v>4604.2607579999976</v>
      </c>
      <c r="M35" s="8">
        <f t="shared" si="3"/>
        <v>4381.3382910000046</v>
      </c>
      <c r="N35" s="8">
        <f t="shared" si="3"/>
        <v>3796.0362340000011</v>
      </c>
      <c r="O35" s="8">
        <f t="shared" si="3"/>
        <v>3474.933207</v>
      </c>
      <c r="P35" s="8">
        <f t="shared" si="3"/>
        <v>3138.373787000005</v>
      </c>
      <c r="Q35" s="8">
        <f t="shared" si="3"/>
        <v>2523.4226850000023</v>
      </c>
      <c r="R35" s="8">
        <f t="shared" si="3"/>
        <v>2828.9874510000018</v>
      </c>
      <c r="S35" s="8">
        <f t="shared" si="3"/>
        <v>3176.5611999999937</v>
      </c>
      <c r="T35" s="8">
        <f t="shared" si="3"/>
        <v>3328.1381940000047</v>
      </c>
      <c r="U35" s="8">
        <f t="shared" si="3"/>
        <v>3347.8428550000044</v>
      </c>
      <c r="V35" s="8">
        <f t="shared" si="3"/>
        <v>2758.5970620000007</v>
      </c>
      <c r="W35" s="8">
        <f t="shared" si="3"/>
        <v>2598.8638829999982</v>
      </c>
      <c r="X35" s="8">
        <f t="shared" si="3"/>
        <v>2429.4872080000023</v>
      </c>
      <c r="Y35" s="8">
        <f t="shared" si="3"/>
        <v>2347.9707829999979</v>
      </c>
      <c r="Z35" s="8">
        <f t="shared" si="3"/>
        <v>2574.4305110000023</v>
      </c>
      <c r="AA35" s="8">
        <f t="shared" si="3"/>
        <v>2627.3887319999985</v>
      </c>
      <c r="AB35" s="8">
        <f t="shared" si="3"/>
        <v>2521.5065999999988</v>
      </c>
      <c r="AC35" s="8">
        <f t="shared" si="3"/>
        <v>2513.5782269999991</v>
      </c>
      <c r="AD35" s="8">
        <f t="shared" si="3"/>
        <v>3025.7844909999967</v>
      </c>
      <c r="AE35" s="8">
        <f t="shared" ref="AE35" si="4">AE36-AE34</f>
        <v>4672.5088440000018</v>
      </c>
      <c r="AF35" s="34">
        <f t="shared" si="0"/>
        <v>104480.83981799998</v>
      </c>
    </row>
    <row r="36" spans="1:32" ht="12.75" customHeight="1">
      <c r="A36" s="3"/>
      <c r="B36" s="75" t="s">
        <v>7</v>
      </c>
      <c r="C36" s="8">
        <v>4895.9120159999984</v>
      </c>
      <c r="D36" s="8">
        <v>6264.5131729999976</v>
      </c>
      <c r="E36" s="8">
        <v>8728.7562409999973</v>
      </c>
      <c r="F36" s="8">
        <v>9592.9379380000028</v>
      </c>
      <c r="G36" s="8">
        <v>11000.786974999995</v>
      </c>
      <c r="H36" s="8">
        <v>12190.976498999999</v>
      </c>
      <c r="I36" s="8">
        <v>10914.317830999993</v>
      </c>
      <c r="J36" s="8">
        <v>10747.472354999998</v>
      </c>
      <c r="K36" s="8">
        <v>10211.174026999994</v>
      </c>
      <c r="L36" s="8">
        <v>10431.073724999997</v>
      </c>
      <c r="M36" s="8">
        <v>10349.494255000003</v>
      </c>
      <c r="N36" s="8">
        <v>9303.1403709999995</v>
      </c>
      <c r="O36" s="8">
        <v>8140.1457140000002</v>
      </c>
      <c r="P36" s="34">
        <v>7782.6048320000054</v>
      </c>
      <c r="Q36" s="34">
        <v>6404.8204750000023</v>
      </c>
      <c r="R36" s="34">
        <v>7092.6301710000007</v>
      </c>
      <c r="S36" s="34">
        <v>7779.221687999996</v>
      </c>
      <c r="T36" s="34">
        <v>7806.6436410000024</v>
      </c>
      <c r="U36" s="34">
        <v>8045.6400250000042</v>
      </c>
      <c r="V36" s="34">
        <v>7528.597624</v>
      </c>
      <c r="W36" s="34">
        <v>7325.5102269999988</v>
      </c>
      <c r="X36" s="34">
        <v>7124.1256180000019</v>
      </c>
      <c r="Y36" s="34">
        <v>7108.4517359999982</v>
      </c>
      <c r="Z36" s="34">
        <v>7529.7575780000006</v>
      </c>
      <c r="AA36" s="34">
        <v>7587.4898249999978</v>
      </c>
      <c r="AB36" s="34">
        <v>7079.3762189999979</v>
      </c>
      <c r="AC36" s="34">
        <v>8169.6112859999994</v>
      </c>
      <c r="AD36" s="34">
        <v>9253.2010989999944</v>
      </c>
      <c r="AE36" s="34">
        <v>10090.604896000003</v>
      </c>
      <c r="AF36" s="34">
        <f t="shared" si="0"/>
        <v>246478.98805999995</v>
      </c>
    </row>
    <row r="37" spans="1:32" s="27" customFormat="1">
      <c r="A37" s="28"/>
      <c r="B37" s="76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AF37" s="34"/>
    </row>
    <row r="38" spans="1:32" s="27" customFormat="1">
      <c r="A38" s="28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s="27" customFormat="1">
      <c r="A39" s="28"/>
      <c r="B39" s="7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2" ht="12.75" customHeight="1">
      <c r="A40" s="3">
        <v>1</v>
      </c>
      <c r="B40" s="72">
        <v>620342</v>
      </c>
      <c r="C40" s="12">
        <f>C9/C$36*100</f>
        <v>9.6146335649345573</v>
      </c>
      <c r="D40" s="12">
        <f t="shared" ref="D40:AF49" si="5">D9/D$36*100</f>
        <v>10.380585083654358</v>
      </c>
      <c r="E40" s="12">
        <f t="shared" si="5"/>
        <v>10.8799834223713</v>
      </c>
      <c r="F40" s="12">
        <f t="shared" si="5"/>
        <v>12.195587457786798</v>
      </c>
      <c r="G40" s="12">
        <f t="shared" si="5"/>
        <v>12.532841251568739</v>
      </c>
      <c r="H40" s="12">
        <f t="shared" si="5"/>
        <v>12.957785130088457</v>
      </c>
      <c r="I40" s="12">
        <f t="shared" si="5"/>
        <v>12.552195430014143</v>
      </c>
      <c r="J40" s="12">
        <f t="shared" si="5"/>
        <v>13.526388531008232</v>
      </c>
      <c r="K40" s="12">
        <f t="shared" si="5"/>
        <v>14.302371080331808</v>
      </c>
      <c r="L40" s="12">
        <f t="shared" si="5"/>
        <v>13.619516901650508</v>
      </c>
      <c r="M40" s="12">
        <f t="shared" si="5"/>
        <v>15.232566830387592</v>
      </c>
      <c r="N40" s="12">
        <f t="shared" si="5"/>
        <v>16.318070355384943</v>
      </c>
      <c r="O40" s="12">
        <f t="shared" si="5"/>
        <v>15.506964903945452</v>
      </c>
      <c r="P40" s="12">
        <f t="shared" si="5"/>
        <v>17.329972973244224</v>
      </c>
      <c r="Q40" s="12">
        <f t="shared" si="5"/>
        <v>18.197008652299495</v>
      </c>
      <c r="R40" s="12">
        <f t="shared" si="5"/>
        <v>17.049325664043565</v>
      </c>
      <c r="S40" s="12">
        <f t="shared" si="5"/>
        <v>16.894679811315346</v>
      </c>
      <c r="T40" s="12">
        <f t="shared" si="5"/>
        <v>16.873664503933512</v>
      </c>
      <c r="U40" s="12">
        <f t="shared" si="5"/>
        <v>16.216347834925653</v>
      </c>
      <c r="V40" s="12">
        <f t="shared" si="5"/>
        <v>17.245732656252262</v>
      </c>
      <c r="W40" s="12">
        <f t="shared" si="5"/>
        <v>17.331844358368407</v>
      </c>
      <c r="X40" s="12">
        <f t="shared" si="5"/>
        <v>16.236456374062769</v>
      </c>
      <c r="Y40" s="12">
        <f t="shared" si="5"/>
        <v>15.288351266369213</v>
      </c>
      <c r="Z40" s="12">
        <f t="shared" si="5"/>
        <v>14.205302639824241</v>
      </c>
      <c r="AA40" s="12">
        <f t="shared" si="5"/>
        <v>13.773970088981308</v>
      </c>
      <c r="AB40" s="12">
        <f t="shared" si="5"/>
        <v>8.6836483891067537</v>
      </c>
      <c r="AC40" s="12">
        <f t="shared" si="5"/>
        <v>11.028342615810473</v>
      </c>
      <c r="AD40" s="12">
        <f t="shared" si="5"/>
        <v>10.534909179757801</v>
      </c>
      <c r="AE40" s="12">
        <f t="shared" ref="AE40:AE66" si="6">AE9/AE$36*100</f>
        <v>8.1033737464454152</v>
      </c>
      <c r="AF40" s="12">
        <f t="shared" si="5"/>
        <v>13.857101758988783</v>
      </c>
    </row>
    <row r="41" spans="1:32" ht="12.75" customHeight="1">
      <c r="A41" s="3">
        <v>2</v>
      </c>
      <c r="B41" s="72">
        <v>610910</v>
      </c>
      <c r="C41" s="12">
        <f t="shared" ref="C41:R67" si="7">C10/C$36*100</f>
        <v>4.7625241474519191</v>
      </c>
      <c r="D41" s="12">
        <f t="shared" si="7"/>
        <v>5.6636821122700214</v>
      </c>
      <c r="E41" s="12">
        <f t="shared" si="7"/>
        <v>5.9526508663332045</v>
      </c>
      <c r="F41" s="12">
        <f t="shared" si="7"/>
        <v>7.3954856852530577</v>
      </c>
      <c r="G41" s="12">
        <f t="shared" si="7"/>
        <v>7.6152515443105404</v>
      </c>
      <c r="H41" s="12">
        <f t="shared" si="7"/>
        <v>7.6789292808233158</v>
      </c>
      <c r="I41" s="12">
        <f t="shared" si="7"/>
        <v>8.6745927107865306</v>
      </c>
      <c r="J41" s="12">
        <f t="shared" si="7"/>
        <v>8.2214023708461106</v>
      </c>
      <c r="K41" s="12">
        <f t="shared" si="7"/>
        <v>7.6622954415543285</v>
      </c>
      <c r="L41" s="12">
        <f t="shared" si="7"/>
        <v>7.0116706705569785</v>
      </c>
      <c r="M41" s="12">
        <f t="shared" si="7"/>
        <v>6.4859834254770528</v>
      </c>
      <c r="N41" s="12">
        <f t="shared" si="7"/>
        <v>7.3594795810482356</v>
      </c>
      <c r="O41" s="12">
        <f t="shared" si="7"/>
        <v>7.2430340895000835</v>
      </c>
      <c r="P41" s="12">
        <f t="shared" si="7"/>
        <v>8.2653219183774631</v>
      </c>
      <c r="Q41" s="12">
        <f t="shared" si="7"/>
        <v>9.5001112579974354</v>
      </c>
      <c r="R41" s="12">
        <f t="shared" si="7"/>
        <v>9.2131612003656524</v>
      </c>
      <c r="S41" s="12">
        <f t="shared" si="5"/>
        <v>7.3192795351019981</v>
      </c>
      <c r="T41" s="12">
        <f t="shared" si="5"/>
        <v>6.89497390623879</v>
      </c>
      <c r="U41" s="12">
        <f t="shared" si="5"/>
        <v>6.8646033414849388</v>
      </c>
      <c r="V41" s="12">
        <f t="shared" si="5"/>
        <v>7.1478064425242556</v>
      </c>
      <c r="W41" s="12">
        <f t="shared" si="5"/>
        <v>7.0789894892054468</v>
      </c>
      <c r="X41" s="12">
        <f t="shared" si="5"/>
        <v>7.2804835121030544</v>
      </c>
      <c r="Y41" s="12">
        <f t="shared" si="5"/>
        <v>7.5765458640232959</v>
      </c>
      <c r="Z41" s="12">
        <f t="shared" si="5"/>
        <v>7.7661095851019697</v>
      </c>
      <c r="AA41" s="12">
        <f t="shared" si="5"/>
        <v>7.8352722008427893</v>
      </c>
      <c r="AB41" s="12">
        <f t="shared" si="5"/>
        <v>7.2336312573078141</v>
      </c>
      <c r="AC41" s="12">
        <f t="shared" si="5"/>
        <v>9.2706595147053363</v>
      </c>
      <c r="AD41" s="12">
        <f t="shared" si="5"/>
        <v>8.5703690162499999</v>
      </c>
      <c r="AE41" s="12">
        <f t="shared" si="6"/>
        <v>7.8079926934045307</v>
      </c>
      <c r="AF41" s="12">
        <f t="shared" si="5"/>
        <v>7.5419404478708918</v>
      </c>
    </row>
    <row r="42" spans="1:32" ht="12.75" customHeight="1">
      <c r="A42" s="3">
        <v>3</v>
      </c>
      <c r="B42" s="72">
        <v>630790</v>
      </c>
      <c r="C42" s="12">
        <f t="shared" si="7"/>
        <v>1.3592156023745021</v>
      </c>
      <c r="D42" s="12">
        <f t="shared" si="5"/>
        <v>1.3780198016354308</v>
      </c>
      <c r="E42" s="12">
        <f t="shared" si="5"/>
        <v>1.769359983665971</v>
      </c>
      <c r="F42" s="12">
        <f t="shared" si="5"/>
        <v>2.2575195357216118</v>
      </c>
      <c r="G42" s="12">
        <f t="shared" si="5"/>
        <v>1.6123602829787556</v>
      </c>
      <c r="H42" s="12">
        <f t="shared" si="5"/>
        <v>2.5811215617207632</v>
      </c>
      <c r="I42" s="12">
        <f t="shared" si="5"/>
        <v>2.7856627936603124</v>
      </c>
      <c r="J42" s="12">
        <f t="shared" si="5"/>
        <v>2.9854068138238077</v>
      </c>
      <c r="K42" s="12">
        <f t="shared" si="5"/>
        <v>3.315851498610447</v>
      </c>
      <c r="L42" s="12">
        <f t="shared" si="5"/>
        <v>3.4787025052878735</v>
      </c>
      <c r="M42" s="12">
        <f t="shared" si="5"/>
        <v>3.287519907899112</v>
      </c>
      <c r="N42" s="12">
        <f t="shared" si="5"/>
        <v>4.0935727379448794</v>
      </c>
      <c r="O42" s="12">
        <f t="shared" si="5"/>
        <v>4.6646016710358857</v>
      </c>
      <c r="P42" s="12">
        <f t="shared" si="5"/>
        <v>4.5452375346814957</v>
      </c>
      <c r="Q42" s="12">
        <f t="shared" si="5"/>
        <v>5.290303581850198</v>
      </c>
      <c r="R42" s="12">
        <f t="shared" si="5"/>
        <v>4.8675678369865478</v>
      </c>
      <c r="S42" s="12">
        <f t="shared" si="5"/>
        <v>4.9239485306206667</v>
      </c>
      <c r="T42" s="12">
        <f t="shared" si="5"/>
        <v>4.8342991092604413</v>
      </c>
      <c r="U42" s="12">
        <f t="shared" si="5"/>
        <v>5.8438265139758068</v>
      </c>
      <c r="V42" s="12">
        <f t="shared" si="5"/>
        <v>6.7793415651934694</v>
      </c>
      <c r="W42" s="12">
        <f t="shared" si="5"/>
        <v>6.8294773401044644</v>
      </c>
      <c r="X42" s="12">
        <f t="shared" si="5"/>
        <v>7.0093431920728353</v>
      </c>
      <c r="Y42" s="12">
        <f t="shared" si="5"/>
        <v>7.4464620800514654</v>
      </c>
      <c r="Z42" s="12">
        <f t="shared" si="5"/>
        <v>6.8260348314762176</v>
      </c>
      <c r="AA42" s="12">
        <f t="shared" si="5"/>
        <v>6.9472999523923589</v>
      </c>
      <c r="AB42" s="12">
        <f t="shared" si="5"/>
        <v>11.18640841370434</v>
      </c>
      <c r="AC42" s="12">
        <f t="shared" si="5"/>
        <v>8.4659555857355624</v>
      </c>
      <c r="AD42" s="12">
        <f t="shared" si="5"/>
        <v>7.4325513262034901</v>
      </c>
      <c r="AE42" s="12">
        <f t="shared" si="6"/>
        <v>7.338500898925691</v>
      </c>
      <c r="AF42" s="12">
        <f t="shared" si="5"/>
        <v>4.7483763148000984</v>
      </c>
    </row>
    <row r="43" spans="1:32" ht="12.75" customHeight="1">
      <c r="A43" s="3">
        <v>4</v>
      </c>
      <c r="B43" s="72">
        <v>630392</v>
      </c>
      <c r="C43" s="12">
        <f t="shared" si="7"/>
        <v>0.19722576648526119</v>
      </c>
      <c r="D43" s="12">
        <f t="shared" si="5"/>
        <v>0.12859107767096084</v>
      </c>
      <c r="E43" s="12">
        <f t="shared" si="5"/>
        <v>7.8222175204399808E-2</v>
      </c>
      <c r="F43" s="12">
        <f t="shared" si="5"/>
        <v>3.9857872788418729E-2</v>
      </c>
      <c r="G43" s="12">
        <f t="shared" si="5"/>
        <v>6.4130193740071076E-2</v>
      </c>
      <c r="H43" s="12">
        <f t="shared" si="5"/>
        <v>0.12021492290795696</v>
      </c>
      <c r="I43" s="12">
        <f t="shared" si="5"/>
        <v>0.26935901496746523</v>
      </c>
      <c r="J43" s="12">
        <f t="shared" si="5"/>
        <v>0.45522024513269854</v>
      </c>
      <c r="K43" s="12">
        <f t="shared" si="5"/>
        <v>0.50242112086569402</v>
      </c>
      <c r="L43" s="12">
        <f t="shared" si="5"/>
        <v>0.41415516886302145</v>
      </c>
      <c r="M43" s="12">
        <f t="shared" si="5"/>
        <v>0.53064859641298467</v>
      </c>
      <c r="N43" s="12">
        <f t="shared" si="5"/>
        <v>0.69680415875560908</v>
      </c>
      <c r="O43" s="12">
        <f t="shared" si="5"/>
        <v>0.84321080250382363</v>
      </c>
      <c r="P43" s="12">
        <f t="shared" si="5"/>
        <v>0.81258137044263024</v>
      </c>
      <c r="Q43" s="12">
        <f t="shared" si="5"/>
        <v>1.4500894812356151</v>
      </c>
      <c r="R43" s="12">
        <f t="shared" si="5"/>
        <v>1.6914257913871424</v>
      </c>
      <c r="S43" s="12">
        <f t="shared" si="5"/>
        <v>1.7122410356998696</v>
      </c>
      <c r="T43" s="12">
        <f t="shared" si="5"/>
        <v>1.5064488839013468</v>
      </c>
      <c r="U43" s="12">
        <f t="shared" si="5"/>
        <v>2.2345080123069501</v>
      </c>
      <c r="V43" s="12">
        <f t="shared" si="5"/>
        <v>2.5078051242654644</v>
      </c>
      <c r="W43" s="12">
        <f t="shared" si="5"/>
        <v>3.3860475695708838</v>
      </c>
      <c r="X43" s="12">
        <f t="shared" si="5"/>
        <v>4.0300263414024489</v>
      </c>
      <c r="Y43" s="12">
        <f t="shared" si="5"/>
        <v>4.8584757388300019</v>
      </c>
      <c r="Z43" s="12">
        <f t="shared" si="5"/>
        <v>5.1194696510055415</v>
      </c>
      <c r="AA43" s="12">
        <f t="shared" si="5"/>
        <v>5.0728599692059566</v>
      </c>
      <c r="AB43" s="12">
        <f t="shared" si="5"/>
        <v>5.1902305744658168</v>
      </c>
      <c r="AC43" s="12">
        <f t="shared" si="5"/>
        <v>5.8864135901312462</v>
      </c>
      <c r="AD43" s="12">
        <f t="shared" si="5"/>
        <v>5.3711081460632188</v>
      </c>
      <c r="AE43" s="12">
        <f t="shared" si="6"/>
        <v>5.3795058135234308</v>
      </c>
      <c r="AF43" s="12">
        <f t="shared" si="5"/>
        <v>1.9660117558663437</v>
      </c>
    </row>
    <row r="44" spans="1:32" ht="12.75" customHeight="1">
      <c r="A44" s="3">
        <v>5</v>
      </c>
      <c r="B44" s="72">
        <v>610990</v>
      </c>
      <c r="C44" s="12">
        <f t="shared" si="7"/>
        <v>1.1641344822729349</v>
      </c>
      <c r="D44" s="12">
        <f t="shared" si="5"/>
        <v>2.0784023978298696</v>
      </c>
      <c r="E44" s="12">
        <f t="shared" si="5"/>
        <v>1.6349793264893628</v>
      </c>
      <c r="F44" s="12">
        <f t="shared" si="5"/>
        <v>1.2829467760077984</v>
      </c>
      <c r="G44" s="12">
        <f t="shared" si="5"/>
        <v>1.3360872484306974</v>
      </c>
      <c r="H44" s="12">
        <f t="shared" si="5"/>
        <v>1.3348915077750247</v>
      </c>
      <c r="I44" s="12">
        <f t="shared" si="5"/>
        <v>1.303689852203646</v>
      </c>
      <c r="J44" s="12">
        <f t="shared" si="5"/>
        <v>1.146561311624793</v>
      </c>
      <c r="K44" s="12">
        <f t="shared" si="5"/>
        <v>1.2579196932728969</v>
      </c>
      <c r="L44" s="12">
        <f t="shared" si="5"/>
        <v>1.1684975220515952</v>
      </c>
      <c r="M44" s="12">
        <f t="shared" si="5"/>
        <v>1.2328538560070921</v>
      </c>
      <c r="N44" s="12">
        <f t="shared" si="5"/>
        <v>1.5818448516453112</v>
      </c>
      <c r="O44" s="12">
        <f t="shared" si="5"/>
        <v>1.4079398579178801</v>
      </c>
      <c r="P44" s="12">
        <f t="shared" si="5"/>
        <v>1.4435213456820151</v>
      </c>
      <c r="Q44" s="12">
        <f t="shared" si="5"/>
        <v>2.1539078189385155</v>
      </c>
      <c r="R44" s="12">
        <f t="shared" si="5"/>
        <v>2.8847502275894428</v>
      </c>
      <c r="S44" s="12">
        <f t="shared" si="5"/>
        <v>3.5333677458248078</v>
      </c>
      <c r="T44" s="12">
        <f t="shared" si="5"/>
        <v>3.4164158922186405</v>
      </c>
      <c r="U44" s="12">
        <f t="shared" si="5"/>
        <v>3.6220550148215196</v>
      </c>
      <c r="V44" s="12">
        <f t="shared" si="5"/>
        <v>4.4750654614079028</v>
      </c>
      <c r="W44" s="12">
        <f t="shared" si="5"/>
        <v>5.0815020178115988</v>
      </c>
      <c r="X44" s="12">
        <f t="shared" si="5"/>
        <v>5.2540090682045006</v>
      </c>
      <c r="Y44" s="12">
        <f t="shared" si="5"/>
        <v>4.7746350063985314</v>
      </c>
      <c r="Z44" s="12">
        <f t="shared" si="5"/>
        <v>4.56873789675676</v>
      </c>
      <c r="AA44" s="12">
        <f t="shared" si="5"/>
        <v>4.1431866038779184</v>
      </c>
      <c r="AB44" s="12">
        <f t="shared" si="5"/>
        <v>3.6274490866975642</v>
      </c>
      <c r="AC44" s="12">
        <f t="shared" si="5"/>
        <v>3.7538241081988248</v>
      </c>
      <c r="AD44" s="12">
        <f t="shared" si="5"/>
        <v>3.7790454920275178</v>
      </c>
      <c r="AE44" s="12">
        <f t="shared" si="6"/>
        <v>3.1461560161358233</v>
      </c>
      <c r="AF44" s="12">
        <f t="shared" si="5"/>
        <v>2.5428821837236169</v>
      </c>
    </row>
    <row r="45" spans="1:32" ht="12.75" customHeight="1">
      <c r="A45" s="3">
        <v>6</v>
      </c>
      <c r="B45" s="72">
        <v>611030</v>
      </c>
      <c r="C45" s="12">
        <f t="shared" si="7"/>
        <v>3.205266097249245</v>
      </c>
      <c r="D45" s="12">
        <f t="shared" si="5"/>
        <v>2.9293033142768694</v>
      </c>
      <c r="E45" s="12">
        <f t="shared" si="5"/>
        <v>2.4886679614175291</v>
      </c>
      <c r="F45" s="12">
        <f t="shared" si="5"/>
        <v>2.2570388487798425</v>
      </c>
      <c r="G45" s="12">
        <f t="shared" si="5"/>
        <v>1.9755263009263033</v>
      </c>
      <c r="H45" s="12">
        <f t="shared" si="5"/>
        <v>1.8952481371689343</v>
      </c>
      <c r="I45" s="12">
        <f t="shared" si="5"/>
        <v>2.8507133915074294</v>
      </c>
      <c r="J45" s="12">
        <f t="shared" si="5"/>
        <v>2.5567252273243932</v>
      </c>
      <c r="K45" s="12">
        <f t="shared" si="5"/>
        <v>2.3525037607313726</v>
      </c>
      <c r="L45" s="12">
        <f t="shared" si="5"/>
        <v>2.0089964899562633</v>
      </c>
      <c r="M45" s="12">
        <f t="shared" si="5"/>
        <v>2.075551768109078</v>
      </c>
      <c r="N45" s="12">
        <f t="shared" si="5"/>
        <v>2.840967549236177</v>
      </c>
      <c r="O45" s="12">
        <f t="shared" si="5"/>
        <v>2.3667023634314268</v>
      </c>
      <c r="P45" s="12">
        <f t="shared" si="5"/>
        <v>2.1566503583719396</v>
      </c>
      <c r="Q45" s="12">
        <f t="shared" si="5"/>
        <v>1.3182779022389379</v>
      </c>
      <c r="R45" s="12">
        <f t="shared" si="5"/>
        <v>1.2933438342107517</v>
      </c>
      <c r="S45" s="12">
        <f t="shared" si="5"/>
        <v>1.4083850852201096</v>
      </c>
      <c r="T45" s="12">
        <f t="shared" si="5"/>
        <v>1.1628499285305083</v>
      </c>
      <c r="U45" s="12">
        <f t="shared" si="5"/>
        <v>1.5173037647803529</v>
      </c>
      <c r="V45" s="12">
        <f t="shared" si="5"/>
        <v>1.6946048304307677</v>
      </c>
      <c r="W45" s="12">
        <f t="shared" si="5"/>
        <v>1.9146444910150557</v>
      </c>
      <c r="X45" s="12">
        <f t="shared" si="5"/>
        <v>2.0854381711717869</v>
      </c>
      <c r="Y45" s="12">
        <f t="shared" si="5"/>
        <v>1.8921230528841564</v>
      </c>
      <c r="Z45" s="12">
        <f t="shared" si="5"/>
        <v>2.0870204302346265</v>
      </c>
      <c r="AA45" s="12">
        <f t="shared" si="5"/>
        <v>2.1346944606940554</v>
      </c>
      <c r="AB45" s="12">
        <f t="shared" si="5"/>
        <v>1.9050873527251377</v>
      </c>
      <c r="AC45" s="12">
        <f t="shared" si="5"/>
        <v>2.502425009502466</v>
      </c>
      <c r="AD45" s="12">
        <f t="shared" si="5"/>
        <v>2.7557334620940801</v>
      </c>
      <c r="AE45" s="12">
        <f t="shared" si="6"/>
        <v>2.8096772485105128</v>
      </c>
      <c r="AF45" s="12">
        <f t="shared" si="5"/>
        <v>2.1682482004101109</v>
      </c>
    </row>
    <row r="46" spans="1:32" ht="12.75" customHeight="1">
      <c r="A46" s="3">
        <v>7</v>
      </c>
      <c r="B46" s="72">
        <v>620343</v>
      </c>
      <c r="C46" s="12">
        <f t="shared" si="7"/>
        <v>0.70889754322741916</v>
      </c>
      <c r="D46" s="12">
        <f t="shared" si="5"/>
        <v>0.98818430563463078</v>
      </c>
      <c r="E46" s="12">
        <f t="shared" si="5"/>
        <v>1.0751041890619801</v>
      </c>
      <c r="F46" s="12">
        <f t="shared" si="5"/>
        <v>1.2689709949836223</v>
      </c>
      <c r="G46" s="12">
        <f t="shared" si="5"/>
        <v>1.6877457260279334</v>
      </c>
      <c r="H46" s="12">
        <f t="shared" si="5"/>
        <v>1.9001256381636145</v>
      </c>
      <c r="I46" s="12">
        <f t="shared" si="5"/>
        <v>2.1386084189066907</v>
      </c>
      <c r="J46" s="12">
        <f t="shared" si="5"/>
        <v>2.1735827856428114</v>
      </c>
      <c r="K46" s="12">
        <f t="shared" si="5"/>
        <v>2.2601422558244697</v>
      </c>
      <c r="L46" s="12">
        <f t="shared" si="5"/>
        <v>2.3671855411030576</v>
      </c>
      <c r="M46" s="12">
        <f t="shared" si="5"/>
        <v>2.510627916668184</v>
      </c>
      <c r="N46" s="12">
        <f t="shared" si="5"/>
        <v>2.4453136352660119</v>
      </c>
      <c r="O46" s="12">
        <f t="shared" si="5"/>
        <v>2.613903564822599</v>
      </c>
      <c r="P46" s="12">
        <f t="shared" si="5"/>
        <v>2.3232995109368013</v>
      </c>
      <c r="Q46" s="12">
        <f t="shared" si="5"/>
        <v>2.1012939320520134</v>
      </c>
      <c r="R46" s="12">
        <f t="shared" si="5"/>
        <v>2.1725326329580024</v>
      </c>
      <c r="S46" s="12">
        <f t="shared" si="5"/>
        <v>1.8509356562252541</v>
      </c>
      <c r="T46" s="12">
        <f t="shared" si="5"/>
        <v>1.8357691805904217</v>
      </c>
      <c r="U46" s="12">
        <f t="shared" si="5"/>
        <v>1.8916134145586496</v>
      </c>
      <c r="V46" s="12">
        <f t="shared" si="5"/>
        <v>2.1680000864926021</v>
      </c>
      <c r="W46" s="12">
        <f t="shared" si="5"/>
        <v>2.2679421890321803</v>
      </c>
      <c r="X46" s="12">
        <f t="shared" si="5"/>
        <v>2.4642354642994726</v>
      </c>
      <c r="Y46" s="12">
        <f t="shared" si="5"/>
        <v>2.2250272756160134</v>
      </c>
      <c r="Z46" s="12">
        <f t="shared" si="5"/>
        <v>2.0494907093807102</v>
      </c>
      <c r="AA46" s="12">
        <f t="shared" si="5"/>
        <v>1.950792652298549</v>
      </c>
      <c r="AB46" s="12">
        <f t="shared" si="5"/>
        <v>1.8557359424889754</v>
      </c>
      <c r="AC46" s="12">
        <f t="shared" si="5"/>
        <v>2.0081873085093562</v>
      </c>
      <c r="AD46" s="12">
        <f t="shared" si="5"/>
        <v>2.3902586643653803</v>
      </c>
      <c r="AE46" s="12">
        <f t="shared" si="6"/>
        <v>2.243944236581473</v>
      </c>
      <c r="AF46" s="12">
        <f t="shared" si="5"/>
        <v>2.025229120051752</v>
      </c>
    </row>
    <row r="47" spans="1:32" ht="12.75" customHeight="1">
      <c r="A47" s="3">
        <v>8</v>
      </c>
      <c r="B47" s="72">
        <v>620462</v>
      </c>
      <c r="C47" s="12">
        <f t="shared" si="7"/>
        <v>6.2866737595392301</v>
      </c>
      <c r="D47" s="12">
        <f t="shared" si="5"/>
        <v>7.6701425111681241</v>
      </c>
      <c r="E47" s="12">
        <f t="shared" si="5"/>
        <v>8.3564469881041816</v>
      </c>
      <c r="F47" s="12">
        <f t="shared" si="5"/>
        <v>10.29060209062305</v>
      </c>
      <c r="G47" s="12">
        <f t="shared" si="5"/>
        <v>10.786864637018395</v>
      </c>
      <c r="H47" s="12">
        <f t="shared" si="5"/>
        <v>12.158985148741696</v>
      </c>
      <c r="I47" s="12">
        <f t="shared" si="5"/>
        <v>12.595745206313488</v>
      </c>
      <c r="J47" s="12">
        <f t="shared" si="5"/>
        <v>12.387499283779272</v>
      </c>
      <c r="K47" s="12">
        <f t="shared" si="5"/>
        <v>10.846291338013652</v>
      </c>
      <c r="L47" s="12">
        <f t="shared" si="5"/>
        <v>13.039845713486226</v>
      </c>
      <c r="M47" s="12">
        <f t="shared" si="5"/>
        <v>13.060834835933724</v>
      </c>
      <c r="N47" s="12">
        <f t="shared" si="5"/>
        <v>9.5011922291890354</v>
      </c>
      <c r="O47" s="12">
        <f t="shared" si="5"/>
        <v>7.4013006789770106</v>
      </c>
      <c r="P47" s="12">
        <f t="shared" si="5"/>
        <v>6.4273336215562802</v>
      </c>
      <c r="Q47" s="12">
        <f t="shared" si="5"/>
        <v>6.6738349602218916</v>
      </c>
      <c r="R47" s="12">
        <f t="shared" si="5"/>
        <v>5.7037125896409568</v>
      </c>
      <c r="S47" s="12">
        <f t="shared" si="5"/>
        <v>4.6040786773372151</v>
      </c>
      <c r="T47" s="12">
        <f t="shared" si="5"/>
        <v>3.3489450783552166</v>
      </c>
      <c r="U47" s="12">
        <f t="shared" si="5"/>
        <v>3.2211837988612948</v>
      </c>
      <c r="V47" s="12">
        <f t="shared" si="5"/>
        <v>3.1036697359826921</v>
      </c>
      <c r="W47" s="12">
        <f t="shared" si="5"/>
        <v>2.7541043797385178</v>
      </c>
      <c r="X47" s="12">
        <f t="shared" si="5"/>
        <v>2.8051662016608754</v>
      </c>
      <c r="Y47" s="12">
        <f t="shared" si="5"/>
        <v>2.8654468450343296</v>
      </c>
      <c r="Z47" s="12">
        <f t="shared" si="5"/>
        <v>2.6426201765296726</v>
      </c>
      <c r="AA47" s="12">
        <f t="shared" si="5"/>
        <v>2.1514974618104357</v>
      </c>
      <c r="AB47" s="12">
        <f t="shared" si="5"/>
        <v>1.7681326733851894</v>
      </c>
      <c r="AC47" s="12">
        <f t="shared" si="5"/>
        <v>1.9543957039132993</v>
      </c>
      <c r="AD47" s="12">
        <f t="shared" si="5"/>
        <v>2.271817231149535</v>
      </c>
      <c r="AE47" s="12">
        <f t="shared" si="6"/>
        <v>1.8850939260876591</v>
      </c>
      <c r="AF47" s="12">
        <f t="shared" si="5"/>
        <v>7.01202087733044</v>
      </c>
    </row>
    <row r="48" spans="1:32" ht="12.75" customHeight="1">
      <c r="A48" s="3">
        <v>9</v>
      </c>
      <c r="B48" s="72">
        <v>392190</v>
      </c>
      <c r="C48" s="12">
        <f t="shared" si="7"/>
        <v>0.40031356641928689</v>
      </c>
      <c r="D48" s="12">
        <f t="shared" si="5"/>
        <v>0.32048191847580632</v>
      </c>
      <c r="E48" s="12">
        <f t="shared" si="5"/>
        <v>1.0294407762005005</v>
      </c>
      <c r="F48" s="12">
        <f t="shared" si="5"/>
        <v>0.31491651666307269</v>
      </c>
      <c r="G48" s="12">
        <f t="shared" si="5"/>
        <v>0.38609288677731179</v>
      </c>
      <c r="H48" s="12">
        <f t="shared" si="5"/>
        <v>0.45145824868512041</v>
      </c>
      <c r="I48" s="12">
        <f t="shared" si="5"/>
        <v>0.50188434905584189</v>
      </c>
      <c r="J48" s="12">
        <f t="shared" si="5"/>
        <v>0.61646505160980247</v>
      </c>
      <c r="K48" s="12">
        <f t="shared" si="5"/>
        <v>0.61031577598437536</v>
      </c>
      <c r="L48" s="12">
        <f t="shared" si="5"/>
        <v>0.58786943335500208</v>
      </c>
      <c r="M48" s="12">
        <f t="shared" si="5"/>
        <v>0.73088801381241963</v>
      </c>
      <c r="N48" s="12">
        <f t="shared" si="5"/>
        <v>0.87059899958592168</v>
      </c>
      <c r="O48" s="12">
        <f t="shared" si="5"/>
        <v>1.051853664643134</v>
      </c>
      <c r="P48" s="12">
        <f t="shared" si="5"/>
        <v>1.0693216576770932</v>
      </c>
      <c r="Q48" s="12">
        <f t="shared" si="5"/>
        <v>1.2158353119179341</v>
      </c>
      <c r="R48" s="12">
        <f t="shared" si="5"/>
        <v>1.515938465812332</v>
      </c>
      <c r="S48" s="12">
        <f t="shared" si="5"/>
        <v>1.7410258947745787</v>
      </c>
      <c r="T48" s="12">
        <f t="shared" si="5"/>
        <v>2.055731507419527</v>
      </c>
      <c r="U48" s="12">
        <f t="shared" si="5"/>
        <v>2.214854796464746</v>
      </c>
      <c r="V48" s="12">
        <f t="shared" si="5"/>
        <v>2.3146874451687389</v>
      </c>
      <c r="W48" s="12">
        <f t="shared" si="5"/>
        <v>2.1832139611317758</v>
      </c>
      <c r="X48" s="12">
        <f t="shared" si="5"/>
        <v>2.3894489812181181</v>
      </c>
      <c r="Y48" s="12">
        <f t="shared" si="5"/>
        <v>2.3145512568758337</v>
      </c>
      <c r="Z48" s="12">
        <f t="shared" si="5"/>
        <v>2.3717481094183506</v>
      </c>
      <c r="AA48" s="12">
        <f t="shared" si="5"/>
        <v>2.2161794991270387</v>
      </c>
      <c r="AB48" s="12">
        <f t="shared" si="5"/>
        <v>2.1956902019533713</v>
      </c>
      <c r="AC48" s="12">
        <f t="shared" si="5"/>
        <v>2.0345785151962001</v>
      </c>
      <c r="AD48" s="12">
        <f t="shared" si="5"/>
        <v>2.1577748809714929</v>
      </c>
      <c r="AE48" s="12">
        <f t="shared" si="6"/>
        <v>1.9250644238087502</v>
      </c>
      <c r="AF48" s="12">
        <f t="shared" si="5"/>
        <v>1.3056617589717645</v>
      </c>
    </row>
    <row r="49" spans="1:32" ht="12.75" customHeight="1">
      <c r="A49" s="3">
        <v>10</v>
      </c>
      <c r="B49" s="72">
        <v>940490</v>
      </c>
      <c r="C49" s="12">
        <f t="shared" si="7"/>
        <v>0.46538826526166904</v>
      </c>
      <c r="D49" s="12">
        <f t="shared" si="5"/>
        <v>0.476562490580623</v>
      </c>
      <c r="E49" s="12">
        <f t="shared" si="5"/>
        <v>0.56780249822077733</v>
      </c>
      <c r="F49" s="12">
        <f t="shared" si="5"/>
        <v>0.57443031901328645</v>
      </c>
      <c r="G49" s="12">
        <f t="shared" si="5"/>
        <v>0.61100894102169478</v>
      </c>
      <c r="H49" s="12">
        <f t="shared" si="5"/>
        <v>0.99657148063541701</v>
      </c>
      <c r="I49" s="12">
        <f t="shared" si="5"/>
        <v>0.98284620863172723</v>
      </c>
      <c r="J49" s="12">
        <f t="shared" si="5"/>
        <v>1.0330285608815601</v>
      </c>
      <c r="K49" s="12">
        <f t="shared" si="5"/>
        <v>1.2910875150242906</v>
      </c>
      <c r="L49" s="12">
        <f t="shared" si="5"/>
        <v>1.1968343076781394</v>
      </c>
      <c r="M49" s="12">
        <f t="shared" si="5"/>
        <v>1.273242844077505</v>
      </c>
      <c r="N49" s="12">
        <f t="shared" si="5"/>
        <v>1.4889547021325924</v>
      </c>
      <c r="O49" s="12">
        <f t="shared" si="5"/>
        <v>1.6683307863449384</v>
      </c>
      <c r="P49" s="12">
        <f t="shared" si="5"/>
        <v>2.1776555877943347</v>
      </c>
      <c r="Q49" s="12">
        <f t="shared" si="5"/>
        <v>1.8569827126965639</v>
      </c>
      <c r="R49" s="12">
        <f t="shared" si="5"/>
        <v>1.6886814215933263</v>
      </c>
      <c r="S49" s="12">
        <f t="shared" si="5"/>
        <v>1.7897737021014961</v>
      </c>
      <c r="T49" s="12">
        <f t="shared" si="5"/>
        <v>1.5978601398541787</v>
      </c>
      <c r="U49" s="12">
        <f t="shared" si="5"/>
        <v>1.2073029951399041</v>
      </c>
      <c r="V49" s="12">
        <f t="shared" ref="D49:AF58" si="8">V18/V$36*100</f>
        <v>1.5977797195128727</v>
      </c>
      <c r="W49" s="12">
        <f t="shared" si="8"/>
        <v>1.5586641402691745</v>
      </c>
      <c r="X49" s="12">
        <f t="shared" si="8"/>
        <v>1.7283485244687047</v>
      </c>
      <c r="Y49" s="12">
        <f t="shared" si="8"/>
        <v>1.5033616316024183</v>
      </c>
      <c r="Z49" s="12">
        <f t="shared" si="8"/>
        <v>1.5511796865978731</v>
      </c>
      <c r="AA49" s="12">
        <f t="shared" si="8"/>
        <v>1.8134933577983421</v>
      </c>
      <c r="AB49" s="12">
        <f t="shared" si="8"/>
        <v>1.8497033205913875</v>
      </c>
      <c r="AC49" s="12">
        <f t="shared" si="8"/>
        <v>2.2967377079683495</v>
      </c>
      <c r="AD49" s="12">
        <f t="shared" si="8"/>
        <v>1.930034223716379</v>
      </c>
      <c r="AE49" s="12">
        <f t="shared" si="6"/>
        <v>1.4545184804350102</v>
      </c>
      <c r="AF49" s="12">
        <f t="shared" si="8"/>
        <v>1.3628680073054666</v>
      </c>
    </row>
    <row r="50" spans="1:32" ht="12.75" customHeight="1">
      <c r="A50" s="3">
        <v>11</v>
      </c>
      <c r="B50" s="72">
        <v>701910</v>
      </c>
      <c r="C50" s="12">
        <f t="shared" si="7"/>
        <v>0.15811150148740749</v>
      </c>
      <c r="D50" s="12">
        <f t="shared" si="8"/>
        <v>0.1262275580180986</v>
      </c>
      <c r="E50" s="12">
        <f t="shared" si="8"/>
        <v>7.6730003852561499E-2</v>
      </c>
      <c r="F50" s="12">
        <f t="shared" si="8"/>
        <v>9.7448550802872902E-2</v>
      </c>
      <c r="G50" s="12">
        <f t="shared" si="8"/>
        <v>8.4093520045642051E-2</v>
      </c>
      <c r="H50" s="12">
        <f t="shared" si="8"/>
        <v>0.23704588391561957</v>
      </c>
      <c r="I50" s="12">
        <f t="shared" si="8"/>
        <v>0.28275680145895521</v>
      </c>
      <c r="J50" s="12">
        <f t="shared" si="8"/>
        <v>0.29718543062956321</v>
      </c>
      <c r="K50" s="12">
        <f t="shared" si="8"/>
        <v>0.37827317307359826</v>
      </c>
      <c r="L50" s="12">
        <f t="shared" si="8"/>
        <v>0.53091429952480773</v>
      </c>
      <c r="M50" s="12">
        <f t="shared" si="8"/>
        <v>0.89130965945929674</v>
      </c>
      <c r="N50" s="12">
        <f t="shared" si="8"/>
        <v>1.265260431487474</v>
      </c>
      <c r="O50" s="12">
        <f t="shared" si="8"/>
        <v>1.3620097218814968</v>
      </c>
      <c r="P50" s="12">
        <f t="shared" si="8"/>
        <v>1.572735936645844</v>
      </c>
      <c r="Q50" s="12">
        <f t="shared" si="8"/>
        <v>1.3340982363756255</v>
      </c>
      <c r="R50" s="12">
        <f t="shared" si="8"/>
        <v>1.5973676516116211</v>
      </c>
      <c r="S50" s="12">
        <f t="shared" si="8"/>
        <v>1.5833880552601636</v>
      </c>
      <c r="T50" s="12">
        <f t="shared" si="8"/>
        <v>1.7168440646642802</v>
      </c>
      <c r="U50" s="12">
        <f t="shared" si="8"/>
        <v>2.036627148254746</v>
      </c>
      <c r="V50" s="12">
        <f t="shared" si="8"/>
        <v>1.8375882589206096</v>
      </c>
      <c r="W50" s="12">
        <f t="shared" si="8"/>
        <v>2.0851572691415758</v>
      </c>
      <c r="X50" s="12">
        <f t="shared" si="8"/>
        <v>2.2490200986234203</v>
      </c>
      <c r="Y50" s="12">
        <f t="shared" si="8"/>
        <v>2.1142979453437487</v>
      </c>
      <c r="Z50" s="12">
        <f t="shared" si="8"/>
        <v>2.4146188654362013</v>
      </c>
      <c r="AA50" s="12">
        <f t="shared" si="8"/>
        <v>2.3110699591613626</v>
      </c>
      <c r="AB50" s="12">
        <f t="shared" si="8"/>
        <v>2.3345887954990747</v>
      </c>
      <c r="AC50" s="12">
        <f t="shared" si="8"/>
        <v>2.4735452021603077</v>
      </c>
      <c r="AD50" s="12">
        <f t="shared" si="8"/>
        <v>1.855788641819943</v>
      </c>
      <c r="AE50" s="12">
        <f t="shared" si="6"/>
        <v>0</v>
      </c>
      <c r="AF50" s="12">
        <f t="shared" si="8"/>
        <v>1.1309402257532137</v>
      </c>
    </row>
    <row r="51" spans="1:32" ht="12.75" customHeight="1">
      <c r="A51" s="3">
        <v>12</v>
      </c>
      <c r="B51" s="72">
        <v>560300</v>
      </c>
      <c r="C51" s="12">
        <f t="shared" si="7"/>
        <v>0.36608092509479451</v>
      </c>
      <c r="D51" s="12">
        <f t="shared" si="8"/>
        <v>0.6669985495455516</v>
      </c>
      <c r="E51" s="12">
        <f t="shared" si="8"/>
        <v>0.75632246080956889</v>
      </c>
      <c r="F51" s="12">
        <f t="shared" si="8"/>
        <v>0.49069338615792035</v>
      </c>
      <c r="G51" s="12">
        <f t="shared" si="8"/>
        <v>0.46240724518711096</v>
      </c>
      <c r="H51" s="12">
        <f t="shared" si="8"/>
        <v>0.34560578476593784</v>
      </c>
      <c r="I51" s="12">
        <f t="shared" si="8"/>
        <v>0.35788049793691246</v>
      </c>
      <c r="J51" s="12">
        <f t="shared" si="8"/>
        <v>0.40344692749851707</v>
      </c>
      <c r="K51" s="12">
        <f t="shared" si="8"/>
        <v>0.59292683524842282</v>
      </c>
      <c r="L51" s="12">
        <f t="shared" si="8"/>
        <v>0.67865557148096967</v>
      </c>
      <c r="M51" s="12">
        <f t="shared" si="8"/>
        <v>0.78079082908771535</v>
      </c>
      <c r="N51" s="12">
        <f t="shared" si="8"/>
        <v>0.80474555918102908</v>
      </c>
      <c r="O51" s="12">
        <f t="shared" si="8"/>
        <v>1.0406755969282639</v>
      </c>
      <c r="P51" s="12">
        <f t="shared" si="8"/>
        <v>1.1987765023914803</v>
      </c>
      <c r="Q51" s="12">
        <f t="shared" si="8"/>
        <v>1.0751134441438028</v>
      </c>
      <c r="R51" s="12">
        <f t="shared" si="8"/>
        <v>1.1922298634115545</v>
      </c>
      <c r="S51" s="12">
        <f t="shared" si="8"/>
        <v>1.3539315528502274</v>
      </c>
      <c r="T51" s="12">
        <f t="shared" si="8"/>
        <v>1.4799163163185045</v>
      </c>
      <c r="U51" s="12">
        <f t="shared" si="8"/>
        <v>1.3877618517987318</v>
      </c>
      <c r="V51" s="12">
        <f t="shared" si="8"/>
        <v>1.209941234070129</v>
      </c>
      <c r="W51" s="12">
        <f t="shared" si="8"/>
        <v>0.96495387774441244</v>
      </c>
      <c r="X51" s="12">
        <f t="shared" si="8"/>
        <v>1.0044370051420952</v>
      </c>
      <c r="Y51" s="12">
        <f t="shared" si="8"/>
        <v>1.5193764269795138</v>
      </c>
      <c r="Z51" s="12">
        <f t="shared" si="8"/>
        <v>1.3316562845657127</v>
      </c>
      <c r="AA51" s="12">
        <f t="shared" si="8"/>
        <v>1.2746305066708941</v>
      </c>
      <c r="AB51" s="12">
        <f t="shared" si="8"/>
        <v>1.6764548786300353</v>
      </c>
      <c r="AC51" s="12">
        <f t="shared" si="8"/>
        <v>1.748306388148025</v>
      </c>
      <c r="AD51" s="12">
        <f t="shared" si="8"/>
        <v>1.8047510933059434</v>
      </c>
      <c r="AE51" s="12">
        <f t="shared" si="6"/>
        <v>0</v>
      </c>
      <c r="AF51" s="12">
        <f t="shared" si="8"/>
        <v>0.91934886167594587</v>
      </c>
    </row>
    <row r="52" spans="1:32" ht="12.75" customHeight="1">
      <c r="A52" s="3">
        <v>13</v>
      </c>
      <c r="B52" s="72">
        <v>560300</v>
      </c>
      <c r="C52" s="12">
        <f t="shared" si="7"/>
        <v>0.36608092509479451</v>
      </c>
      <c r="D52" s="12">
        <f t="shared" si="8"/>
        <v>0.6669985495455516</v>
      </c>
      <c r="E52" s="12">
        <f t="shared" si="8"/>
        <v>0.75632246080956889</v>
      </c>
      <c r="F52" s="12">
        <f t="shared" si="8"/>
        <v>0.49069338615792035</v>
      </c>
      <c r="G52" s="12">
        <f t="shared" si="8"/>
        <v>0.46240724518711096</v>
      </c>
      <c r="H52" s="12">
        <f t="shared" si="8"/>
        <v>0.34560578476593784</v>
      </c>
      <c r="I52" s="12">
        <f t="shared" si="8"/>
        <v>0.35788049793691246</v>
      </c>
      <c r="J52" s="12">
        <f t="shared" si="8"/>
        <v>0.40344692749851707</v>
      </c>
      <c r="K52" s="12">
        <f t="shared" si="8"/>
        <v>0.59292683524842282</v>
      </c>
      <c r="L52" s="12">
        <f t="shared" si="8"/>
        <v>0.67865557148096967</v>
      </c>
      <c r="M52" s="12">
        <f t="shared" si="8"/>
        <v>0.78079082908771535</v>
      </c>
      <c r="N52" s="12">
        <f t="shared" si="8"/>
        <v>0.80474555918102908</v>
      </c>
      <c r="O52" s="12">
        <f t="shared" si="8"/>
        <v>1.0406755969282639</v>
      </c>
      <c r="P52" s="12">
        <f t="shared" si="8"/>
        <v>1.1987765023914803</v>
      </c>
      <c r="Q52" s="12">
        <f t="shared" si="8"/>
        <v>1.0751134441438028</v>
      </c>
      <c r="R52" s="12">
        <f t="shared" si="8"/>
        <v>1.1922298634115545</v>
      </c>
      <c r="S52" s="12">
        <f t="shared" si="8"/>
        <v>1.3539315528502274</v>
      </c>
      <c r="T52" s="12">
        <f t="shared" si="8"/>
        <v>1.4799163163185045</v>
      </c>
      <c r="U52" s="12">
        <f t="shared" si="8"/>
        <v>1.3877618517987318</v>
      </c>
      <c r="V52" s="12">
        <f t="shared" si="8"/>
        <v>1.209941234070129</v>
      </c>
      <c r="W52" s="12">
        <f t="shared" si="8"/>
        <v>0.96495387774441244</v>
      </c>
      <c r="X52" s="12">
        <f t="shared" si="8"/>
        <v>1.0044370051420952</v>
      </c>
      <c r="Y52" s="12">
        <f t="shared" si="8"/>
        <v>1.5193764269795138</v>
      </c>
      <c r="Z52" s="12">
        <f t="shared" si="8"/>
        <v>1.3316562845657127</v>
      </c>
      <c r="AA52" s="12">
        <f t="shared" si="8"/>
        <v>1.2746305066708941</v>
      </c>
      <c r="AB52" s="12">
        <f t="shared" si="8"/>
        <v>1.6764548786300353</v>
      </c>
      <c r="AC52" s="12">
        <f t="shared" si="8"/>
        <v>1.748306388148025</v>
      </c>
      <c r="AD52" s="12">
        <f t="shared" si="8"/>
        <v>1.8047510933059434</v>
      </c>
      <c r="AE52" s="12">
        <f t="shared" si="6"/>
        <v>0</v>
      </c>
      <c r="AF52" s="12">
        <f t="shared" si="8"/>
        <v>0.91934886167594587</v>
      </c>
    </row>
    <row r="53" spans="1:32" ht="12.75" customHeight="1">
      <c r="A53" s="3">
        <v>14</v>
      </c>
      <c r="B53" s="72">
        <v>611020</v>
      </c>
      <c r="C53" s="12">
        <f t="shared" si="7"/>
        <v>0.53195400397081005</v>
      </c>
      <c r="D53" s="12">
        <f t="shared" si="8"/>
        <v>0.50098820344519079</v>
      </c>
      <c r="E53" s="12">
        <f t="shared" si="8"/>
        <v>1.1522551578147573</v>
      </c>
      <c r="F53" s="12">
        <f t="shared" si="8"/>
        <v>1.7704160404003226</v>
      </c>
      <c r="G53" s="12">
        <f t="shared" si="8"/>
        <v>2.6101376260856108</v>
      </c>
      <c r="H53" s="12">
        <f t="shared" si="8"/>
        <v>2.5853009480073479</v>
      </c>
      <c r="I53" s="12">
        <f t="shared" si="8"/>
        <v>3.0625661646997737</v>
      </c>
      <c r="J53" s="12">
        <f t="shared" si="8"/>
        <v>2.9689435846890349</v>
      </c>
      <c r="K53" s="12">
        <f t="shared" si="8"/>
        <v>3.179046338272737</v>
      </c>
      <c r="L53" s="12">
        <f t="shared" si="8"/>
        <v>2.9972544652875612</v>
      </c>
      <c r="M53" s="12">
        <f t="shared" si="8"/>
        <v>2.6053629902710633</v>
      </c>
      <c r="N53" s="12">
        <f t="shared" si="8"/>
        <v>2.2673847065399717</v>
      </c>
      <c r="O53" s="12">
        <f t="shared" si="8"/>
        <v>1.7037032489661887</v>
      </c>
      <c r="P53" s="12">
        <f t="shared" si="8"/>
        <v>1.6067372261513784</v>
      </c>
      <c r="Q53" s="12">
        <f t="shared" si="8"/>
        <v>1.1495064738719312</v>
      </c>
      <c r="R53" s="12">
        <f t="shared" si="8"/>
        <v>1.0789661825721604</v>
      </c>
      <c r="S53" s="12">
        <f t="shared" si="8"/>
        <v>0.83050715857167168</v>
      </c>
      <c r="T53" s="12">
        <f t="shared" si="8"/>
        <v>0.58341083690309037</v>
      </c>
      <c r="U53" s="12">
        <f t="shared" si="8"/>
        <v>0.54269668869506715</v>
      </c>
      <c r="V53" s="12">
        <f t="shared" si="8"/>
        <v>0.72440600127363108</v>
      </c>
      <c r="W53" s="12">
        <f t="shared" si="8"/>
        <v>0.76161216449285285</v>
      </c>
      <c r="X53" s="12">
        <f t="shared" si="8"/>
        <v>0.83619108076204607</v>
      </c>
      <c r="Y53" s="12">
        <f t="shared" si="8"/>
        <v>0.85912580218720103</v>
      </c>
      <c r="Z53" s="12">
        <f t="shared" si="8"/>
        <v>0.90566399108579643</v>
      </c>
      <c r="AA53" s="12">
        <f t="shared" si="8"/>
        <v>1.048001563547402</v>
      </c>
      <c r="AB53" s="12">
        <f t="shared" si="8"/>
        <v>0.97670213958154406</v>
      </c>
      <c r="AC53" s="12">
        <f t="shared" si="8"/>
        <v>1.331469040472044</v>
      </c>
      <c r="AD53" s="12">
        <f t="shared" si="8"/>
        <v>1.664581093094863</v>
      </c>
      <c r="AE53" s="12">
        <f t="shared" si="6"/>
        <v>1.6289489747552985</v>
      </c>
      <c r="AF53" s="12">
        <f t="shared" si="8"/>
        <v>1.6812935003576148</v>
      </c>
    </row>
    <row r="54" spans="1:32" ht="12.75" customHeight="1">
      <c r="A54" s="3">
        <v>15</v>
      </c>
      <c r="B54" s="72">
        <v>701990</v>
      </c>
      <c r="C54" s="12">
        <f t="shared" si="7"/>
        <v>0.332358913861658</v>
      </c>
      <c r="D54" s="12">
        <f t="shared" si="8"/>
        <v>0.40664979538706147</v>
      </c>
      <c r="E54" s="12">
        <f t="shared" si="8"/>
        <v>0.72121413706459381</v>
      </c>
      <c r="F54" s="12">
        <f t="shared" si="8"/>
        <v>0.78209866971829856</v>
      </c>
      <c r="G54" s="12">
        <f t="shared" si="8"/>
        <v>0.67549334578401865</v>
      </c>
      <c r="H54" s="12">
        <f t="shared" si="8"/>
        <v>0.52654634356210495</v>
      </c>
      <c r="I54" s="12">
        <f t="shared" si="8"/>
        <v>0.68169700710633485</v>
      </c>
      <c r="J54" s="12">
        <f t="shared" si="8"/>
        <v>0.58949765961040257</v>
      </c>
      <c r="K54" s="12">
        <f t="shared" si="8"/>
        <v>0.63266852400301421</v>
      </c>
      <c r="L54" s="12">
        <f t="shared" si="8"/>
        <v>0.63990118140977881</v>
      </c>
      <c r="M54" s="12">
        <f t="shared" si="8"/>
        <v>0.77746467621958182</v>
      </c>
      <c r="N54" s="12">
        <f t="shared" si="8"/>
        <v>1.0443237780529886</v>
      </c>
      <c r="O54" s="12">
        <f t="shared" si="8"/>
        <v>1.458898061195075</v>
      </c>
      <c r="P54" s="12">
        <f t="shared" si="8"/>
        <v>1.4140602070337767</v>
      </c>
      <c r="Q54" s="12">
        <f t="shared" si="8"/>
        <v>1.2691154938265459</v>
      </c>
      <c r="R54" s="12">
        <f t="shared" si="8"/>
        <v>1.1443341474627691</v>
      </c>
      <c r="S54" s="12">
        <f t="shared" si="8"/>
        <v>1.234908424684555</v>
      </c>
      <c r="T54" s="12">
        <f t="shared" si="8"/>
        <v>1.1055900585330685</v>
      </c>
      <c r="U54" s="12">
        <f t="shared" si="8"/>
        <v>1.182372212830886</v>
      </c>
      <c r="V54" s="12">
        <f t="shared" si="8"/>
        <v>1.4035532947483769</v>
      </c>
      <c r="W54" s="12">
        <f t="shared" si="8"/>
        <v>1.4706557176443897</v>
      </c>
      <c r="X54" s="12">
        <f t="shared" si="8"/>
        <v>1.5157065974127799</v>
      </c>
      <c r="Y54" s="12">
        <f t="shared" si="8"/>
        <v>1.4256043617315772</v>
      </c>
      <c r="Z54" s="12">
        <f t="shared" si="8"/>
        <v>1.5816258062272506</v>
      </c>
      <c r="AA54" s="12">
        <f t="shared" si="8"/>
        <v>1.6488158387744529</v>
      </c>
      <c r="AB54" s="12">
        <f t="shared" si="8"/>
        <v>1.5321557951517031</v>
      </c>
      <c r="AC54" s="12">
        <f t="shared" si="8"/>
        <v>1.5907300659788088</v>
      </c>
      <c r="AD54" s="12">
        <f t="shared" si="8"/>
        <v>1.6573592139543329</v>
      </c>
      <c r="AE54" s="12">
        <f t="shared" si="6"/>
        <v>1.6638316506332858</v>
      </c>
      <c r="AF54" s="12">
        <f t="shared" si="8"/>
        <v>1.0793232566957822</v>
      </c>
    </row>
    <row r="55" spans="1:32" ht="12.75" customHeight="1">
      <c r="A55" s="3">
        <v>16</v>
      </c>
      <c r="B55" s="72">
        <v>621010</v>
      </c>
      <c r="C55" s="12">
        <f t="shared" si="7"/>
        <v>2.0796942360738706</v>
      </c>
      <c r="D55" s="12">
        <f t="shared" si="8"/>
        <v>2.1919655080594409</v>
      </c>
      <c r="E55" s="12">
        <f t="shared" si="8"/>
        <v>1.4126221490849402</v>
      </c>
      <c r="F55" s="12">
        <f t="shared" si="8"/>
        <v>1.883020876059794</v>
      </c>
      <c r="G55" s="12">
        <f t="shared" si="8"/>
        <v>1.9266806318645227</v>
      </c>
      <c r="H55" s="12">
        <f t="shared" si="8"/>
        <v>2.1920528435266902</v>
      </c>
      <c r="I55" s="12">
        <f t="shared" si="8"/>
        <v>1.8104275508522172</v>
      </c>
      <c r="J55" s="12">
        <f t="shared" si="8"/>
        <v>1.9143502974844362</v>
      </c>
      <c r="K55" s="12">
        <f t="shared" si="8"/>
        <v>1.7415850570147187</v>
      </c>
      <c r="L55" s="12">
        <f t="shared" si="8"/>
        <v>1.772084033467993</v>
      </c>
      <c r="M55" s="12">
        <f t="shared" si="8"/>
        <v>1.4661984756085067</v>
      </c>
      <c r="N55" s="12">
        <f t="shared" si="8"/>
        <v>1.2656404107051391</v>
      </c>
      <c r="O55" s="12">
        <f t="shared" si="8"/>
        <v>0.97101720014738291</v>
      </c>
      <c r="P55" s="12">
        <f t="shared" si="8"/>
        <v>1.1866978857805628</v>
      </c>
      <c r="Q55" s="12">
        <f t="shared" si="8"/>
        <v>0.9109323864382004</v>
      </c>
      <c r="R55" s="12">
        <f t="shared" si="8"/>
        <v>1.1883168298357341</v>
      </c>
      <c r="S55" s="12">
        <f t="shared" si="8"/>
        <v>1.3727279062470659</v>
      </c>
      <c r="T55" s="12">
        <f t="shared" si="8"/>
        <v>1.2271455750441878</v>
      </c>
      <c r="U55" s="12">
        <f t="shared" si="8"/>
        <v>1.3065623700955964</v>
      </c>
      <c r="V55" s="12">
        <f t="shared" si="8"/>
        <v>1.5352183204950096</v>
      </c>
      <c r="W55" s="12">
        <f t="shared" si="8"/>
        <v>1.67270661295877</v>
      </c>
      <c r="X55" s="12">
        <f t="shared" si="8"/>
        <v>1.5278357771371904</v>
      </c>
      <c r="Y55" s="12">
        <f t="shared" si="8"/>
        <v>1.5561421123504136</v>
      </c>
      <c r="Z55" s="12">
        <f t="shared" si="8"/>
        <v>1.44741128610077</v>
      </c>
      <c r="AA55" s="12">
        <f t="shared" si="8"/>
        <v>1.4273715615822924</v>
      </c>
      <c r="AB55" s="12">
        <f t="shared" si="8"/>
        <v>3.2569999371013805</v>
      </c>
      <c r="AC55" s="12">
        <f t="shared" si="8"/>
        <v>1.9380132475987182</v>
      </c>
      <c r="AD55" s="12">
        <f t="shared" si="8"/>
        <v>1.4526021380268725</v>
      </c>
      <c r="AE55" s="12">
        <f t="shared" si="6"/>
        <v>1.2993367132229452</v>
      </c>
      <c r="AF55" s="12">
        <f t="shared" si="8"/>
        <v>1.6264253361118741</v>
      </c>
    </row>
    <row r="56" spans="1:32" ht="12.75" customHeight="1">
      <c r="A56" s="3">
        <v>17</v>
      </c>
      <c r="B56" s="72">
        <v>650590</v>
      </c>
      <c r="C56" s="12">
        <f t="shared" si="7"/>
        <v>0.1531481769994292</v>
      </c>
      <c r="D56" s="12">
        <f t="shared" si="8"/>
        <v>0.13295906273928756</v>
      </c>
      <c r="E56" s="12">
        <f t="shared" si="8"/>
        <v>9.2433947944405681E-2</v>
      </c>
      <c r="F56" s="12">
        <f t="shared" si="8"/>
        <v>0.11177302583733233</v>
      </c>
      <c r="G56" s="12">
        <f t="shared" si="8"/>
        <v>0.12704855599660411</v>
      </c>
      <c r="H56" s="12">
        <f t="shared" si="8"/>
        <v>0.18729901580790509</v>
      </c>
      <c r="I56" s="12">
        <f t="shared" si="8"/>
        <v>0.26357394429445785</v>
      </c>
      <c r="J56" s="12">
        <f t="shared" si="8"/>
        <v>0.27786881429945309</v>
      </c>
      <c r="K56" s="12">
        <f t="shared" si="8"/>
        <v>0.28030526092609526</v>
      </c>
      <c r="L56" s="12">
        <f t="shared" si="8"/>
        <v>0.29947091568466516</v>
      </c>
      <c r="M56" s="12">
        <f t="shared" si="8"/>
        <v>0.24307825464849239</v>
      </c>
      <c r="N56" s="12">
        <f t="shared" si="8"/>
        <v>0.24360159146522678</v>
      </c>
      <c r="O56" s="12">
        <f t="shared" si="8"/>
        <v>0.27323682869394883</v>
      </c>
      <c r="P56" s="12">
        <f t="shared" si="8"/>
        <v>0.36197351154421281</v>
      </c>
      <c r="Q56" s="12">
        <f t="shared" si="8"/>
        <v>0.37267497337620525</v>
      </c>
      <c r="R56" s="12">
        <f t="shared" si="8"/>
        <v>0.39073558513333062</v>
      </c>
      <c r="S56" s="12">
        <f t="shared" si="8"/>
        <v>0.34596134522706012</v>
      </c>
      <c r="T56" s="12">
        <f t="shared" si="8"/>
        <v>0.40586851990519834</v>
      </c>
      <c r="U56" s="12">
        <f t="shared" si="8"/>
        <v>0.39149426151463923</v>
      </c>
      <c r="V56" s="12">
        <f t="shared" si="8"/>
        <v>0.50485563046741466</v>
      </c>
      <c r="W56" s="12">
        <f t="shared" si="8"/>
        <v>0.58441822717286074</v>
      </c>
      <c r="X56" s="12">
        <f t="shared" si="8"/>
        <v>0.72812246416511717</v>
      </c>
      <c r="Y56" s="12">
        <f t="shared" si="8"/>
        <v>1.0012382814608451</v>
      </c>
      <c r="Z56" s="12">
        <f t="shared" si="8"/>
        <v>0.91761090957130398</v>
      </c>
      <c r="AA56" s="12">
        <f t="shared" si="8"/>
        <v>1.029191073742231</v>
      </c>
      <c r="AB56" s="12">
        <f t="shared" si="8"/>
        <v>1.2692267117948466</v>
      </c>
      <c r="AC56" s="12">
        <f t="shared" si="8"/>
        <v>1.3002760508573847</v>
      </c>
      <c r="AD56" s="12">
        <f t="shared" si="8"/>
        <v>1.3558239754840984</v>
      </c>
      <c r="AE56" s="12">
        <f t="shared" si="6"/>
        <v>0</v>
      </c>
      <c r="AF56" s="12">
        <f t="shared" si="8"/>
        <v>0.44726634699248302</v>
      </c>
    </row>
    <row r="57" spans="1:32" ht="12.75" customHeight="1">
      <c r="A57" s="3">
        <v>18</v>
      </c>
      <c r="B57" s="72">
        <v>591190</v>
      </c>
      <c r="C57" s="12">
        <f t="shared" si="7"/>
        <v>5.7701200323204527E-2</v>
      </c>
      <c r="D57" s="12">
        <f t="shared" si="8"/>
        <v>8.1014946570374183E-2</v>
      </c>
      <c r="E57" s="12">
        <f t="shared" si="8"/>
        <v>7.5330526119110605E-2</v>
      </c>
      <c r="F57" s="12">
        <f t="shared" si="8"/>
        <v>9.4334405773156549E-2</v>
      </c>
      <c r="G57" s="12">
        <f t="shared" si="8"/>
        <v>6.0408214567758259E-2</v>
      </c>
      <c r="H57" s="12">
        <f t="shared" si="8"/>
        <v>9.1905385929659161E-2</v>
      </c>
      <c r="I57" s="12">
        <f t="shared" si="8"/>
        <v>9.99487477725442E-2</v>
      </c>
      <c r="J57" s="12">
        <f t="shared" si="8"/>
        <v>9.2599893921755536E-2</v>
      </c>
      <c r="K57" s="12">
        <f t="shared" si="8"/>
        <v>0.15901218564159927</v>
      </c>
      <c r="L57" s="12">
        <f t="shared" si="8"/>
        <v>0.24321460732461661</v>
      </c>
      <c r="M57" s="12">
        <f t="shared" si="8"/>
        <v>0.33492274256062177</v>
      </c>
      <c r="N57" s="12">
        <f t="shared" si="8"/>
        <v>0.68437837612844943</v>
      </c>
      <c r="O57" s="12">
        <f t="shared" si="8"/>
        <v>1.1391095473945223</v>
      </c>
      <c r="P57" s="12">
        <f t="shared" si="8"/>
        <v>1.2065620962007484</v>
      </c>
      <c r="Q57" s="12">
        <f t="shared" si="8"/>
        <v>0.61940983599544197</v>
      </c>
      <c r="R57" s="12">
        <f t="shared" si="8"/>
        <v>0.74852250462841718</v>
      </c>
      <c r="S57" s="12">
        <f t="shared" si="8"/>
        <v>0.62882171201598014</v>
      </c>
      <c r="T57" s="12">
        <f t="shared" si="8"/>
        <v>0.84775729549661383</v>
      </c>
      <c r="U57" s="12">
        <f t="shared" si="8"/>
        <v>0.79731133633461282</v>
      </c>
      <c r="V57" s="12">
        <f t="shared" si="8"/>
        <v>0.9855918818593512</v>
      </c>
      <c r="W57" s="12">
        <f t="shared" si="8"/>
        <v>0.97525717371440657</v>
      </c>
      <c r="X57" s="12">
        <f t="shared" si="8"/>
        <v>1.1386876277846114</v>
      </c>
      <c r="Y57" s="12">
        <f t="shared" si="8"/>
        <v>1.0605538702359143</v>
      </c>
      <c r="Z57" s="12">
        <f t="shared" si="8"/>
        <v>1.2067890241977191</v>
      </c>
      <c r="AA57" s="12">
        <f t="shared" si="8"/>
        <v>1.2856463369293551</v>
      </c>
      <c r="AB57" s="12">
        <f t="shared" si="8"/>
        <v>1.4576015005821521</v>
      </c>
      <c r="AC57" s="12">
        <f t="shared" si="8"/>
        <v>1.4264892529184159</v>
      </c>
      <c r="AD57" s="12">
        <f t="shared" si="8"/>
        <v>1.3216546435288932</v>
      </c>
      <c r="AE57" s="12">
        <f t="shared" si="6"/>
        <v>1.2399156372636946</v>
      </c>
      <c r="AF57" s="12">
        <f t="shared" si="8"/>
        <v>0.65665621712387379</v>
      </c>
    </row>
    <row r="58" spans="1:32" ht="12.75" customHeight="1">
      <c r="A58" s="3">
        <v>19</v>
      </c>
      <c r="B58" s="72">
        <v>420292</v>
      </c>
      <c r="C58" s="12">
        <f t="shared" si="7"/>
        <v>9.5365275861607743E-2</v>
      </c>
      <c r="D58" s="12">
        <f t="shared" si="8"/>
        <v>0.16999257094546466</v>
      </c>
      <c r="E58" s="12">
        <f t="shared" si="8"/>
        <v>0.2779684451037015</v>
      </c>
      <c r="F58" s="12">
        <f t="shared" si="8"/>
        <v>0.32414465934179576</v>
      </c>
      <c r="G58" s="12">
        <f t="shared" si="8"/>
        <v>0.38925967839678138</v>
      </c>
      <c r="H58" s="12">
        <f t="shared" si="8"/>
        <v>0.40701565624435554</v>
      </c>
      <c r="I58" s="12">
        <f t="shared" si="8"/>
        <v>0.37825699818581748</v>
      </c>
      <c r="J58" s="12">
        <f t="shared" si="8"/>
        <v>0.39171752770700669</v>
      </c>
      <c r="K58" s="12">
        <f t="shared" si="8"/>
        <v>0.40318167030687146</v>
      </c>
      <c r="L58" s="12">
        <f t="shared" si="8"/>
        <v>0.179380335076675</v>
      </c>
      <c r="M58" s="12">
        <f t="shared" si="8"/>
        <v>0.17146274554842963</v>
      </c>
      <c r="N58" s="12">
        <f t="shared" si="8"/>
        <v>0.13966535472799005</v>
      </c>
      <c r="O58" s="12">
        <f t="shared" si="8"/>
        <v>0.15631657524404852</v>
      </c>
      <c r="P58" s="12">
        <f t="shared" si="8"/>
        <v>0.19546546854661101</v>
      </c>
      <c r="Q58" s="12">
        <f t="shared" si="8"/>
        <v>0.19520228629046774</v>
      </c>
      <c r="R58" s="12">
        <f t="shared" si="8"/>
        <v>0.18049883740371325</v>
      </c>
      <c r="S58" s="12">
        <f t="shared" si="8"/>
        <v>0.32099311475490133</v>
      </c>
      <c r="T58" s="12">
        <f t="shared" si="8"/>
        <v>0.48874184290436723</v>
      </c>
      <c r="U58" s="12">
        <f t="shared" si="8"/>
        <v>0.43185681800373582</v>
      </c>
      <c r="V58" s="12">
        <f t="shared" si="8"/>
        <v>0.58203117218421296</v>
      </c>
      <c r="W58" s="12">
        <f t="shared" si="8"/>
        <v>0.59418202488573235</v>
      </c>
      <c r="X58" s="12">
        <f t="shared" si="8"/>
        <v>0.74162253493267905</v>
      </c>
      <c r="Y58" s="12">
        <f t="shared" ref="D58:AF67" si="9">Y27/Y$36*100</f>
        <v>0.75470954847037319</v>
      </c>
      <c r="Z58" s="12">
        <f t="shared" si="9"/>
        <v>0.91927878531230978</v>
      </c>
      <c r="AA58" s="12">
        <f t="shared" si="9"/>
        <v>1.179340626002092</v>
      </c>
      <c r="AB58" s="12">
        <f t="shared" si="9"/>
        <v>0.77462601652418295</v>
      </c>
      <c r="AC58" s="12">
        <f t="shared" si="9"/>
        <v>0.91884850297147913</v>
      </c>
      <c r="AD58" s="12">
        <f t="shared" si="9"/>
        <v>1.1769108207512011</v>
      </c>
      <c r="AE58" s="12">
        <f t="shared" si="6"/>
        <v>1.2748553364822972</v>
      </c>
      <c r="AF58" s="12">
        <f t="shared" si="9"/>
        <v>0.49018783771778857</v>
      </c>
    </row>
    <row r="59" spans="1:32" ht="12.75" customHeight="1">
      <c r="A59" s="3">
        <v>20</v>
      </c>
      <c r="B59" s="72">
        <v>630531</v>
      </c>
      <c r="C59" s="12">
        <f t="shared" si="7"/>
        <v>0.51340791905276761</v>
      </c>
      <c r="D59" s="12">
        <f t="shared" si="9"/>
        <v>0.3326930189855315</v>
      </c>
      <c r="E59" s="12">
        <f t="shared" si="9"/>
        <v>0.47730410667564904</v>
      </c>
      <c r="F59" s="12">
        <f t="shared" si="9"/>
        <v>0.54295270475667268</v>
      </c>
      <c r="G59" s="12">
        <f t="shared" si="9"/>
        <v>0.67426499730034117</v>
      </c>
      <c r="H59" s="12">
        <f t="shared" si="9"/>
        <v>0.51108643351999639</v>
      </c>
      <c r="I59" s="12">
        <f t="shared" si="9"/>
        <v>0.30952741640019421</v>
      </c>
      <c r="J59" s="12">
        <f t="shared" si="9"/>
        <v>0.43733222517323717</v>
      </c>
      <c r="K59" s="12">
        <f t="shared" si="9"/>
        <v>0.30412129807882293</v>
      </c>
      <c r="L59" s="12">
        <f t="shared" si="9"/>
        <v>0.33061264745303115</v>
      </c>
      <c r="M59" s="12">
        <f t="shared" si="9"/>
        <v>0.37340568580275996</v>
      </c>
      <c r="N59" s="12">
        <f t="shared" si="9"/>
        <v>0.51448832427812896</v>
      </c>
      <c r="O59" s="12">
        <f t="shared" si="9"/>
        <v>0.40329754716231114</v>
      </c>
      <c r="P59" s="12">
        <f t="shared" si="9"/>
        <v>0.30329227179756652</v>
      </c>
      <c r="Q59" s="12">
        <f t="shared" si="9"/>
        <v>0.31442553430820386</v>
      </c>
      <c r="R59" s="12">
        <f t="shared" si="9"/>
        <v>0.40708729066482718</v>
      </c>
      <c r="S59" s="12">
        <f t="shared" si="9"/>
        <v>0.48884509948677035</v>
      </c>
      <c r="T59" s="12">
        <f t="shared" si="9"/>
        <v>0.51165640237785248</v>
      </c>
      <c r="U59" s="12">
        <f t="shared" si="9"/>
        <v>0.39948013955546047</v>
      </c>
      <c r="V59" s="12">
        <f t="shared" si="9"/>
        <v>0.5424031544709369</v>
      </c>
      <c r="W59" s="12">
        <f t="shared" si="9"/>
        <v>0.39544517859288225</v>
      </c>
      <c r="X59" s="12">
        <f t="shared" si="9"/>
        <v>0.42273961205718863</v>
      </c>
      <c r="Y59" s="12">
        <f t="shared" si="9"/>
        <v>0.5670724019388631</v>
      </c>
      <c r="Z59" s="12">
        <f t="shared" si="9"/>
        <v>0.43310897677880067</v>
      </c>
      <c r="AA59" s="12">
        <f t="shared" si="9"/>
        <v>0.37063833558419318</v>
      </c>
      <c r="AB59" s="12">
        <f t="shared" si="9"/>
        <v>0.38267093260692275</v>
      </c>
      <c r="AC59" s="12">
        <f t="shared" si="9"/>
        <v>1.0421727426114409</v>
      </c>
      <c r="AD59" s="12">
        <f t="shared" si="9"/>
        <v>1.0466304467376848</v>
      </c>
      <c r="AE59" s="12">
        <f t="shared" si="6"/>
        <v>0</v>
      </c>
      <c r="AF59" s="12">
        <f t="shared" si="9"/>
        <v>0.46034011212501247</v>
      </c>
    </row>
    <row r="60" spans="1:32" ht="12.75" customHeight="1">
      <c r="A60" s="3">
        <v>21</v>
      </c>
      <c r="B60" s="72">
        <v>520942</v>
      </c>
      <c r="C60" s="12">
        <f t="shared" si="7"/>
        <v>1.8278514750171937</v>
      </c>
      <c r="D60" s="12">
        <f t="shared" si="9"/>
        <v>2.3675935209019965</v>
      </c>
      <c r="E60" s="12">
        <f t="shared" si="9"/>
        <v>2.0323967711083206</v>
      </c>
      <c r="F60" s="12">
        <f t="shared" si="9"/>
        <v>2.1824126180435628</v>
      </c>
      <c r="G60" s="12">
        <f t="shared" si="9"/>
        <v>1.441109407538546</v>
      </c>
      <c r="H60" s="12">
        <f t="shared" si="9"/>
        <v>1.3859348019730771</v>
      </c>
      <c r="I60" s="12">
        <f t="shared" si="9"/>
        <v>1.133705870728368</v>
      </c>
      <c r="J60" s="12">
        <f t="shared" si="9"/>
        <v>0.98196363306672607</v>
      </c>
      <c r="K60" s="12">
        <f t="shared" si="9"/>
        <v>0.51014586434684828</v>
      </c>
      <c r="L60" s="12">
        <f t="shared" si="9"/>
        <v>0.50676537615977801</v>
      </c>
      <c r="M60" s="12">
        <f t="shared" si="9"/>
        <v>0.40286363732079761</v>
      </c>
      <c r="N60" s="12">
        <f t="shared" si="9"/>
        <v>0.35067133998853428</v>
      </c>
      <c r="O60" s="12">
        <f t="shared" si="9"/>
        <v>0.55458728364478516</v>
      </c>
      <c r="P60" s="12">
        <f t="shared" si="9"/>
        <v>0.67946736525244622</v>
      </c>
      <c r="Q60" s="12">
        <f t="shared" si="9"/>
        <v>0.60255386002837175</v>
      </c>
      <c r="R60" s="12">
        <f t="shared" si="9"/>
        <v>0.74701406562313188</v>
      </c>
      <c r="S60" s="12">
        <f t="shared" si="9"/>
        <v>1.119567477223951</v>
      </c>
      <c r="T60" s="12">
        <f t="shared" si="9"/>
        <v>1.2794403663493672</v>
      </c>
      <c r="U60" s="12">
        <f t="shared" si="9"/>
        <v>1.0751090495128131</v>
      </c>
      <c r="V60" s="12">
        <f t="shared" si="9"/>
        <v>0.88592095541643723</v>
      </c>
      <c r="W60" s="12">
        <f t="shared" si="9"/>
        <v>0.98854053514380569</v>
      </c>
      <c r="X60" s="12">
        <f t="shared" si="9"/>
        <v>0.76474060005829592</v>
      </c>
      <c r="Y60" s="12">
        <f t="shared" si="9"/>
        <v>0.79697420906847116</v>
      </c>
      <c r="Z60" s="12">
        <f t="shared" si="9"/>
        <v>0.88372283318149603</v>
      </c>
      <c r="AA60" s="12">
        <f t="shared" si="9"/>
        <v>0.93106535401515389</v>
      </c>
      <c r="AB60" s="12">
        <f t="shared" si="9"/>
        <v>0.79717400593200505</v>
      </c>
      <c r="AC60" s="12">
        <f t="shared" si="9"/>
        <v>0.9108180964192818</v>
      </c>
      <c r="AD60" s="12">
        <f t="shared" si="9"/>
        <v>1.0440319838119629</v>
      </c>
      <c r="AE60" s="12">
        <f t="shared" si="6"/>
        <v>0.57457110448336779</v>
      </c>
      <c r="AF60" s="12">
        <f t="shared" si="9"/>
        <v>1.0128819858641545</v>
      </c>
    </row>
    <row r="61" spans="1:32" ht="12.75" customHeight="1">
      <c r="A61" s="3">
        <v>22</v>
      </c>
      <c r="B61" s="72">
        <v>610343</v>
      </c>
      <c r="C61" s="12">
        <f t="shared" si="7"/>
        <v>0.37519056592458189</v>
      </c>
      <c r="D61" s="12">
        <f t="shared" si="9"/>
        <v>0.29642970630241511</v>
      </c>
      <c r="E61" s="12">
        <f t="shared" si="9"/>
        <v>0.51044697285412499</v>
      </c>
      <c r="F61" s="12">
        <f t="shared" si="9"/>
        <v>0.60665439906028495</v>
      </c>
      <c r="G61" s="12">
        <f t="shared" si="9"/>
        <v>0.52072612741417101</v>
      </c>
      <c r="H61" s="12">
        <f t="shared" si="9"/>
        <v>0.79116129875167607</v>
      </c>
      <c r="I61" s="12">
        <f t="shared" si="9"/>
        <v>1.1919472752616425</v>
      </c>
      <c r="J61" s="12">
        <f t="shared" si="9"/>
        <v>1.3721578444571865</v>
      </c>
      <c r="K61" s="12">
        <f t="shared" si="9"/>
        <v>1.1199845551315084</v>
      </c>
      <c r="L61" s="12">
        <f t="shared" si="9"/>
        <v>0.9695518857048443</v>
      </c>
      <c r="M61" s="12">
        <f t="shared" si="9"/>
        <v>0.97329619707103232</v>
      </c>
      <c r="N61" s="12">
        <f t="shared" si="9"/>
        <v>0.95227477461438392</v>
      </c>
      <c r="O61" s="12">
        <f t="shared" si="9"/>
        <v>0.85313396639277905</v>
      </c>
      <c r="P61" s="12">
        <f t="shared" si="9"/>
        <v>0.49798932152694414</v>
      </c>
      <c r="Q61" s="12">
        <f t="shared" si="9"/>
        <v>0.34362811707068169</v>
      </c>
      <c r="R61" s="12">
        <f t="shared" si="9"/>
        <v>0.37522397697845505</v>
      </c>
      <c r="S61" s="12">
        <f t="shared" si="9"/>
        <v>0.39436672755224372</v>
      </c>
      <c r="T61" s="12">
        <f t="shared" si="9"/>
        <v>0.32928017701480722</v>
      </c>
      <c r="U61" s="12">
        <f t="shared" si="9"/>
        <v>0.35585672377878957</v>
      </c>
      <c r="V61" s="12">
        <f t="shared" si="9"/>
        <v>0.36200370057126063</v>
      </c>
      <c r="W61" s="12">
        <f t="shared" si="9"/>
        <v>0.37979663037606465</v>
      </c>
      <c r="X61" s="12">
        <f t="shared" si="9"/>
        <v>0.40033689085913021</v>
      </c>
      <c r="Y61" s="12">
        <f t="shared" si="9"/>
        <v>0.34422487355550374</v>
      </c>
      <c r="Z61" s="12">
        <f t="shared" si="9"/>
        <v>0.32443646089451827</v>
      </c>
      <c r="AA61" s="12">
        <f t="shared" si="9"/>
        <v>0.34468992516902658</v>
      </c>
      <c r="AB61" s="12">
        <f t="shared" si="9"/>
        <v>0.42085529965249624</v>
      </c>
      <c r="AC61" s="12">
        <f t="shared" si="9"/>
        <v>0.56949126918350179</v>
      </c>
      <c r="AD61" s="12">
        <f t="shared" si="9"/>
        <v>1.0367815740043504</v>
      </c>
      <c r="AE61" s="12">
        <f t="shared" si="6"/>
        <v>1.1161870686726367</v>
      </c>
      <c r="AF61" s="12">
        <f t="shared" si="9"/>
        <v>0.67396569787750871</v>
      </c>
    </row>
    <row r="62" spans="1:32" ht="12.75" customHeight="1">
      <c r="A62" s="3">
        <v>23</v>
      </c>
      <c r="B62" s="72">
        <v>621133</v>
      </c>
      <c r="C62" s="12">
        <f t="shared" si="7"/>
        <v>0.25314997409054751</v>
      </c>
      <c r="D62" s="12">
        <f t="shared" si="9"/>
        <v>0.19647817252662364</v>
      </c>
      <c r="E62" s="12">
        <f t="shared" si="9"/>
        <v>0.52101223524131646</v>
      </c>
      <c r="F62" s="12">
        <f t="shared" si="9"/>
        <v>0.51653698085250743</v>
      </c>
      <c r="G62" s="12">
        <f t="shared" si="9"/>
        <v>0.29443798951483663</v>
      </c>
      <c r="H62" s="12">
        <f t="shared" si="9"/>
        <v>0.32664640115799148</v>
      </c>
      <c r="I62" s="12">
        <f t="shared" si="9"/>
        <v>0.44830749624153976</v>
      </c>
      <c r="J62" s="12">
        <f t="shared" si="9"/>
        <v>0.41057985117282958</v>
      </c>
      <c r="K62" s="12">
        <f t="shared" si="9"/>
        <v>0.33135014554188846</v>
      </c>
      <c r="L62" s="12">
        <f t="shared" si="9"/>
        <v>0.33182199563065606</v>
      </c>
      <c r="M62" s="12">
        <f t="shared" si="9"/>
        <v>0.66278471498122471</v>
      </c>
      <c r="N62" s="12">
        <f t="shared" si="9"/>
        <v>0.72881242565527238</v>
      </c>
      <c r="O62" s="12">
        <f t="shared" si="9"/>
        <v>0.73924383069096489</v>
      </c>
      <c r="P62" s="12">
        <f t="shared" si="9"/>
        <v>0.80621458180699723</v>
      </c>
      <c r="Q62" s="12">
        <f t="shared" si="9"/>
        <v>0.70771966485133964</v>
      </c>
      <c r="R62" s="12">
        <f t="shared" si="9"/>
        <v>0.81958153179449056</v>
      </c>
      <c r="S62" s="12">
        <f t="shared" si="9"/>
        <v>0.97717251222266521</v>
      </c>
      <c r="T62" s="12">
        <f t="shared" si="9"/>
        <v>0.9174131713129644</v>
      </c>
      <c r="U62" s="12">
        <f t="shared" si="9"/>
        <v>0.87647103003467963</v>
      </c>
      <c r="V62" s="12">
        <f t="shared" si="9"/>
        <v>0.99268151563521534</v>
      </c>
      <c r="W62" s="12">
        <f t="shared" si="9"/>
        <v>0.89895290511345838</v>
      </c>
      <c r="X62" s="12">
        <f t="shared" si="9"/>
        <v>0.86250608558542086</v>
      </c>
      <c r="Y62" s="12">
        <f t="shared" si="9"/>
        <v>1.0226545343459867</v>
      </c>
      <c r="Z62" s="12">
        <f t="shared" si="9"/>
        <v>1.0555594410133877</v>
      </c>
      <c r="AA62" s="12">
        <f t="shared" si="9"/>
        <v>1.1831782456459508</v>
      </c>
      <c r="AB62" s="12">
        <f t="shared" si="9"/>
        <v>0.97558682945311648</v>
      </c>
      <c r="AC62" s="12">
        <f t="shared" si="9"/>
        <v>0.97924245351910366</v>
      </c>
      <c r="AD62" s="12">
        <f t="shared" si="9"/>
        <v>0.97174524835213516</v>
      </c>
      <c r="AE62" s="12">
        <f t="shared" si="6"/>
        <v>0.92889178563671293</v>
      </c>
      <c r="AF62" s="12">
        <f t="shared" si="9"/>
        <v>0.69420661309412557</v>
      </c>
    </row>
    <row r="63" spans="1:32" ht="12.75" customHeight="1">
      <c r="A63" s="3">
        <v>24</v>
      </c>
      <c r="B63" s="72">
        <v>621132</v>
      </c>
      <c r="C63" s="12">
        <f t="shared" si="7"/>
        <v>0.4591585781471284</v>
      </c>
      <c r="D63" s="12">
        <f t="shared" si="9"/>
        <v>0.37558513088308276</v>
      </c>
      <c r="E63" s="12">
        <f t="shared" si="9"/>
        <v>0.27953437266802017</v>
      </c>
      <c r="F63" s="12">
        <f t="shared" si="9"/>
        <v>0.30665854600674258</v>
      </c>
      <c r="G63" s="12">
        <f t="shared" si="9"/>
        <v>0.29648718836317628</v>
      </c>
      <c r="H63" s="12">
        <f t="shared" si="9"/>
        <v>0.13593744521908785</v>
      </c>
      <c r="I63" s="12">
        <f t="shared" si="9"/>
        <v>0.32153166641643149</v>
      </c>
      <c r="J63" s="12">
        <f t="shared" si="9"/>
        <v>0.22849307436064586</v>
      </c>
      <c r="K63" s="12">
        <f t="shared" si="9"/>
        <v>0.14201796935058747</v>
      </c>
      <c r="L63" s="12">
        <f t="shared" si="9"/>
        <v>0.17205987104649675</v>
      </c>
      <c r="M63" s="12">
        <f t="shared" si="9"/>
        <v>0.1527920167921287</v>
      </c>
      <c r="N63" s="12">
        <f t="shared" si="9"/>
        <v>0.21198172029602713</v>
      </c>
      <c r="O63" s="12">
        <f t="shared" si="9"/>
        <v>0.22082499050458645</v>
      </c>
      <c r="P63" s="12">
        <f t="shared" si="9"/>
        <v>0.25927851195824386</v>
      </c>
      <c r="Q63" s="12">
        <f t="shared" si="9"/>
        <v>0.33247486144410615</v>
      </c>
      <c r="R63" s="12">
        <f t="shared" si="9"/>
        <v>0.5304406277071626</v>
      </c>
      <c r="S63" s="12">
        <f t="shared" si="9"/>
        <v>0.88874184041636273</v>
      </c>
      <c r="T63" s="12">
        <f t="shared" si="9"/>
        <v>0.89614782251080816</v>
      </c>
      <c r="U63" s="12">
        <f t="shared" si="9"/>
        <v>0.85443853797075586</v>
      </c>
      <c r="V63" s="12">
        <f t="shared" si="9"/>
        <v>1.0478931660327502</v>
      </c>
      <c r="W63" s="12">
        <f t="shared" si="9"/>
        <v>0.79050376295379388</v>
      </c>
      <c r="X63" s="12">
        <f t="shared" si="9"/>
        <v>0.59542101409363424</v>
      </c>
      <c r="Y63" s="12">
        <f t="shared" si="9"/>
        <v>0.77575875940363859</v>
      </c>
      <c r="Z63" s="12">
        <f t="shared" si="9"/>
        <v>1.0832609702909615</v>
      </c>
      <c r="AA63" s="12">
        <f t="shared" si="9"/>
        <v>1.2108247143514297</v>
      </c>
      <c r="AB63" s="12">
        <f t="shared" si="9"/>
        <v>0.66301872577454557</v>
      </c>
      <c r="AC63" s="12">
        <f t="shared" si="9"/>
        <v>0.96892316205606055</v>
      </c>
      <c r="AD63" s="12">
        <f t="shared" si="9"/>
        <v>0.95715649160128624</v>
      </c>
      <c r="AE63" s="12">
        <f t="shared" si="6"/>
        <v>0.83954532828435102</v>
      </c>
      <c r="AF63" s="12">
        <f t="shared" si="9"/>
        <v>0.52285945676078671</v>
      </c>
    </row>
    <row r="64" spans="1:32" ht="12.75" customHeight="1">
      <c r="A64" s="3">
        <v>25</v>
      </c>
      <c r="B64" s="72">
        <v>610620</v>
      </c>
      <c r="C64" s="12">
        <f t="shared" si="7"/>
        <v>0.21252424402228068</v>
      </c>
      <c r="D64" s="12">
        <f t="shared" si="9"/>
        <v>0.53062137602755444</v>
      </c>
      <c r="E64" s="12">
        <f t="shared" si="9"/>
        <v>1.1026806264551299</v>
      </c>
      <c r="F64" s="12">
        <f t="shared" si="9"/>
        <v>1.1729076611065632</v>
      </c>
      <c r="G64" s="12">
        <f t="shared" si="9"/>
        <v>0.94876630405798801</v>
      </c>
      <c r="H64" s="12">
        <f t="shared" si="9"/>
        <v>0.76623802045441058</v>
      </c>
      <c r="I64" s="12">
        <f t="shared" si="9"/>
        <v>1.0110391570838988</v>
      </c>
      <c r="J64" s="12">
        <f t="shared" si="9"/>
        <v>0.87846432985777168</v>
      </c>
      <c r="K64" s="12">
        <f t="shared" si="9"/>
        <v>0.819809003143533</v>
      </c>
      <c r="L64" s="12">
        <f t="shared" si="9"/>
        <v>0.63652855641186668</v>
      </c>
      <c r="M64" s="12">
        <f t="shared" si="9"/>
        <v>0.6289190118498208</v>
      </c>
      <c r="N64" s="12">
        <f t="shared" si="9"/>
        <v>0.721411333416072</v>
      </c>
      <c r="O64" s="12">
        <f t="shared" si="9"/>
        <v>0.62659465557571958</v>
      </c>
      <c r="P64" s="12">
        <f t="shared" si="9"/>
        <v>0.63558347195804221</v>
      </c>
      <c r="Q64" s="12">
        <f t="shared" si="9"/>
        <v>0.54158147188348771</v>
      </c>
      <c r="R64" s="12">
        <f t="shared" si="9"/>
        <v>0.44071556314620081</v>
      </c>
      <c r="S64" s="12">
        <f t="shared" si="9"/>
        <v>0.49449934123024075</v>
      </c>
      <c r="T64" s="12">
        <f t="shared" si="9"/>
        <v>0.57178658400093341</v>
      </c>
      <c r="U64" s="12">
        <f t="shared" si="9"/>
        <v>0.5299536751272933</v>
      </c>
      <c r="V64" s="12">
        <f t="shared" si="9"/>
        <v>0.4998981998988023</v>
      </c>
      <c r="W64" s="12">
        <f t="shared" si="9"/>
        <v>0.60953485308675981</v>
      </c>
      <c r="X64" s="12">
        <f t="shared" si="9"/>
        <v>0.82298866055733244</v>
      </c>
      <c r="Y64" s="12">
        <f t="shared" si="9"/>
        <v>0.90721865175508332</v>
      </c>
      <c r="Z64" s="12">
        <f t="shared" si="9"/>
        <v>0.78580143367266309</v>
      </c>
      <c r="AA64" s="12">
        <f t="shared" si="9"/>
        <v>0.81375468599063339</v>
      </c>
      <c r="AB64" s="12">
        <f t="shared" si="9"/>
        <v>0.69252826073036833</v>
      </c>
      <c r="AC64" s="12">
        <f t="shared" si="9"/>
        <v>1.0844332477828005</v>
      </c>
      <c r="AD64" s="12">
        <f t="shared" si="9"/>
        <v>0.95596250479803879</v>
      </c>
      <c r="AE64" s="12">
        <f t="shared" si="6"/>
        <v>1.0345513185377224</v>
      </c>
      <c r="AF64" s="12">
        <f t="shared" si="9"/>
        <v>0.76526571406599631</v>
      </c>
    </row>
    <row r="65" spans="1:32" ht="12.75" customHeight="1">
      <c r="A65" s="3"/>
      <c r="B65" s="75" t="s">
        <v>19</v>
      </c>
      <c r="C65" s="12">
        <f t="shared" si="7"/>
        <v>35.946050710238104</v>
      </c>
      <c r="D65" s="12">
        <f t="shared" si="9"/>
        <v>41.057150683079911</v>
      </c>
      <c r="E65" s="12">
        <f t="shared" si="9"/>
        <v>44.077232560674965</v>
      </c>
      <c r="F65" s="12">
        <f t="shared" si="9"/>
        <v>49.250102007696306</v>
      </c>
      <c r="G65" s="12">
        <f t="shared" si="9"/>
        <v>49.58163709010465</v>
      </c>
      <c r="H65" s="12">
        <f t="shared" si="9"/>
        <v>52.91071310431208</v>
      </c>
      <c r="I65" s="12">
        <f t="shared" si="9"/>
        <v>56.366344468423293</v>
      </c>
      <c r="J65" s="12">
        <f t="shared" si="9"/>
        <v>56.750328203100544</v>
      </c>
      <c r="K65" s="12">
        <f t="shared" si="9"/>
        <v>55.588554195542017</v>
      </c>
      <c r="L65" s="12">
        <f t="shared" si="9"/>
        <v>55.860145567133365</v>
      </c>
      <c r="M65" s="12">
        <f t="shared" si="9"/>
        <v>57.666160461093916</v>
      </c>
      <c r="N65" s="12">
        <f t="shared" si="9"/>
        <v>59.196184485906421</v>
      </c>
      <c r="O65" s="12">
        <f t="shared" si="9"/>
        <v>57.311167034472575</v>
      </c>
      <c r="P65" s="12">
        <f t="shared" si="9"/>
        <v>59.674506739750619</v>
      </c>
      <c r="Q65" s="12">
        <f t="shared" si="9"/>
        <v>60.601195695496813</v>
      </c>
      <c r="R65" s="12">
        <f t="shared" si="9"/>
        <v>60.113704185972828</v>
      </c>
      <c r="S65" s="12">
        <f t="shared" si="9"/>
        <v>59.166079494815449</v>
      </c>
      <c r="T65" s="12">
        <f t="shared" si="9"/>
        <v>57.367873479957098</v>
      </c>
      <c r="U65" s="12">
        <f t="shared" si="9"/>
        <v>58.389353182626358</v>
      </c>
      <c r="V65" s="12">
        <f t="shared" si="9"/>
        <v>63.358420787345281</v>
      </c>
      <c r="W65" s="12">
        <f t="shared" si="9"/>
        <v>64.5231007470137</v>
      </c>
      <c r="X65" s="12">
        <f t="shared" si="9"/>
        <v>65.897748884977588</v>
      </c>
      <c r="Y65" s="12">
        <f t="shared" si="9"/>
        <v>66.969308223491907</v>
      </c>
      <c r="Z65" s="12">
        <f t="shared" si="9"/>
        <v>65.809915069220551</v>
      </c>
      <c r="AA65" s="12">
        <f t="shared" si="9"/>
        <v>65.372095480866108</v>
      </c>
      <c r="AB65" s="12">
        <f t="shared" si="9"/>
        <v>64.38236192007075</v>
      </c>
      <c r="AC65" s="12">
        <f t="shared" si="9"/>
        <v>69.232584770496516</v>
      </c>
      <c r="AD65" s="12">
        <f t="shared" si="9"/>
        <v>67.300132585176414</v>
      </c>
      <c r="AE65" s="12">
        <f t="shared" si="6"/>
        <v>53.694462401830613</v>
      </c>
      <c r="AF65" s="12">
        <f t="shared" si="9"/>
        <v>57.610650449211377</v>
      </c>
    </row>
    <row r="66" spans="1:32" ht="12.75" customHeight="1">
      <c r="A66" s="3"/>
      <c r="B66" s="75" t="s">
        <v>20</v>
      </c>
      <c r="C66" s="12">
        <f t="shared" si="7"/>
        <v>64.053949289761889</v>
      </c>
      <c r="D66" s="12">
        <f t="shared" si="9"/>
        <v>58.942849316920089</v>
      </c>
      <c r="E66" s="12">
        <f t="shared" si="9"/>
        <v>55.922767439325028</v>
      </c>
      <c r="F66" s="12">
        <f t="shared" si="9"/>
        <v>50.749897992303694</v>
      </c>
      <c r="G66" s="12">
        <f t="shared" si="9"/>
        <v>50.41836290989535</v>
      </c>
      <c r="H66" s="12">
        <f t="shared" si="9"/>
        <v>47.089286895687913</v>
      </c>
      <c r="I66" s="12">
        <f t="shared" si="9"/>
        <v>43.633655531576707</v>
      </c>
      <c r="J66" s="12">
        <f t="shared" si="9"/>
        <v>43.249671796899456</v>
      </c>
      <c r="K66" s="12">
        <f t="shared" si="9"/>
        <v>44.411445804457983</v>
      </c>
      <c r="L66" s="12">
        <f t="shared" si="9"/>
        <v>44.139854432866635</v>
      </c>
      <c r="M66" s="12">
        <f t="shared" si="9"/>
        <v>42.333839538906084</v>
      </c>
      <c r="N66" s="12">
        <f t="shared" si="9"/>
        <v>40.803815514093586</v>
      </c>
      <c r="O66" s="12">
        <f t="shared" si="9"/>
        <v>42.688832965527432</v>
      </c>
      <c r="P66" s="12">
        <f t="shared" si="9"/>
        <v>40.325493260249381</v>
      </c>
      <c r="Q66" s="12">
        <f t="shared" si="9"/>
        <v>39.398804304503187</v>
      </c>
      <c r="R66" s="12">
        <f t="shared" si="9"/>
        <v>39.886295814027172</v>
      </c>
      <c r="S66" s="12">
        <f t="shared" si="9"/>
        <v>40.833920505184544</v>
      </c>
      <c r="T66" s="12">
        <f t="shared" si="9"/>
        <v>42.632126520042902</v>
      </c>
      <c r="U66" s="12">
        <f t="shared" si="9"/>
        <v>41.610646817373649</v>
      </c>
      <c r="V66" s="12">
        <f t="shared" si="9"/>
        <v>36.641579212654712</v>
      </c>
      <c r="W66" s="12">
        <f t="shared" si="9"/>
        <v>35.476899252986307</v>
      </c>
      <c r="X66" s="12">
        <f t="shared" si="9"/>
        <v>34.102251115022405</v>
      </c>
      <c r="Y66" s="12">
        <f t="shared" si="9"/>
        <v>33.030691776508093</v>
      </c>
      <c r="Z66" s="12">
        <f t="shared" si="9"/>
        <v>34.190084930779456</v>
      </c>
      <c r="AA66" s="12">
        <f t="shared" si="9"/>
        <v>34.627904519133892</v>
      </c>
      <c r="AB66" s="12">
        <f t="shared" si="9"/>
        <v>35.61763807992925</v>
      </c>
      <c r="AC66" s="12">
        <f t="shared" si="9"/>
        <v>30.767415229503481</v>
      </c>
      <c r="AD66" s="12">
        <f t="shared" si="9"/>
        <v>32.699867414823579</v>
      </c>
      <c r="AE66" s="12">
        <f t="shared" si="6"/>
        <v>46.30553759816938</v>
      </c>
      <c r="AF66" s="12">
        <f t="shared" si="9"/>
        <v>42.389349550788644</v>
      </c>
    </row>
    <row r="67" spans="1:32" ht="12.75" customHeight="1">
      <c r="A67" s="3"/>
      <c r="B67" s="75" t="s">
        <v>7</v>
      </c>
      <c r="C67" s="12">
        <f t="shared" si="7"/>
        <v>100</v>
      </c>
      <c r="D67" s="12">
        <f t="shared" si="9"/>
        <v>100</v>
      </c>
      <c r="E67" s="12">
        <f t="shared" si="9"/>
        <v>100</v>
      </c>
      <c r="F67" s="12">
        <f t="shared" si="9"/>
        <v>100</v>
      </c>
      <c r="G67" s="12">
        <f t="shared" si="9"/>
        <v>100</v>
      </c>
      <c r="H67" s="12">
        <f t="shared" si="9"/>
        <v>100</v>
      </c>
      <c r="I67" s="12">
        <f t="shared" si="9"/>
        <v>100</v>
      </c>
      <c r="J67" s="12">
        <f t="shared" si="9"/>
        <v>100</v>
      </c>
      <c r="K67" s="12">
        <f t="shared" si="9"/>
        <v>100</v>
      </c>
      <c r="L67" s="12">
        <f t="shared" si="9"/>
        <v>100</v>
      </c>
      <c r="M67" s="12">
        <f t="shared" si="9"/>
        <v>100</v>
      </c>
      <c r="N67" s="12">
        <f t="shared" si="9"/>
        <v>100</v>
      </c>
      <c r="O67" s="12">
        <f t="shared" si="9"/>
        <v>100</v>
      </c>
      <c r="P67" s="12">
        <f t="shared" si="9"/>
        <v>100</v>
      </c>
      <c r="Q67" s="12">
        <f t="shared" si="9"/>
        <v>100</v>
      </c>
      <c r="R67" s="12">
        <f t="shared" si="9"/>
        <v>100</v>
      </c>
      <c r="S67" s="12">
        <f t="shared" si="9"/>
        <v>100</v>
      </c>
      <c r="T67" s="12">
        <f t="shared" si="9"/>
        <v>100</v>
      </c>
      <c r="U67" s="12">
        <f t="shared" si="9"/>
        <v>100</v>
      </c>
      <c r="V67" s="12">
        <f t="shared" si="9"/>
        <v>100</v>
      </c>
      <c r="W67" s="12">
        <f t="shared" si="9"/>
        <v>100</v>
      </c>
      <c r="X67" s="12">
        <f t="shared" si="9"/>
        <v>100</v>
      </c>
      <c r="Y67" s="12">
        <f t="shared" si="9"/>
        <v>100</v>
      </c>
      <c r="Z67" s="12">
        <f t="shared" si="9"/>
        <v>100</v>
      </c>
      <c r="AA67" s="12">
        <f t="shared" si="9"/>
        <v>100</v>
      </c>
      <c r="AB67" s="12">
        <f t="shared" ref="AB67:AF67" si="10">AB36/AB$36*100</f>
        <v>100</v>
      </c>
      <c r="AC67" s="12">
        <f t="shared" si="10"/>
        <v>100</v>
      </c>
      <c r="AD67" s="12">
        <f t="shared" si="10"/>
        <v>100</v>
      </c>
      <c r="AE67" s="12">
        <f t="shared" ref="AE67" si="11">AE36/AE$36*100</f>
        <v>100</v>
      </c>
      <c r="AF67" s="12">
        <f t="shared" si="10"/>
        <v>100</v>
      </c>
    </row>
    <row r="68" spans="1:32" ht="12.75" customHeight="1">
      <c r="A68" s="3"/>
      <c r="B68" s="7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</row>
    <row r="70" spans="1:32" s="27" customFormat="1">
      <c r="A70" s="28"/>
      <c r="B70" s="77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2" ht="12.75" customHeight="1">
      <c r="A71" s="3">
        <v>1</v>
      </c>
      <c r="B71" s="72">
        <v>620342</v>
      </c>
      <c r="C71" s="12" t="s">
        <v>10</v>
      </c>
      <c r="D71" s="12">
        <f>IFERROR((((D9/C9)*100-100)),"--")</f>
        <v>38.14743246573363</v>
      </c>
      <c r="E71" s="12">
        <f t="shared" ref="E71:AD81" si="12">IFERROR((((E9/D9)*100-100)),"--")</f>
        <v>46.039870758589586</v>
      </c>
      <c r="F71" s="12">
        <f t="shared" si="12"/>
        <v>23.189519304814652</v>
      </c>
      <c r="G71" s="12">
        <f t="shared" si="12"/>
        <v>17.847109211176161</v>
      </c>
      <c r="H71" s="12">
        <f t="shared" si="12"/>
        <v>14.576611596722771</v>
      </c>
      <c r="I71" s="12">
        <f t="shared" si="12"/>
        <v>-13.274458391441598</v>
      </c>
      <c r="J71" s="12">
        <f t="shared" si="12"/>
        <v>6.1138094247970969</v>
      </c>
      <c r="K71" s="12">
        <f t="shared" si="12"/>
        <v>0.46054387859754797</v>
      </c>
      <c r="L71" s="12">
        <f t="shared" si="12"/>
        <v>-2.723710112894949</v>
      </c>
      <c r="M71" s="12">
        <f t="shared" si="12"/>
        <v>10.968956483887411</v>
      </c>
      <c r="N71" s="12">
        <f t="shared" si="12"/>
        <v>-3.7044639398285852</v>
      </c>
      <c r="O71" s="12">
        <f t="shared" si="12"/>
        <v>-16.850315067425271</v>
      </c>
      <c r="P71" s="12">
        <f t="shared" si="12"/>
        <v>6.8473810745887818</v>
      </c>
      <c r="Q71" s="12">
        <f t="shared" si="12"/>
        <v>-13.586002117555154</v>
      </c>
      <c r="R71" s="12">
        <f t="shared" si="12"/>
        <v>3.7546474099447806</v>
      </c>
      <c r="S71" s="12">
        <f t="shared" si="12"/>
        <v>8.6854960324288726</v>
      </c>
      <c r="T71" s="12">
        <f t="shared" si="12"/>
        <v>0.2276739586314136</v>
      </c>
      <c r="U71" s="12">
        <f t="shared" si="12"/>
        <v>-0.95332885157375813</v>
      </c>
      <c r="V71" s="12">
        <f t="shared" si="12"/>
        <v>-0.4864803673627307</v>
      </c>
      <c r="W71" s="12">
        <f t="shared" si="12"/>
        <v>-2.2116938113689173</v>
      </c>
      <c r="X71" s="12">
        <f t="shared" si="12"/>
        <v>-8.8954307139483433</v>
      </c>
      <c r="Y71" s="12">
        <f t="shared" si="12"/>
        <v>-6.0465238643430297</v>
      </c>
      <c r="Z71" s="12">
        <f t="shared" si="12"/>
        <v>-1.5771779437324369</v>
      </c>
      <c r="AA71" s="12">
        <f t="shared" si="12"/>
        <v>-2.2929789780164924</v>
      </c>
      <c r="AB71" s="12">
        <f t="shared" si="12"/>
        <v>-41.177975805093894</v>
      </c>
      <c r="AC71" s="12">
        <f t="shared" si="12"/>
        <v>46.559650341617385</v>
      </c>
      <c r="AD71" s="12">
        <f t="shared" si="12"/>
        <v>8.1959871941650562</v>
      </c>
      <c r="AE71" s="12">
        <f t="shared" ref="AE71:AE90" si="13">IFERROR((((AE9/AD9)*100-100)),"--")</f>
        <v>-16.11964211531081</v>
      </c>
      <c r="AF71" s="12">
        <f>IFERROR(((POWER(AE9/C9,1/29)-1)*100),"--")</f>
        <v>1.9223767256564495</v>
      </c>
    </row>
    <row r="72" spans="1:32" ht="12.75" customHeight="1">
      <c r="A72" s="3">
        <v>2</v>
      </c>
      <c r="B72" s="72">
        <v>610910</v>
      </c>
      <c r="C72" s="12" t="s">
        <v>10</v>
      </c>
      <c r="D72" s="12">
        <f t="shared" ref="D72:S98" si="14">IFERROR((((D10/C10)*100-100)),"--")</f>
        <v>52.165221008460691</v>
      </c>
      <c r="E72" s="12">
        <f t="shared" si="14"/>
        <v>46.445685193666492</v>
      </c>
      <c r="F72" s="12">
        <f t="shared" si="14"/>
        <v>36.5386356394323</v>
      </c>
      <c r="G72" s="12">
        <f t="shared" si="14"/>
        <v>18.083623844256053</v>
      </c>
      <c r="H72" s="12">
        <f t="shared" si="14"/>
        <v>11.745785792591874</v>
      </c>
      <c r="I72" s="12">
        <f t="shared" si="14"/>
        <v>1.1361756975636865</v>
      </c>
      <c r="J72" s="12">
        <f t="shared" si="14"/>
        <v>-6.6731621439085842</v>
      </c>
      <c r="K72" s="12">
        <f t="shared" si="14"/>
        <v>-11.4512712379086</v>
      </c>
      <c r="L72" s="12">
        <f t="shared" si="14"/>
        <v>-6.5205920174452956</v>
      </c>
      <c r="M72" s="12">
        <f t="shared" si="14"/>
        <v>-8.2207640847174872</v>
      </c>
      <c r="N72" s="12">
        <f t="shared" si="14"/>
        <v>1.9956655604323856</v>
      </c>
      <c r="O72" s="12">
        <f t="shared" si="14"/>
        <v>-13.885550473001089</v>
      </c>
      <c r="P72" s="12">
        <f t="shared" si="14"/>
        <v>9.1018322556928979</v>
      </c>
      <c r="Q72" s="12">
        <f t="shared" si="14"/>
        <v>-5.4087640628767844</v>
      </c>
      <c r="R72" s="12">
        <f t="shared" si="14"/>
        <v>7.3940776791113478</v>
      </c>
      <c r="S72" s="12">
        <f t="shared" si="14"/>
        <v>-12.865830390019966</v>
      </c>
      <c r="T72" s="12">
        <f t="shared" si="12"/>
        <v>-5.4650279404821305</v>
      </c>
      <c r="U72" s="12">
        <f t="shared" si="12"/>
        <v>2.6074897736164502</v>
      </c>
      <c r="V72" s="12">
        <f t="shared" si="12"/>
        <v>-2.5659343309789193</v>
      </c>
      <c r="W72" s="12">
        <f t="shared" si="12"/>
        <v>-3.6343452411479262</v>
      </c>
      <c r="X72" s="12">
        <f t="shared" si="12"/>
        <v>1.9031490546893792E-2</v>
      </c>
      <c r="Y72" s="12">
        <f t="shared" si="12"/>
        <v>3.8375623507975689</v>
      </c>
      <c r="Z72" s="12">
        <f t="shared" si="12"/>
        <v>8.5770988085735951</v>
      </c>
      <c r="AA72" s="12">
        <f t="shared" si="12"/>
        <v>1.6641190377280992</v>
      </c>
      <c r="AB72" s="12">
        <f t="shared" si="12"/>
        <v>-13.861134285608784</v>
      </c>
      <c r="AC72" s="12">
        <f t="shared" si="12"/>
        <v>47.897442840845969</v>
      </c>
      <c r="AD72" s="12">
        <f t="shared" si="12"/>
        <v>4.7079118127675059</v>
      </c>
      <c r="AE72" s="12">
        <f t="shared" si="13"/>
        <v>-0.65063923908986965</v>
      </c>
      <c r="AF72" s="12">
        <f t="shared" ref="AF72:AF98" si="15">IFERROR(((POWER(AE10/C10,1/29)-1)*100),"--")</f>
        <v>4.2879170276699963</v>
      </c>
    </row>
    <row r="73" spans="1:32" ht="12.75" customHeight="1">
      <c r="A73" s="3">
        <v>3</v>
      </c>
      <c r="B73" s="72">
        <v>630790</v>
      </c>
      <c r="C73" s="12" t="s">
        <v>10</v>
      </c>
      <c r="D73" s="12">
        <f t="shared" si="14"/>
        <v>29.724148709163586</v>
      </c>
      <c r="E73" s="12">
        <f t="shared" si="12"/>
        <v>78.906360699259977</v>
      </c>
      <c r="F73" s="12">
        <f t="shared" si="12"/>
        <v>40.221492546900123</v>
      </c>
      <c r="G73" s="12">
        <f t="shared" si="12"/>
        <v>-18.096455946970096</v>
      </c>
      <c r="H73" s="12">
        <f t="shared" si="12"/>
        <v>77.403059846090997</v>
      </c>
      <c r="I73" s="12">
        <f t="shared" si="12"/>
        <v>-3.3775184325786256</v>
      </c>
      <c r="J73" s="12">
        <f t="shared" si="12"/>
        <v>5.5321330256150389</v>
      </c>
      <c r="K73" s="12">
        <f t="shared" si="12"/>
        <v>5.5263444037403815</v>
      </c>
      <c r="L73" s="12">
        <f t="shared" si="12"/>
        <v>7.1705734963230157</v>
      </c>
      <c r="M73" s="12">
        <f t="shared" si="12"/>
        <v>-6.2349014694054006</v>
      </c>
      <c r="N73" s="12">
        <f t="shared" si="12"/>
        <v>11.929500678112092</v>
      </c>
      <c r="O73" s="12">
        <f t="shared" si="12"/>
        <v>-0.295523614898201</v>
      </c>
      <c r="P73" s="12">
        <f t="shared" si="12"/>
        <v>-6.8388542397581631</v>
      </c>
      <c r="Q73" s="12">
        <f t="shared" si="12"/>
        <v>-4.2131278585502514</v>
      </c>
      <c r="R73" s="12">
        <f t="shared" si="12"/>
        <v>1.8900492723515754</v>
      </c>
      <c r="S73" s="12">
        <f t="shared" si="12"/>
        <v>10.950771044319964</v>
      </c>
      <c r="T73" s="12">
        <f t="shared" si="12"/>
        <v>-1.4745969500931011</v>
      </c>
      <c r="U73" s="12">
        <f t="shared" si="12"/>
        <v>24.583359945485881</v>
      </c>
      <c r="V73" s="12">
        <f t="shared" si="12"/>
        <v>8.553464797853394</v>
      </c>
      <c r="W73" s="12">
        <f t="shared" si="12"/>
        <v>-1.9779580117726141</v>
      </c>
      <c r="X73" s="12">
        <f t="shared" si="12"/>
        <v>-0.18781893954964346</v>
      </c>
      <c r="Y73" s="12">
        <f t="shared" si="12"/>
        <v>6.0025000600074634</v>
      </c>
      <c r="Z73" s="12">
        <f t="shared" si="12"/>
        <v>-2.8988232768563051</v>
      </c>
      <c r="AA73" s="12">
        <f t="shared" si="12"/>
        <v>2.5568510296164533</v>
      </c>
      <c r="AB73" s="12">
        <f t="shared" si="12"/>
        <v>50.235128272835027</v>
      </c>
      <c r="AC73" s="12">
        <f t="shared" si="12"/>
        <v>-12.664318218136074</v>
      </c>
      <c r="AD73" s="12">
        <f t="shared" si="12"/>
        <v>-0.56196379219963433</v>
      </c>
      <c r="AE73" s="12">
        <f t="shared" si="13"/>
        <v>7.6699807719509323</v>
      </c>
      <c r="AF73" s="12">
        <f t="shared" si="15"/>
        <v>8.6632895379591837</v>
      </c>
    </row>
    <row r="74" spans="1:32" ht="12.75" customHeight="1">
      <c r="A74" s="3">
        <v>4</v>
      </c>
      <c r="B74" s="72">
        <v>630392</v>
      </c>
      <c r="C74" s="12" t="s">
        <v>10</v>
      </c>
      <c r="D74" s="12">
        <f t="shared" si="14"/>
        <v>-16.574099005799511</v>
      </c>
      <c r="E74" s="12">
        <f t="shared" si="12"/>
        <v>-15.24133817385534</v>
      </c>
      <c r="F74" s="12">
        <f t="shared" si="12"/>
        <v>-44.000584080753121</v>
      </c>
      <c r="G74" s="12">
        <f t="shared" si="12"/>
        <v>84.510274638090721</v>
      </c>
      <c r="H74" s="12">
        <f t="shared" si="12"/>
        <v>107.73542820191452</v>
      </c>
      <c r="I74" s="12">
        <f t="shared" si="12"/>
        <v>100.60014166817862</v>
      </c>
      <c r="J74" s="12">
        <f t="shared" si="12"/>
        <v>66.41780644782952</v>
      </c>
      <c r="K74" s="12">
        <f t="shared" si="12"/>
        <v>4.8614022332700557</v>
      </c>
      <c r="L74" s="12">
        <f t="shared" si="12"/>
        <v>-15.79293412999742</v>
      </c>
      <c r="M74" s="12">
        <f t="shared" si="12"/>
        <v>27.125901814249829</v>
      </c>
      <c r="N74" s="12">
        <f t="shared" si="12"/>
        <v>18.035912088406718</v>
      </c>
      <c r="O74" s="12">
        <f t="shared" si="12"/>
        <v>5.8834376770978878</v>
      </c>
      <c r="P74" s="12">
        <f t="shared" si="12"/>
        <v>-7.8652419248484478</v>
      </c>
      <c r="Q74" s="12">
        <f t="shared" si="12"/>
        <v>46.862163829640906</v>
      </c>
      <c r="R74" s="12">
        <f t="shared" si="12"/>
        <v>29.169060369637577</v>
      </c>
      <c r="S74" s="12">
        <f t="shared" si="12"/>
        <v>11.030113921064142</v>
      </c>
      <c r="T74" s="12">
        <f t="shared" si="12"/>
        <v>-11.70874177413279</v>
      </c>
      <c r="U74" s="12">
        <f t="shared" si="12"/>
        <v>52.870525619495567</v>
      </c>
      <c r="V74" s="12">
        <f t="shared" si="12"/>
        <v>5.0183904568811784</v>
      </c>
      <c r="W74" s="12">
        <f t="shared" si="12"/>
        <v>31.378125879937102</v>
      </c>
      <c r="X74" s="12">
        <f t="shared" si="12"/>
        <v>15.746673749191302</v>
      </c>
      <c r="Y74" s="12">
        <f t="shared" si="12"/>
        <v>20.29168377819866</v>
      </c>
      <c r="Z74" s="12">
        <f t="shared" si="12"/>
        <v>11.617144961780923</v>
      </c>
      <c r="AA74" s="12">
        <f t="shared" si="12"/>
        <v>-0.15069899695409106</v>
      </c>
      <c r="AB74" s="12">
        <f t="shared" si="12"/>
        <v>-4.5379737416985932</v>
      </c>
      <c r="AC74" s="12">
        <f t="shared" si="12"/>
        <v>30.879166915700978</v>
      </c>
      <c r="AD74" s="12">
        <f t="shared" si="12"/>
        <v>3.3483938037148846</v>
      </c>
      <c r="AE74" s="12">
        <f t="shared" si="13"/>
        <v>9.2203804463859598</v>
      </c>
      <c r="AF74" s="12">
        <f t="shared" si="15"/>
        <v>14.905305088817556</v>
      </c>
    </row>
    <row r="75" spans="1:32" ht="12.75" customHeight="1">
      <c r="A75" s="3">
        <v>5</v>
      </c>
      <c r="B75" s="72">
        <v>610990</v>
      </c>
      <c r="C75" s="12" t="s">
        <v>10</v>
      </c>
      <c r="D75" s="12">
        <f t="shared" si="14"/>
        <v>128.44423545925085</v>
      </c>
      <c r="E75" s="12">
        <f t="shared" si="12"/>
        <v>9.6093669739967709</v>
      </c>
      <c r="F75" s="12">
        <f t="shared" si="12"/>
        <v>-13.762602183845999</v>
      </c>
      <c r="G75" s="12">
        <f t="shared" si="12"/>
        <v>19.425838577080796</v>
      </c>
      <c r="H75" s="12">
        <f t="shared" si="12"/>
        <v>10.719952370154687</v>
      </c>
      <c r="I75" s="12">
        <f t="shared" si="12"/>
        <v>-12.564777952750688</v>
      </c>
      <c r="J75" s="12">
        <f t="shared" si="12"/>
        <v>-13.397039517937216</v>
      </c>
      <c r="K75" s="12">
        <f t="shared" si="12"/>
        <v>4.2377369582287514</v>
      </c>
      <c r="L75" s="12">
        <f t="shared" si="12"/>
        <v>-5.1083023093894013</v>
      </c>
      <c r="M75" s="12">
        <f t="shared" si="12"/>
        <v>4.6824588229944908</v>
      </c>
      <c r="N75" s="12">
        <f t="shared" si="12"/>
        <v>15.335428534064576</v>
      </c>
      <c r="O75" s="12">
        <f t="shared" si="12"/>
        <v>-22.120559361664021</v>
      </c>
      <c r="P75" s="12">
        <f t="shared" si="12"/>
        <v>-1.9761159474270755</v>
      </c>
      <c r="Q75" s="12">
        <f t="shared" si="12"/>
        <v>22.796470526722317</v>
      </c>
      <c r="R75" s="12">
        <f t="shared" si="12"/>
        <v>48.3137642277662</v>
      </c>
      <c r="S75" s="12">
        <f t="shared" si="12"/>
        <v>34.341272228568187</v>
      </c>
      <c r="T75" s="12">
        <f t="shared" si="12"/>
        <v>-2.9690909300596218</v>
      </c>
      <c r="U75" s="12">
        <f t="shared" si="12"/>
        <v>9.2648695547698594</v>
      </c>
      <c r="V75" s="12">
        <f t="shared" si="12"/>
        <v>15.610648897594714</v>
      </c>
      <c r="W75" s="12">
        <f t="shared" si="12"/>
        <v>10.488353685494658</v>
      </c>
      <c r="X75" s="12">
        <f t="shared" si="12"/>
        <v>0.55239177216030555</v>
      </c>
      <c r="Y75" s="12">
        <f t="shared" si="12"/>
        <v>-9.3239047060278466</v>
      </c>
      <c r="Z75" s="12">
        <f t="shared" si="12"/>
        <v>1.3589355709903401</v>
      </c>
      <c r="AA75" s="12">
        <f t="shared" si="12"/>
        <v>-8.6191112752073451</v>
      </c>
      <c r="AB75" s="12">
        <f t="shared" si="12"/>
        <v>-18.310976851404121</v>
      </c>
      <c r="AC75" s="12">
        <f t="shared" si="12"/>
        <v>19.420529926141029</v>
      </c>
      <c r="AD75" s="12">
        <f t="shared" si="12"/>
        <v>14.024665921016449</v>
      </c>
      <c r="AE75" s="12">
        <f t="shared" si="13"/>
        <v>-9.2130688577800441</v>
      </c>
      <c r="AF75" s="12">
        <f t="shared" si="15"/>
        <v>6.1009651372305296</v>
      </c>
    </row>
    <row r="76" spans="1:32" ht="12.75" customHeight="1">
      <c r="A76" s="3">
        <v>6</v>
      </c>
      <c r="B76" s="72">
        <v>611030</v>
      </c>
      <c r="C76" s="12" t="s">
        <v>10</v>
      </c>
      <c r="D76" s="12">
        <f t="shared" si="14"/>
        <v>16.937545893948354</v>
      </c>
      <c r="E76" s="12">
        <f t="shared" si="12"/>
        <v>18.377088055779495</v>
      </c>
      <c r="F76" s="12">
        <f t="shared" si="12"/>
        <v>-0.32841908953909638</v>
      </c>
      <c r="G76" s="12">
        <f t="shared" si="12"/>
        <v>0.37276817763994075</v>
      </c>
      <c r="H76" s="12">
        <f t="shared" si="12"/>
        <v>6.3158465557143728</v>
      </c>
      <c r="I76" s="12">
        <f t="shared" si="12"/>
        <v>34.662161104999001</v>
      </c>
      <c r="J76" s="12">
        <f t="shared" si="12"/>
        <v>-11.683827119671676</v>
      </c>
      <c r="K76" s="12">
        <f t="shared" si="12"/>
        <v>-12.579032039340873</v>
      </c>
      <c r="L76" s="12">
        <f t="shared" si="12"/>
        <v>-12.762705421889834</v>
      </c>
      <c r="M76" s="12">
        <f t="shared" si="12"/>
        <v>2.5048713397727482</v>
      </c>
      <c r="N76" s="12">
        <f t="shared" si="12"/>
        <v>23.039100981149744</v>
      </c>
      <c r="O76" s="12">
        <f t="shared" si="12"/>
        <v>-27.107981511514168</v>
      </c>
      <c r="P76" s="12">
        <f t="shared" si="12"/>
        <v>-12.877787159122704</v>
      </c>
      <c r="Q76" s="12">
        <f t="shared" si="12"/>
        <v>-49.695224854451538</v>
      </c>
      <c r="R76" s="12">
        <f t="shared" si="12"/>
        <v>8.644408245733942</v>
      </c>
      <c r="S76" s="12">
        <f t="shared" si="12"/>
        <v>19.436275820365822</v>
      </c>
      <c r="T76" s="12">
        <f t="shared" si="12"/>
        <v>-17.142760445608772</v>
      </c>
      <c r="U76" s="12">
        <f t="shared" si="12"/>
        <v>34.476100619577863</v>
      </c>
      <c r="V76" s="12">
        <f t="shared" si="12"/>
        <v>4.5079655143972275</v>
      </c>
      <c r="W76" s="12">
        <f t="shared" si="12"/>
        <v>9.9369031876074985</v>
      </c>
      <c r="X76" s="12">
        <f t="shared" si="12"/>
        <v>5.9260704801778843</v>
      </c>
      <c r="Y76" s="12">
        <f t="shared" si="12"/>
        <v>-9.4693770214270785</v>
      </c>
      <c r="Z76" s="12">
        <f t="shared" si="12"/>
        <v>16.837780580605965</v>
      </c>
      <c r="AA76" s="12">
        <f t="shared" si="12"/>
        <v>3.0685461594034393</v>
      </c>
      <c r="AB76" s="12">
        <f t="shared" si="12"/>
        <v>-16.732401070632193</v>
      </c>
      <c r="AC76" s="12">
        <f t="shared" si="12"/>
        <v>51.583726112187037</v>
      </c>
      <c r="AD76" s="12">
        <f t="shared" si="12"/>
        <v>24.728800454881281</v>
      </c>
      <c r="AE76" s="12">
        <f t="shared" si="13"/>
        <v>11.184545645719595</v>
      </c>
      <c r="AF76" s="12">
        <f t="shared" si="15"/>
        <v>2.0605233733000272</v>
      </c>
    </row>
    <row r="77" spans="1:32" ht="12.75" customHeight="1">
      <c r="A77" s="3">
        <v>7</v>
      </c>
      <c r="B77" s="72">
        <v>620343</v>
      </c>
      <c r="C77" s="12" t="s">
        <v>10</v>
      </c>
      <c r="D77" s="12">
        <f t="shared" si="14"/>
        <v>78.364410637623536</v>
      </c>
      <c r="E77" s="12">
        <f t="shared" si="12"/>
        <v>51.592473983011644</v>
      </c>
      <c r="F77" s="12">
        <f t="shared" si="12"/>
        <v>29.718049754982843</v>
      </c>
      <c r="G77" s="12">
        <f t="shared" si="12"/>
        <v>52.520226465437077</v>
      </c>
      <c r="H77" s="12">
        <f t="shared" si="12"/>
        <v>24.764215514850733</v>
      </c>
      <c r="I77" s="12">
        <f t="shared" si="12"/>
        <v>0.76438457015935057</v>
      </c>
      <c r="J77" s="12">
        <f t="shared" si="12"/>
        <v>8.1695431800895335E-2</v>
      </c>
      <c r="K77" s="12">
        <f t="shared" si="12"/>
        <v>-1.2063729280968261</v>
      </c>
      <c r="L77" s="12">
        <f t="shared" si="12"/>
        <v>6.9916441892004144</v>
      </c>
      <c r="M77" s="12">
        <f t="shared" si="12"/>
        <v>5.2301445598382372</v>
      </c>
      <c r="N77" s="12">
        <f t="shared" si="12"/>
        <v>-12.448687311596515</v>
      </c>
      <c r="O77" s="12">
        <f t="shared" si="12"/>
        <v>-6.4685651684796568</v>
      </c>
      <c r="P77" s="12">
        <f t="shared" si="12"/>
        <v>-15.021621444782582</v>
      </c>
      <c r="Q77" s="12">
        <f t="shared" si="12"/>
        <v>-25.567331857703763</v>
      </c>
      <c r="R77" s="12">
        <f t="shared" si="12"/>
        <v>14.493242827548187</v>
      </c>
      <c r="S77" s="12">
        <f t="shared" si="12"/>
        <v>-6.555478187202695</v>
      </c>
      <c r="T77" s="12">
        <f t="shared" si="12"/>
        <v>-0.4697809381684408</v>
      </c>
      <c r="U77" s="12">
        <f t="shared" si="12"/>
        <v>6.1965854935845499</v>
      </c>
      <c r="V77" s="12">
        <f t="shared" si="12"/>
        <v>7.2458260499541609</v>
      </c>
      <c r="W77" s="12">
        <f t="shared" si="12"/>
        <v>1.7879757054042074</v>
      </c>
      <c r="X77" s="12">
        <f t="shared" si="12"/>
        <v>5.6681035635983505</v>
      </c>
      <c r="Y77" s="12">
        <f t="shared" si="12"/>
        <v>-9.9058512811039776</v>
      </c>
      <c r="Z77" s="12">
        <f t="shared" si="12"/>
        <v>-2.4299359801432558</v>
      </c>
      <c r="AA77" s="12">
        <f t="shared" si="12"/>
        <v>-4.0859378398947399</v>
      </c>
      <c r="AB77" s="12">
        <f t="shared" si="12"/>
        <v>-11.243138031234594</v>
      </c>
      <c r="AC77" s="12">
        <f t="shared" si="12"/>
        <v>24.880445432462793</v>
      </c>
      <c r="AD77" s="12">
        <f t="shared" si="12"/>
        <v>34.812850239566501</v>
      </c>
      <c r="AE77" s="12">
        <f t="shared" si="13"/>
        <v>2.374633447662049</v>
      </c>
      <c r="AF77" s="12">
        <f t="shared" si="15"/>
        <v>6.6808892396092556</v>
      </c>
    </row>
    <row r="78" spans="1:32" ht="12.75" customHeight="1">
      <c r="A78" s="3">
        <v>8</v>
      </c>
      <c r="B78" s="72">
        <v>620462</v>
      </c>
      <c r="C78" s="12" t="s">
        <v>10</v>
      </c>
      <c r="D78" s="12">
        <f t="shared" si="14"/>
        <v>56.111979928549715</v>
      </c>
      <c r="E78" s="12">
        <f t="shared" si="12"/>
        <v>51.804018425185575</v>
      </c>
      <c r="F78" s="12">
        <f t="shared" si="12"/>
        <v>35.337575585070283</v>
      </c>
      <c r="G78" s="12">
        <f t="shared" si="12"/>
        <v>20.206115602220564</v>
      </c>
      <c r="H78" s="12">
        <f t="shared" si="12"/>
        <v>24.915646025753375</v>
      </c>
      <c r="I78" s="12">
        <f t="shared" si="12"/>
        <v>-7.2562523083146289</v>
      </c>
      <c r="J78" s="12">
        <f t="shared" si="12"/>
        <v>-3.1567143296181825</v>
      </c>
      <c r="K78" s="12">
        <f t="shared" si="12"/>
        <v>-16.810796822863367</v>
      </c>
      <c r="L78" s="12">
        <f t="shared" si="12"/>
        <v>22.81305206785926</v>
      </c>
      <c r="M78" s="12">
        <f t="shared" si="12"/>
        <v>-0.62237864968746237</v>
      </c>
      <c r="N78" s="12">
        <f t="shared" si="12"/>
        <v>-34.609055027425356</v>
      </c>
      <c r="O78" s="12">
        <f t="shared" si="12"/>
        <v>-31.839534431843546</v>
      </c>
      <c r="P78" s="12">
        <f t="shared" si="12"/>
        <v>-16.973716956935732</v>
      </c>
      <c r="Q78" s="12">
        <f t="shared" si="12"/>
        <v>-14.547140293123007</v>
      </c>
      <c r="R78" s="12">
        <f t="shared" si="12"/>
        <v>-5.3583017472840879</v>
      </c>
      <c r="S78" s="12">
        <f t="shared" si="12"/>
        <v>-11.46521518935775</v>
      </c>
      <c r="T78" s="12">
        <f t="shared" si="12"/>
        <v>-27.004935625588345</v>
      </c>
      <c r="U78" s="12">
        <f t="shared" si="12"/>
        <v>-0.87031563255183642</v>
      </c>
      <c r="V78" s="12">
        <f t="shared" si="12"/>
        <v>-9.8400869966731079</v>
      </c>
      <c r="W78" s="12">
        <f t="shared" si="12"/>
        <v>-13.65669125791463</v>
      </c>
      <c r="X78" s="12">
        <f t="shared" si="12"/>
        <v>-0.94602885069929243</v>
      </c>
      <c r="Y78" s="12">
        <f t="shared" si="12"/>
        <v>1.9241760520243503</v>
      </c>
      <c r="Z78" s="12">
        <f t="shared" si="12"/>
        <v>-2.3103923981014276</v>
      </c>
      <c r="AA78" s="12">
        <f t="shared" si="12"/>
        <v>-17.960459545635416</v>
      </c>
      <c r="AB78" s="12">
        <f t="shared" si="12"/>
        <v>-23.321981312576057</v>
      </c>
      <c r="AC78" s="12">
        <f t="shared" si="12"/>
        <v>27.556927639626167</v>
      </c>
      <c r="AD78" s="12">
        <f t="shared" si="12"/>
        <v>31.659286618688498</v>
      </c>
      <c r="AE78" s="12">
        <f t="shared" si="13"/>
        <v>-9.5132884315741251</v>
      </c>
      <c r="AF78" s="12">
        <f t="shared" si="15"/>
        <v>-1.645790080065701</v>
      </c>
    </row>
    <row r="79" spans="1:32" ht="12.75" customHeight="1">
      <c r="A79" s="3">
        <v>9</v>
      </c>
      <c r="B79" s="72">
        <v>392190</v>
      </c>
      <c r="C79" s="12" t="s">
        <v>10</v>
      </c>
      <c r="D79" s="12">
        <f t="shared" si="14"/>
        <v>2.4370222970559752</v>
      </c>
      <c r="E79" s="12">
        <f t="shared" si="12"/>
        <v>347.57196326555169</v>
      </c>
      <c r="F79" s="12">
        <f t="shared" si="12"/>
        <v>-66.380338103796845</v>
      </c>
      <c r="G79" s="12">
        <f t="shared" si="12"/>
        <v>40.594548527485131</v>
      </c>
      <c r="H79" s="12">
        <f t="shared" si="12"/>
        <v>29.580762539137567</v>
      </c>
      <c r="I79" s="12">
        <f t="shared" si="12"/>
        <v>-0.47225539525842919</v>
      </c>
      <c r="J79" s="12">
        <f t="shared" si="12"/>
        <v>20.952416142518132</v>
      </c>
      <c r="K79" s="12">
        <f t="shared" si="12"/>
        <v>-5.9377254142369225</v>
      </c>
      <c r="L79" s="12">
        <f t="shared" si="12"/>
        <v>-1.6035068834436146</v>
      </c>
      <c r="M79" s="12">
        <f t="shared" si="12"/>
        <v>23.355941757986258</v>
      </c>
      <c r="N79" s="12">
        <f t="shared" si="12"/>
        <v>7.0724573796197632</v>
      </c>
      <c r="O79" s="12">
        <f t="shared" si="12"/>
        <v>5.7157671818421676</v>
      </c>
      <c r="P79" s="12">
        <f t="shared" si="12"/>
        <v>-2.8045714801734078</v>
      </c>
      <c r="Q79" s="12">
        <f t="shared" si="12"/>
        <v>-6.4274701365023219</v>
      </c>
      <c r="R79" s="12">
        <f t="shared" si="12"/>
        <v>38.072495543941443</v>
      </c>
      <c r="S79" s="12">
        <f t="shared" si="12"/>
        <v>25.96575393306928</v>
      </c>
      <c r="T79" s="12">
        <f t="shared" si="12"/>
        <v>18.49209245623527</v>
      </c>
      <c r="U79" s="12">
        <f t="shared" si="12"/>
        <v>11.038889554550394</v>
      </c>
      <c r="V79" s="12">
        <f t="shared" si="12"/>
        <v>-2.2086176751681421</v>
      </c>
      <c r="W79" s="12">
        <f t="shared" si="12"/>
        <v>-8.2242934814394459</v>
      </c>
      <c r="X79" s="12">
        <f t="shared" si="12"/>
        <v>6.4376192361580138</v>
      </c>
      <c r="Y79" s="12">
        <f t="shared" si="12"/>
        <v>-3.3476336795638559</v>
      </c>
      <c r="Z79" s="12">
        <f t="shared" si="12"/>
        <v>8.5444782331337166</v>
      </c>
      <c r="AA79" s="12">
        <f t="shared" si="12"/>
        <v>-5.8428081753350369</v>
      </c>
      <c r="AB79" s="12">
        <f t="shared" si="12"/>
        <v>-7.559347623679983</v>
      </c>
      <c r="AC79" s="12">
        <f t="shared" si="12"/>
        <v>6.932517298988401</v>
      </c>
      <c r="AD79" s="12">
        <f t="shared" si="12"/>
        <v>20.121925922014938</v>
      </c>
      <c r="AE79" s="12">
        <f t="shared" si="13"/>
        <v>-2.7108664349141236</v>
      </c>
      <c r="AF79" s="12">
        <f t="shared" si="15"/>
        <v>8.2303992646731494</v>
      </c>
    </row>
    <row r="80" spans="1:32" ht="12.75" customHeight="1">
      <c r="A80" s="3">
        <v>10</v>
      </c>
      <c r="B80" s="72">
        <v>940490</v>
      </c>
      <c r="C80" s="12" t="s">
        <v>10</v>
      </c>
      <c r="D80" s="12">
        <f t="shared" si="14"/>
        <v>31.026201448321274</v>
      </c>
      <c r="E80" s="12">
        <f t="shared" si="12"/>
        <v>66.01314650610027</v>
      </c>
      <c r="F80" s="12">
        <f t="shared" si="12"/>
        <v>11.183239708022043</v>
      </c>
      <c r="G80" s="12">
        <f t="shared" si="12"/>
        <v>21.978231130154626</v>
      </c>
      <c r="H80" s="12">
        <f t="shared" si="12"/>
        <v>80.74888561902236</v>
      </c>
      <c r="I80" s="12">
        <f t="shared" si="12"/>
        <v>-11.705182230618931</v>
      </c>
      <c r="J80" s="12">
        <f t="shared" si="12"/>
        <v>3.4990831022588367</v>
      </c>
      <c r="K80" s="12">
        <f t="shared" si="12"/>
        <v>18.744278681871336</v>
      </c>
      <c r="L80" s="12">
        <f t="shared" si="12"/>
        <v>-5.3039888977141345</v>
      </c>
      <c r="M80" s="12">
        <f t="shared" si="12"/>
        <v>5.5522090768501613</v>
      </c>
      <c r="N80" s="12">
        <f t="shared" si="12"/>
        <v>5.118870959522809</v>
      </c>
      <c r="O80" s="12">
        <f t="shared" si="12"/>
        <v>-1.9600042581716224</v>
      </c>
      <c r="P80" s="12">
        <f t="shared" si="12"/>
        <v>24.795759983223547</v>
      </c>
      <c r="Q80" s="12">
        <f t="shared" si="12"/>
        <v>-29.822054712375646</v>
      </c>
      <c r="R80" s="12">
        <f t="shared" si="12"/>
        <v>0.7024922032075267</v>
      </c>
      <c r="S80" s="12">
        <f t="shared" si="12"/>
        <v>16.246324430880009</v>
      </c>
      <c r="T80" s="12">
        <f t="shared" si="12"/>
        <v>-10.408079226109606</v>
      </c>
      <c r="U80" s="12">
        <f t="shared" si="12"/>
        <v>-22.129357570997698</v>
      </c>
      <c r="V80" s="12">
        <f t="shared" si="12"/>
        <v>23.838052905467805</v>
      </c>
      <c r="W80" s="12">
        <f t="shared" si="12"/>
        <v>-5.0796278798826364</v>
      </c>
      <c r="X80" s="12">
        <f t="shared" si="12"/>
        <v>7.8381599960224406</v>
      </c>
      <c r="Y80" s="12">
        <f t="shared" si="12"/>
        <v>-13.208820746120438</v>
      </c>
      <c r="Z80" s="12">
        <f t="shared" si="12"/>
        <v>9.2960890663776468</v>
      </c>
      <c r="AA80" s="12">
        <f t="shared" si="12"/>
        <v>17.806970492397809</v>
      </c>
      <c r="AB80" s="12">
        <f t="shared" si="12"/>
        <v>-4.8337452851272786</v>
      </c>
      <c r="AC80" s="12">
        <f t="shared" si="12"/>
        <v>43.289947967450814</v>
      </c>
      <c r="AD80" s="12">
        <f t="shared" si="12"/>
        <v>-4.8203251146565265</v>
      </c>
      <c r="AE80" s="12">
        <f t="shared" si="13"/>
        <v>-17.817483770139177</v>
      </c>
      <c r="AF80" s="12">
        <f t="shared" si="15"/>
        <v>6.6341024153670158</v>
      </c>
    </row>
    <row r="81" spans="1:32" ht="12.75" customHeight="1">
      <c r="A81" s="3">
        <v>11</v>
      </c>
      <c r="B81" s="72">
        <v>701910</v>
      </c>
      <c r="C81" s="12" t="s">
        <v>10</v>
      </c>
      <c r="D81" s="12">
        <f t="shared" si="14"/>
        <v>2.1514274641519364</v>
      </c>
      <c r="E81" s="12">
        <f t="shared" si="12"/>
        <v>-15.301429951304726</v>
      </c>
      <c r="F81" s="12">
        <f t="shared" si="12"/>
        <v>39.575577727759679</v>
      </c>
      <c r="G81" s="12">
        <f t="shared" si="12"/>
        <v>-1.040095616483157</v>
      </c>
      <c r="H81" s="12">
        <f t="shared" si="12"/>
        <v>212.3810108562916</v>
      </c>
      <c r="I81" s="12">
        <f t="shared" si="12"/>
        <v>6.7920059264574348</v>
      </c>
      <c r="J81" s="12">
        <f t="shared" si="12"/>
        <v>3.4961499597420413</v>
      </c>
      <c r="K81" s="12">
        <f t="shared" si="12"/>
        <v>20.933707978372638</v>
      </c>
      <c r="L81" s="12">
        <f t="shared" si="12"/>
        <v>43.374599351547801</v>
      </c>
      <c r="M81" s="12">
        <f t="shared" si="12"/>
        <v>66.569047900307538</v>
      </c>
      <c r="N81" s="12">
        <f t="shared" si="12"/>
        <v>27.603256950580032</v>
      </c>
      <c r="O81" s="12">
        <f t="shared" ref="E81:AD91" si="16">IFERROR((((O19/N19)*100-100)),"--")</f>
        <v>-5.8104143886963726</v>
      </c>
      <c r="P81" s="12">
        <f t="shared" si="16"/>
        <v>10.399829616016575</v>
      </c>
      <c r="Q81" s="12">
        <f t="shared" si="16"/>
        <v>-30.190587775604868</v>
      </c>
      <c r="R81" s="12">
        <f t="shared" si="16"/>
        <v>32.592032892778661</v>
      </c>
      <c r="S81" s="12">
        <f t="shared" si="16"/>
        <v>8.7204676836778248</v>
      </c>
      <c r="T81" s="12">
        <f t="shared" si="16"/>
        <v>8.8107225292233267</v>
      </c>
      <c r="U81" s="12">
        <f t="shared" si="16"/>
        <v>22.257896635818327</v>
      </c>
      <c r="V81" s="12">
        <f t="shared" si="16"/>
        <v>-15.571287334739196</v>
      </c>
      <c r="W81" s="12">
        <f t="shared" si="16"/>
        <v>10.411523321476921</v>
      </c>
      <c r="X81" s="12">
        <f t="shared" si="16"/>
        <v>4.8934113611618528</v>
      </c>
      <c r="Y81" s="12">
        <f t="shared" si="16"/>
        <v>-6.1970921443827365</v>
      </c>
      <c r="Z81" s="12">
        <f t="shared" si="16"/>
        <v>20.972979406495867</v>
      </c>
      <c r="AA81" s="12">
        <f t="shared" si="16"/>
        <v>-3.5545751912245009</v>
      </c>
      <c r="AB81" s="12">
        <f t="shared" si="16"/>
        <v>-5.7472185207510336</v>
      </c>
      <c r="AC81" s="12">
        <f t="shared" si="16"/>
        <v>22.26885768414941</v>
      </c>
      <c r="AD81" s="12">
        <f t="shared" si="16"/>
        <v>-15.023415987531365</v>
      </c>
      <c r="AE81" s="12">
        <f t="shared" si="13"/>
        <v>-100</v>
      </c>
      <c r="AF81" s="12">
        <f t="shared" si="15"/>
        <v>-100</v>
      </c>
    </row>
    <row r="82" spans="1:32" ht="12.75" customHeight="1">
      <c r="A82" s="3">
        <v>12</v>
      </c>
      <c r="B82" s="72">
        <v>560300</v>
      </c>
      <c r="C82" s="12" t="s">
        <v>10</v>
      </c>
      <c r="D82" s="12">
        <f t="shared" si="14"/>
        <v>133.13179713217656</v>
      </c>
      <c r="E82" s="12">
        <f t="shared" si="16"/>
        <v>57.996383897343833</v>
      </c>
      <c r="F82" s="12">
        <f t="shared" si="16"/>
        <v>-28.697874613451248</v>
      </c>
      <c r="G82" s="12">
        <f t="shared" si="16"/>
        <v>8.0653702785644441</v>
      </c>
      <c r="H82" s="12">
        <f t="shared" si="16"/>
        <v>-17.173156257448142</v>
      </c>
      <c r="I82" s="12">
        <f t="shared" si="16"/>
        <v>-7.2924439722856675</v>
      </c>
      <c r="J82" s="12">
        <f t="shared" si="16"/>
        <v>11.008981901405306</v>
      </c>
      <c r="K82" s="12">
        <f t="shared" si="16"/>
        <v>39.631703131896046</v>
      </c>
      <c r="L82" s="12">
        <f t="shared" si="16"/>
        <v>16.923457544018945</v>
      </c>
      <c r="M82" s="12">
        <f t="shared" si="16"/>
        <v>14.149863804135848</v>
      </c>
      <c r="N82" s="12">
        <f t="shared" si="16"/>
        <v>-7.3523663564486554</v>
      </c>
      <c r="O82" s="12">
        <f t="shared" si="16"/>
        <v>13.151258126303006</v>
      </c>
      <c r="P82" s="12">
        <f t="shared" si="16"/>
        <v>10.132538865865271</v>
      </c>
      <c r="Q82" s="12">
        <f t="shared" si="16"/>
        <v>-26.192915073199572</v>
      </c>
      <c r="R82" s="12">
        <f t="shared" si="16"/>
        <v>22.802174574318371</v>
      </c>
      <c r="S82" s="12">
        <f t="shared" si="16"/>
        <v>24.556256231118894</v>
      </c>
      <c r="T82" s="12">
        <f t="shared" si="16"/>
        <v>9.6904090608321667</v>
      </c>
      <c r="U82" s="12">
        <f t="shared" si="16"/>
        <v>-3.356193043762417</v>
      </c>
      <c r="V82" s="12">
        <f t="shared" si="16"/>
        <v>-18.416408292583526</v>
      </c>
      <c r="W82" s="12">
        <f t="shared" si="16"/>
        <v>-22.399222795575454</v>
      </c>
      <c r="X82" s="12">
        <f t="shared" si="16"/>
        <v>1.2301402243485029</v>
      </c>
      <c r="Y82" s="12">
        <f t="shared" si="16"/>
        <v>50.933669235449912</v>
      </c>
      <c r="Z82" s="12">
        <f t="shared" si="16"/>
        <v>-7.1605125507225722</v>
      </c>
      <c r="AA82" s="12">
        <f t="shared" si="16"/>
        <v>-3.5484318466978664</v>
      </c>
      <c r="AB82" s="12">
        <f t="shared" si="16"/>
        <v>22.71691569007757</v>
      </c>
      <c r="AC82" s="12">
        <f t="shared" si="16"/>
        <v>20.346115251923976</v>
      </c>
      <c r="AD82" s="12">
        <f t="shared" si="16"/>
        <v>16.920422704959194</v>
      </c>
      <c r="AE82" s="12">
        <f t="shared" si="13"/>
        <v>-100</v>
      </c>
      <c r="AF82" s="12">
        <f t="shared" si="15"/>
        <v>-100</v>
      </c>
    </row>
    <row r="83" spans="1:32" ht="12.75" customHeight="1">
      <c r="A83" s="3">
        <v>13</v>
      </c>
      <c r="B83" s="72">
        <v>560300</v>
      </c>
      <c r="C83" s="12" t="s">
        <v>10</v>
      </c>
      <c r="D83" s="12">
        <f t="shared" si="14"/>
        <v>133.13179713217656</v>
      </c>
      <c r="E83" s="12">
        <f t="shared" si="16"/>
        <v>57.996383897343833</v>
      </c>
      <c r="F83" s="12">
        <f t="shared" si="16"/>
        <v>-28.697874613451248</v>
      </c>
      <c r="G83" s="12">
        <f t="shared" si="16"/>
        <v>8.0653702785644441</v>
      </c>
      <c r="H83" s="12">
        <f t="shared" si="16"/>
        <v>-17.173156257448142</v>
      </c>
      <c r="I83" s="12">
        <f t="shared" si="16"/>
        <v>-7.2924439722856675</v>
      </c>
      <c r="J83" s="12">
        <f t="shared" si="16"/>
        <v>11.008981901405306</v>
      </c>
      <c r="K83" s="12">
        <f t="shared" si="16"/>
        <v>39.631703131896046</v>
      </c>
      <c r="L83" s="12">
        <f t="shared" si="16"/>
        <v>16.923457544018945</v>
      </c>
      <c r="M83" s="12">
        <f t="shared" si="16"/>
        <v>14.149863804135848</v>
      </c>
      <c r="N83" s="12">
        <f t="shared" si="16"/>
        <v>-7.3523663564486554</v>
      </c>
      <c r="O83" s="12">
        <f t="shared" si="16"/>
        <v>13.151258126303006</v>
      </c>
      <c r="P83" s="12">
        <f t="shared" si="16"/>
        <v>10.132538865865271</v>
      </c>
      <c r="Q83" s="12">
        <f t="shared" si="16"/>
        <v>-26.192915073199572</v>
      </c>
      <c r="R83" s="12">
        <f t="shared" si="16"/>
        <v>22.802174574318371</v>
      </c>
      <c r="S83" s="12">
        <f t="shared" si="16"/>
        <v>24.556256231118894</v>
      </c>
      <c r="T83" s="12">
        <f t="shared" si="16"/>
        <v>9.6904090608321667</v>
      </c>
      <c r="U83" s="12">
        <f t="shared" si="16"/>
        <v>-3.356193043762417</v>
      </c>
      <c r="V83" s="12">
        <f t="shared" si="16"/>
        <v>-18.416408292583526</v>
      </c>
      <c r="W83" s="12">
        <f t="shared" si="16"/>
        <v>-22.399222795575454</v>
      </c>
      <c r="X83" s="12">
        <f t="shared" si="16"/>
        <v>1.2301402243485029</v>
      </c>
      <c r="Y83" s="12">
        <f t="shared" si="16"/>
        <v>50.933669235449912</v>
      </c>
      <c r="Z83" s="12">
        <f t="shared" si="16"/>
        <v>-7.1605125507225722</v>
      </c>
      <c r="AA83" s="12">
        <f t="shared" si="16"/>
        <v>-3.5484318466978664</v>
      </c>
      <c r="AB83" s="12">
        <f t="shared" si="16"/>
        <v>22.71691569007757</v>
      </c>
      <c r="AC83" s="12">
        <f t="shared" si="16"/>
        <v>20.346115251923976</v>
      </c>
      <c r="AD83" s="12">
        <f t="shared" si="16"/>
        <v>16.920422704959194</v>
      </c>
      <c r="AE83" s="12">
        <f t="shared" si="13"/>
        <v>-100</v>
      </c>
      <c r="AF83" s="12">
        <f t="shared" si="15"/>
        <v>-100</v>
      </c>
    </row>
    <row r="84" spans="1:32" ht="12.75" customHeight="1">
      <c r="A84" s="3">
        <v>14</v>
      </c>
      <c r="B84" s="72">
        <v>611020</v>
      </c>
      <c r="C84" s="12" t="s">
        <v>10</v>
      </c>
      <c r="D84" s="12">
        <f t="shared" si="14"/>
        <v>20.505575180463836</v>
      </c>
      <c r="E84" s="12">
        <f t="shared" si="16"/>
        <v>220.46912880994137</v>
      </c>
      <c r="F84" s="12">
        <f t="shared" si="16"/>
        <v>68.859673089651125</v>
      </c>
      <c r="G84" s="12">
        <f t="shared" si="16"/>
        <v>69.067523643195329</v>
      </c>
      <c r="H84" s="12">
        <f t="shared" si="16"/>
        <v>9.7646349628161886</v>
      </c>
      <c r="I84" s="12">
        <f t="shared" si="16"/>
        <v>6.0553245048120914</v>
      </c>
      <c r="J84" s="12">
        <f t="shared" si="16"/>
        <v>-4.5389503602462185</v>
      </c>
      <c r="K84" s="12">
        <f t="shared" si="16"/>
        <v>1.733562808073529</v>
      </c>
      <c r="L84" s="12">
        <f t="shared" si="16"/>
        <v>-3.6880680358179205</v>
      </c>
      <c r="M84" s="12">
        <f t="shared" si="16"/>
        <v>-13.754839129899381</v>
      </c>
      <c r="N84" s="12">
        <f t="shared" si="16"/>
        <v>-21.77106470618051</v>
      </c>
      <c r="O84" s="12">
        <f t="shared" si="16"/>
        <v>-34.253695951258322</v>
      </c>
      <c r="P84" s="12">
        <f t="shared" si="16"/>
        <v>-9.833812969544752</v>
      </c>
      <c r="Q84" s="12">
        <f t="shared" si="16"/>
        <v>-41.122610318574836</v>
      </c>
      <c r="R84" s="12">
        <f t="shared" si="16"/>
        <v>3.9433633889116635</v>
      </c>
      <c r="S84" s="12">
        <f t="shared" si="16"/>
        <v>-15.576300368754431</v>
      </c>
      <c r="T84" s="12">
        <f t="shared" si="16"/>
        <v>-29.504837038306363</v>
      </c>
      <c r="U84" s="12">
        <f t="shared" si="16"/>
        <v>-4.1308399498032884</v>
      </c>
      <c r="V84" s="12">
        <f t="shared" si="16"/>
        <v>24.904578024141117</v>
      </c>
      <c r="W84" s="12">
        <f t="shared" si="16"/>
        <v>2.2999979848769669</v>
      </c>
      <c r="X84" s="12">
        <f t="shared" si="16"/>
        <v>6.7739596322245603</v>
      </c>
      <c r="Y84" s="12">
        <f t="shared" si="16"/>
        <v>2.5167151371525307</v>
      </c>
      <c r="Z84" s="12">
        <f t="shared" si="16"/>
        <v>11.664805403809837</v>
      </c>
      <c r="AA84" s="12">
        <f t="shared" si="16"/>
        <v>16.603599570480256</v>
      </c>
      <c r="AB84" s="12">
        <f t="shared" si="16"/>
        <v>-13.04449543451156</v>
      </c>
      <c r="AC84" s="12">
        <f t="shared" si="16"/>
        <v>57.316883377095138</v>
      </c>
      <c r="AD84" s="12">
        <f t="shared" si="16"/>
        <v>41.600404023521918</v>
      </c>
      <c r="AE84" s="12">
        <f t="shared" si="13"/>
        <v>6.7155541446632867</v>
      </c>
      <c r="AF84" s="12">
        <f t="shared" si="15"/>
        <v>6.5590257631314763</v>
      </c>
    </row>
    <row r="85" spans="1:32" ht="12.75" customHeight="1">
      <c r="A85" s="3">
        <v>15</v>
      </c>
      <c r="B85" s="72">
        <v>701990</v>
      </c>
      <c r="C85" s="12" t="s">
        <v>10</v>
      </c>
      <c r="D85" s="12">
        <f t="shared" si="14"/>
        <v>56.555002458210424</v>
      </c>
      <c r="E85" s="12">
        <f t="shared" si="16"/>
        <v>147.12046455630562</v>
      </c>
      <c r="F85" s="12">
        <f t="shared" si="16"/>
        <v>19.178135112302158</v>
      </c>
      <c r="G85" s="12">
        <f t="shared" si="16"/>
        <v>-0.95520713819591663</v>
      </c>
      <c r="H85" s="12">
        <f t="shared" si="16"/>
        <v>-13.616605631919569</v>
      </c>
      <c r="I85" s="12">
        <f t="shared" si="16"/>
        <v>15.907860245076492</v>
      </c>
      <c r="J85" s="12">
        <f t="shared" si="16"/>
        <v>-14.846904901601647</v>
      </c>
      <c r="K85" s="12">
        <f t="shared" si="16"/>
        <v>1.9679021268008086</v>
      </c>
      <c r="L85" s="12">
        <f t="shared" si="16"/>
        <v>3.3213377904305332</v>
      </c>
      <c r="M85" s="12">
        <f t="shared" si="16"/>
        <v>20.547405334442843</v>
      </c>
      <c r="N85" s="12">
        <f t="shared" si="16"/>
        <v>20.743829680533324</v>
      </c>
      <c r="O85" s="12">
        <f t="shared" si="16"/>
        <v>22.234101876089468</v>
      </c>
      <c r="P85" s="12">
        <f t="shared" si="16"/>
        <v>-7.330727394394188</v>
      </c>
      <c r="Q85" s="12">
        <f t="shared" si="16"/>
        <v>-26.138992568862648</v>
      </c>
      <c r="R85" s="12">
        <f t="shared" si="16"/>
        <v>-0.14908118661490732</v>
      </c>
      <c r="S85" s="12">
        <f t="shared" si="16"/>
        <v>18.361573097939512</v>
      </c>
      <c r="T85" s="12">
        <f t="shared" si="16"/>
        <v>-10.156310440052081</v>
      </c>
      <c r="U85" s="12">
        <f t="shared" si="16"/>
        <v>10.218965991636892</v>
      </c>
      <c r="V85" s="12">
        <f t="shared" si="16"/>
        <v>11.078033363645744</v>
      </c>
      <c r="W85" s="12">
        <f t="shared" si="16"/>
        <v>1.9543829212812796</v>
      </c>
      <c r="X85" s="12">
        <f t="shared" si="16"/>
        <v>0.23001951072853899</v>
      </c>
      <c r="Y85" s="12">
        <f t="shared" si="16"/>
        <v>-6.151502319272538</v>
      </c>
      <c r="Z85" s="12">
        <f t="shared" si="16"/>
        <v>17.519707584088721</v>
      </c>
      <c r="AA85" s="12">
        <f t="shared" si="16"/>
        <v>5.0474551359363033</v>
      </c>
      <c r="AB85" s="12">
        <f t="shared" si="16"/>
        <v>-13.298292919058667</v>
      </c>
      <c r="AC85" s="12">
        <f t="shared" si="16"/>
        <v>19.811901810976323</v>
      </c>
      <c r="AD85" s="12">
        <f t="shared" si="16"/>
        <v>18.007813893796083</v>
      </c>
      <c r="AE85" s="12">
        <f t="shared" si="13"/>
        <v>9.4757515058756354</v>
      </c>
      <c r="AF85" s="12">
        <f t="shared" si="15"/>
        <v>8.3805197085573759</v>
      </c>
    </row>
    <row r="86" spans="1:32" ht="12.75" customHeight="1">
      <c r="A86" s="3">
        <v>16</v>
      </c>
      <c r="B86" s="72">
        <v>621010</v>
      </c>
      <c r="C86" s="12" t="s">
        <v>10</v>
      </c>
      <c r="D86" s="12">
        <f t="shared" si="14"/>
        <v>34.861488901983904</v>
      </c>
      <c r="E86" s="12">
        <f t="shared" si="16"/>
        <v>-10.203929087110978</v>
      </c>
      <c r="F86" s="12">
        <f t="shared" si="16"/>
        <v>46.496885786927351</v>
      </c>
      <c r="G86" s="12">
        <f t="shared" si="16"/>
        <v>17.334767428409364</v>
      </c>
      <c r="H86" s="12">
        <f t="shared" si="16"/>
        <v>26.082852867887269</v>
      </c>
      <c r="I86" s="12">
        <f t="shared" si="16"/>
        <v>-26.058503997080862</v>
      </c>
      <c r="J86" s="12">
        <f t="shared" si="16"/>
        <v>4.1237978231087595</v>
      </c>
      <c r="K86" s="12">
        <f t="shared" si="16"/>
        <v>-13.564406015119673</v>
      </c>
      <c r="L86" s="12">
        <f t="shared" si="16"/>
        <v>3.9424525527498986</v>
      </c>
      <c r="M86" s="12">
        <f t="shared" si="16"/>
        <v>-17.908429565508811</v>
      </c>
      <c r="N86" s="12">
        <f t="shared" si="16"/>
        <v>-22.406022343125031</v>
      </c>
      <c r="O86" s="12">
        <f t="shared" si="16"/>
        <v>-32.869606159462279</v>
      </c>
      <c r="P86" s="12">
        <f t="shared" si="16"/>
        <v>16.843900439783965</v>
      </c>
      <c r="Q86" s="12">
        <f t="shared" si="16"/>
        <v>-36.827515724017815</v>
      </c>
      <c r="R86" s="12">
        <f t="shared" si="16"/>
        <v>44.45961701632865</v>
      </c>
      <c r="S86" s="12">
        <f t="shared" si="16"/>
        <v>26.701293137477734</v>
      </c>
      <c r="T86" s="12">
        <f t="shared" si="16"/>
        <v>-10.290212022568525</v>
      </c>
      <c r="U86" s="12">
        <f t="shared" si="16"/>
        <v>9.7312440452071343</v>
      </c>
      <c r="V86" s="12">
        <f t="shared" si="16"/>
        <v>9.9495577989637809</v>
      </c>
      <c r="W86" s="12">
        <f t="shared" si="16"/>
        <v>6.0164901647260081</v>
      </c>
      <c r="X86" s="12">
        <f t="shared" si="16"/>
        <v>-11.171855284855994</v>
      </c>
      <c r="Y86" s="12">
        <f t="shared" si="16"/>
        <v>1.6286204944391471</v>
      </c>
      <c r="Z86" s="12">
        <f t="shared" si="16"/>
        <v>-1.4744939664263939</v>
      </c>
      <c r="AA86" s="12">
        <f t="shared" si="16"/>
        <v>-0.62841601176863549</v>
      </c>
      <c r="AB86" s="12">
        <f t="shared" si="16"/>
        <v>112.90094117845197</v>
      </c>
      <c r="AC86" s="12">
        <f t="shared" si="16"/>
        <v>-31.333424083160281</v>
      </c>
      <c r="AD86" s="12">
        <f t="shared" si="16"/>
        <v>-15.105306384905688</v>
      </c>
      <c r="AE86" s="12">
        <f t="shared" si="13"/>
        <v>-2.4560739826311959</v>
      </c>
      <c r="AF86" s="12">
        <f t="shared" si="15"/>
        <v>0.8756642582958607</v>
      </c>
    </row>
    <row r="87" spans="1:32" ht="12.75" customHeight="1">
      <c r="A87" s="3">
        <v>17</v>
      </c>
      <c r="B87" s="72">
        <v>650590</v>
      </c>
      <c r="C87" s="12" t="s">
        <v>10</v>
      </c>
      <c r="D87" s="12">
        <f t="shared" si="14"/>
        <v>11.086129634569204</v>
      </c>
      <c r="E87" s="12">
        <f t="shared" si="16"/>
        <v>-3.1323873804542472</v>
      </c>
      <c r="F87" s="12">
        <f t="shared" si="16"/>
        <v>32.893816740853794</v>
      </c>
      <c r="G87" s="12">
        <f t="shared" si="16"/>
        <v>30.348142103987414</v>
      </c>
      <c r="H87" s="12">
        <f t="shared" si="16"/>
        <v>63.37308169570278</v>
      </c>
      <c r="I87" s="12">
        <f t="shared" si="16"/>
        <v>25.986810915625625</v>
      </c>
      <c r="J87" s="12">
        <f t="shared" si="16"/>
        <v>3.8118838967775162</v>
      </c>
      <c r="K87" s="12">
        <f t="shared" si="16"/>
        <v>-4.1569154758689422</v>
      </c>
      <c r="L87" s="12">
        <f t="shared" si="16"/>
        <v>9.1381879222252707</v>
      </c>
      <c r="M87" s="12">
        <f t="shared" si="16"/>
        <v>-19.465573247379979</v>
      </c>
      <c r="N87" s="12">
        <f t="shared" si="16"/>
        <v>-9.9166645798030402</v>
      </c>
      <c r="O87" s="12">
        <f t="shared" si="16"/>
        <v>-1.8564597051053084</v>
      </c>
      <c r="P87" s="12">
        <f t="shared" si="16"/>
        <v>26.657337717375995</v>
      </c>
      <c r="Q87" s="12">
        <f t="shared" si="16"/>
        <v>-15.270348537544038</v>
      </c>
      <c r="R87" s="12">
        <f t="shared" si="16"/>
        <v>16.105579403852573</v>
      </c>
      <c r="S87" s="12">
        <f t="shared" si="16"/>
        <v>-2.8878778267432068</v>
      </c>
      <c r="T87" s="12">
        <f t="shared" si="16"/>
        <v>17.729689259134034</v>
      </c>
      <c r="U87" s="12">
        <f t="shared" si="16"/>
        <v>-0.588580441120655</v>
      </c>
      <c r="V87" s="12">
        <f t="shared" si="16"/>
        <v>20.668882897791789</v>
      </c>
      <c r="W87" s="12">
        <f t="shared" si="16"/>
        <v>12.636809681948108</v>
      </c>
      <c r="X87" s="12">
        <f t="shared" si="16"/>
        <v>21.164213442346735</v>
      </c>
      <c r="Y87" s="12">
        <f t="shared" si="16"/>
        <v>37.207062435699129</v>
      </c>
      <c r="Z87" s="12">
        <f t="shared" si="16"/>
        <v>-2.9205969043678977</v>
      </c>
      <c r="AA87" s="12">
        <f t="shared" si="16"/>
        <v>13.019809266166945</v>
      </c>
      <c r="AB87" s="12">
        <f t="shared" si="16"/>
        <v>15.064157957288344</v>
      </c>
      <c r="AC87" s="12">
        <f t="shared" si="16"/>
        <v>18.223213620542992</v>
      </c>
      <c r="AD87" s="12">
        <f t="shared" si="16"/>
        <v>18.102299480852892</v>
      </c>
      <c r="AE87" s="12">
        <f t="shared" si="13"/>
        <v>-100</v>
      </c>
      <c r="AF87" s="12">
        <f t="shared" si="15"/>
        <v>-100</v>
      </c>
    </row>
    <row r="88" spans="1:32" ht="12.75" customHeight="1">
      <c r="A88" s="3">
        <v>18</v>
      </c>
      <c r="B88" s="72">
        <v>591190</v>
      </c>
      <c r="C88" s="12" t="s">
        <v>10</v>
      </c>
      <c r="D88" s="12">
        <f t="shared" si="14"/>
        <v>79.652814159292035</v>
      </c>
      <c r="E88" s="12">
        <f t="shared" si="16"/>
        <v>29.55998511977478</v>
      </c>
      <c r="F88" s="12">
        <f t="shared" si="16"/>
        <v>37.625334237306276</v>
      </c>
      <c r="G88" s="12">
        <f t="shared" si="16"/>
        <v>-26.565861913459628</v>
      </c>
      <c r="H88" s="12">
        <f t="shared" si="16"/>
        <v>68.600827733075874</v>
      </c>
      <c r="I88" s="12">
        <f t="shared" si="16"/>
        <v>-2.6368767897363909</v>
      </c>
      <c r="J88" s="12">
        <f t="shared" si="16"/>
        <v>-8.7689082609478533</v>
      </c>
      <c r="K88" s="12">
        <f t="shared" si="16"/>
        <v>63.150819300516815</v>
      </c>
      <c r="L88" s="12">
        <f t="shared" si="16"/>
        <v>56.247322860100297</v>
      </c>
      <c r="M88" s="12">
        <f t="shared" si="16"/>
        <v>36.629694368068925</v>
      </c>
      <c r="N88" s="12">
        <f t="shared" si="16"/>
        <v>83.680091140908672</v>
      </c>
      <c r="O88" s="12">
        <f t="shared" si="16"/>
        <v>45.637031494338629</v>
      </c>
      <c r="P88" s="12">
        <f t="shared" si="16"/>
        <v>1.2691083889761643</v>
      </c>
      <c r="Q88" s="12">
        <f t="shared" si="16"/>
        <v>-57.75158686783535</v>
      </c>
      <c r="R88" s="12">
        <f t="shared" si="16"/>
        <v>33.821877487265084</v>
      </c>
      <c r="S88" s="12">
        <f t="shared" si="16"/>
        <v>-7.8593016871955683</v>
      </c>
      <c r="T88" s="12">
        <f t="shared" si="16"/>
        <v>35.292030336423011</v>
      </c>
      <c r="U88" s="12">
        <f t="shared" si="16"/>
        <v>-3.0712424886929313</v>
      </c>
      <c r="V88" s="12">
        <f t="shared" si="16"/>
        <v>15.670514491307713</v>
      </c>
      <c r="W88" s="12">
        <f t="shared" si="16"/>
        <v>-3.717839135506722</v>
      </c>
      <c r="X88" s="12">
        <f t="shared" si="16"/>
        <v>13.547908218971543</v>
      </c>
      <c r="Y88" s="12">
        <f t="shared" si="16"/>
        <v>-7.0666523490549764</v>
      </c>
      <c r="Z88" s="12">
        <f t="shared" si="16"/>
        <v>20.532619099666576</v>
      </c>
      <c r="AA88" s="12">
        <f t="shared" si="16"/>
        <v>7.3512961969746726</v>
      </c>
      <c r="AB88" s="12">
        <f t="shared" si="16"/>
        <v>5.7825814159623548</v>
      </c>
      <c r="AC88" s="12">
        <f t="shared" si="16"/>
        <v>12.936961148239163</v>
      </c>
      <c r="AD88" s="12">
        <f t="shared" si="16"/>
        <v>4.9397655937717673</v>
      </c>
      <c r="AE88" s="12">
        <f t="shared" si="13"/>
        <v>2.3055870262684124</v>
      </c>
      <c r="AF88" s="12">
        <f t="shared" si="15"/>
        <v>13.964253806325889</v>
      </c>
    </row>
    <row r="89" spans="1:32" ht="12.75" customHeight="1">
      <c r="A89" s="3">
        <v>19</v>
      </c>
      <c r="B89" s="72">
        <v>420292</v>
      </c>
      <c r="C89" s="12" t="s">
        <v>10</v>
      </c>
      <c r="D89" s="12">
        <f t="shared" si="14"/>
        <v>128.08325123152713</v>
      </c>
      <c r="E89" s="12">
        <f t="shared" si="16"/>
        <v>127.84032651445312</v>
      </c>
      <c r="F89" s="12">
        <f t="shared" si="16"/>
        <v>28.157091310507099</v>
      </c>
      <c r="G89" s="12">
        <f t="shared" si="16"/>
        <v>37.712280136649639</v>
      </c>
      <c r="H89" s="12">
        <f t="shared" si="16"/>
        <v>15.874116229303567</v>
      </c>
      <c r="I89" s="12">
        <f t="shared" si="16"/>
        <v>-16.797962997496356</v>
      </c>
      <c r="J89" s="12">
        <f t="shared" si="16"/>
        <v>1.9754835333861962</v>
      </c>
      <c r="K89" s="12">
        <f t="shared" si="16"/>
        <v>-2.2093988102014634</v>
      </c>
      <c r="L89" s="12">
        <f t="shared" si="16"/>
        <v>-54.550680159929733</v>
      </c>
      <c r="M89" s="12">
        <f t="shared" si="16"/>
        <v>-5.1614172081622485</v>
      </c>
      <c r="N89" s="12">
        <f t="shared" si="16"/>
        <v>-26.780061251491716</v>
      </c>
      <c r="O89" s="12">
        <f t="shared" si="16"/>
        <v>-2.0692798976454156</v>
      </c>
      <c r="P89" s="12">
        <f t="shared" si="16"/>
        <v>19.552266406023008</v>
      </c>
      <c r="Q89" s="12">
        <f t="shared" si="16"/>
        <v>-17.814190551661966</v>
      </c>
      <c r="R89" s="12">
        <f t="shared" si="16"/>
        <v>2.3976200965642107</v>
      </c>
      <c r="S89" s="12">
        <f t="shared" si="16"/>
        <v>95.051880099499186</v>
      </c>
      <c r="T89" s="12">
        <f t="shared" si="16"/>
        <v>52.796009541717723</v>
      </c>
      <c r="U89" s="12">
        <f t="shared" si="16"/>
        <v>-8.9339496792160276</v>
      </c>
      <c r="V89" s="12">
        <f t="shared" si="16"/>
        <v>26.113027978038716</v>
      </c>
      <c r="W89" s="12">
        <f t="shared" si="16"/>
        <v>-0.666198298286929</v>
      </c>
      <c r="X89" s="12">
        <f t="shared" si="16"/>
        <v>21.382785091460164</v>
      </c>
      <c r="Y89" s="12">
        <f t="shared" si="16"/>
        <v>1.5407524239875272</v>
      </c>
      <c r="Z89" s="12">
        <f t="shared" si="16"/>
        <v>29.024851623999695</v>
      </c>
      <c r="AA89" s="12">
        <f t="shared" si="16"/>
        <v>29.273393391199932</v>
      </c>
      <c r="AB89" s="12">
        <f t="shared" si="16"/>
        <v>-38.715634982764769</v>
      </c>
      <c r="AC89" s="12">
        <f t="shared" si="16"/>
        <v>36.885748000180172</v>
      </c>
      <c r="AD89" s="12">
        <f t="shared" si="16"/>
        <v>45.074222403590682</v>
      </c>
      <c r="AE89" s="12">
        <f t="shared" si="13"/>
        <v>18.125198429687984</v>
      </c>
      <c r="AF89" s="12">
        <f t="shared" si="15"/>
        <v>12.11416605047846</v>
      </c>
    </row>
    <row r="90" spans="1:32" ht="12.75" customHeight="1">
      <c r="A90" s="3">
        <v>20</v>
      </c>
      <c r="B90" s="72">
        <v>630531</v>
      </c>
      <c r="C90" s="12" t="s">
        <v>10</v>
      </c>
      <c r="D90" s="12">
        <f t="shared" si="14"/>
        <v>-17.084667409293445</v>
      </c>
      <c r="E90" s="12">
        <f t="shared" si="16"/>
        <v>99.901715789739313</v>
      </c>
      <c r="F90" s="12">
        <f t="shared" si="16"/>
        <v>25.016143932252916</v>
      </c>
      <c r="G90" s="12">
        <f t="shared" si="16"/>
        <v>42.410081221668037</v>
      </c>
      <c r="H90" s="12">
        <f t="shared" si="16"/>
        <v>-16.000156441996694</v>
      </c>
      <c r="I90" s="12">
        <f t="shared" si="16"/>
        <v>-45.779580652249585</v>
      </c>
      <c r="J90" s="12">
        <f t="shared" si="16"/>
        <v>39.130420368278493</v>
      </c>
      <c r="K90" s="12">
        <f t="shared" si="16"/>
        <v>-33.929940666556604</v>
      </c>
      <c r="L90" s="12">
        <f t="shared" si="16"/>
        <v>11.051892721648855</v>
      </c>
      <c r="M90" s="12">
        <f t="shared" si="16"/>
        <v>12.06024720028438</v>
      </c>
      <c r="N90" s="12">
        <f t="shared" si="16"/>
        <v>23.852575713664677</v>
      </c>
      <c r="O90" s="12">
        <f t="shared" si="16"/>
        <v>-31.411285630986455</v>
      </c>
      <c r="P90" s="12">
        <f t="shared" si="16"/>
        <v>-28.100054074128593</v>
      </c>
      <c r="Q90" s="12">
        <f t="shared" si="16"/>
        <v>-14.68243634066188</v>
      </c>
      <c r="R90" s="12">
        <f t="shared" si="16"/>
        <v>43.373897149975903</v>
      </c>
      <c r="S90" s="12">
        <f t="shared" si="16"/>
        <v>31.708121262363875</v>
      </c>
      <c r="T90" s="12">
        <f t="shared" si="16"/>
        <v>5.0353178671151255</v>
      </c>
      <c r="U90" s="12">
        <f t="shared" si="16"/>
        <v>-19.533887026354833</v>
      </c>
      <c r="V90" s="12">
        <f t="shared" si="16"/>
        <v>27.051706410936347</v>
      </c>
      <c r="W90" s="12">
        <f t="shared" si="16"/>
        <v>-29.060541196278692</v>
      </c>
      <c r="X90" s="12">
        <f t="shared" si="16"/>
        <v>3.96337012598255</v>
      </c>
      <c r="Y90" s="12">
        <f t="shared" si="16"/>
        <v>33.847115904998418</v>
      </c>
      <c r="Z90" s="12">
        <f t="shared" si="16"/>
        <v>-19.096995817521318</v>
      </c>
      <c r="AA90" s="12">
        <f t="shared" si="16"/>
        <v>-13.767638569000368</v>
      </c>
      <c r="AB90" s="12">
        <f t="shared" si="16"/>
        <v>-3.6676824023316072</v>
      </c>
      <c r="AC90" s="12">
        <f t="shared" si="16"/>
        <v>214.28281608661865</v>
      </c>
      <c r="AD90" s="12">
        <f t="shared" si="16"/>
        <v>13.748128966824652</v>
      </c>
      <c r="AE90" s="12">
        <f t="shared" si="13"/>
        <v>-100</v>
      </c>
      <c r="AF90" s="12">
        <f t="shared" si="15"/>
        <v>-100</v>
      </c>
    </row>
    <row r="91" spans="1:32" ht="12.75" customHeight="1">
      <c r="A91" s="3">
        <v>21</v>
      </c>
      <c r="B91" s="72">
        <v>520942</v>
      </c>
      <c r="C91" s="12" t="s">
        <v>10</v>
      </c>
      <c r="D91" s="12">
        <f t="shared" si="14"/>
        <v>65.73718627779644</v>
      </c>
      <c r="E91" s="12">
        <f t="shared" si="16"/>
        <v>19.609697549743828</v>
      </c>
      <c r="F91" s="12">
        <f t="shared" si="16"/>
        <v>18.01239844025153</v>
      </c>
      <c r="G91" s="12">
        <f t="shared" si="16"/>
        <v>-24.2762331959199</v>
      </c>
      <c r="H91" s="12">
        <f t="shared" si="16"/>
        <v>6.5762871283331776</v>
      </c>
      <c r="I91" s="12">
        <f t="shared" si="16"/>
        <v>-26.765503907557786</v>
      </c>
      <c r="J91" s="12">
        <f t="shared" ref="E91:AE98" si="17">IFERROR((((J29/I29)*100-100)),"--")</f>
        <v>-14.708697115805876</v>
      </c>
      <c r="K91" s="12">
        <f t="shared" si="17"/>
        <v>-50.640777810320571</v>
      </c>
      <c r="L91" s="12">
        <f t="shared" si="17"/>
        <v>1.4765985993748529</v>
      </c>
      <c r="M91" s="12">
        <f t="shared" si="17"/>
        <v>-21.124659413818136</v>
      </c>
      <c r="N91" s="12">
        <f t="shared" si="17"/>
        <v>-21.755710827863041</v>
      </c>
      <c r="O91" s="12">
        <f t="shared" si="17"/>
        <v>38.379653750261298</v>
      </c>
      <c r="P91" s="12">
        <f t="shared" si="17"/>
        <v>17.136298289218146</v>
      </c>
      <c r="Q91" s="12">
        <f t="shared" si="17"/>
        <v>-27.019093703397061</v>
      </c>
      <c r="R91" s="12">
        <f t="shared" si="17"/>
        <v>37.288215612295375</v>
      </c>
      <c r="S91" s="12">
        <f t="shared" si="17"/>
        <v>64.380511502333434</v>
      </c>
      <c r="T91" s="12">
        <f t="shared" si="17"/>
        <v>14.682719182834433</v>
      </c>
      <c r="U91" s="12">
        <f t="shared" si="17"/>
        <v>-13.397842540173926</v>
      </c>
      <c r="V91" s="12">
        <f t="shared" si="17"/>
        <v>-22.892620161868408</v>
      </c>
      <c r="W91" s="12">
        <f t="shared" si="17"/>
        <v>8.5733655920504646</v>
      </c>
      <c r="X91" s="12">
        <f t="shared" si="17"/>
        <v>-24.766138220034748</v>
      </c>
      <c r="Y91" s="12">
        <f t="shared" si="17"/>
        <v>3.9856881694399533</v>
      </c>
      <c r="Z91" s="12">
        <f t="shared" si="17"/>
        <v>17.456697033126162</v>
      </c>
      <c r="AA91" s="12">
        <f t="shared" si="17"/>
        <v>6.1649641903113377</v>
      </c>
      <c r="AB91" s="12">
        <f t="shared" si="17"/>
        <v>-20.114154976759764</v>
      </c>
      <c r="AC91" s="12">
        <f t="shared" si="17"/>
        <v>31.851453674617602</v>
      </c>
      <c r="AD91" s="12">
        <f t="shared" si="17"/>
        <v>29.829313410356207</v>
      </c>
      <c r="AE91" s="12">
        <f t="shared" si="17"/>
        <v>-39.98564007869502</v>
      </c>
      <c r="AF91" s="12">
        <f t="shared" si="15"/>
        <v>-1.4856415149363977</v>
      </c>
    </row>
    <row r="92" spans="1:32" ht="12.75" customHeight="1">
      <c r="A92" s="3">
        <v>22</v>
      </c>
      <c r="B92" s="72">
        <v>610343</v>
      </c>
      <c r="C92" s="12" t="s">
        <v>10</v>
      </c>
      <c r="D92" s="12">
        <f t="shared" si="14"/>
        <v>1.0935706897490292</v>
      </c>
      <c r="E92" s="12">
        <f t="shared" si="17"/>
        <v>139.93518966575871</v>
      </c>
      <c r="F92" s="12">
        <f t="shared" si="17"/>
        <v>30.614077597123895</v>
      </c>
      <c r="G92" s="12">
        <f t="shared" si="17"/>
        <v>-1.5671323002035678</v>
      </c>
      <c r="H92" s="12">
        <f t="shared" si="17"/>
        <v>68.37220715071922</v>
      </c>
      <c r="I92" s="12">
        <f t="shared" si="17"/>
        <v>34.880793720387857</v>
      </c>
      <c r="J92" s="12">
        <f t="shared" si="17"/>
        <v>13.359198795408631</v>
      </c>
      <c r="K92" s="12">
        <f t="shared" si="17"/>
        <v>-22.450803552681094</v>
      </c>
      <c r="L92" s="12">
        <f t="shared" si="17"/>
        <v>-11.567407146044715</v>
      </c>
      <c r="M92" s="12">
        <f t="shared" si="17"/>
        <v>-0.39891166107702247</v>
      </c>
      <c r="N92" s="12">
        <f t="shared" si="17"/>
        <v>-12.051649243173173</v>
      </c>
      <c r="O92" s="12">
        <f t="shared" si="17"/>
        <v>-21.610560674929175</v>
      </c>
      <c r="P92" s="12">
        <f t="shared" si="17"/>
        <v>-44.192110721214604</v>
      </c>
      <c r="Q92" s="12">
        <f t="shared" si="17"/>
        <v>-43.21277536093843</v>
      </c>
      <c r="R92" s="12">
        <f t="shared" si="17"/>
        <v>20.921143050104945</v>
      </c>
      <c r="S92" s="12">
        <f t="shared" si="17"/>
        <v>15.275898857745631</v>
      </c>
      <c r="T92" s="12">
        <f t="shared" si="17"/>
        <v>-16.20974213282183</v>
      </c>
      <c r="U92" s="12">
        <f t="shared" si="17"/>
        <v>11.379645705451665</v>
      </c>
      <c r="V92" s="12">
        <f t="shared" si="17"/>
        <v>-4.8100008972807018</v>
      </c>
      <c r="W92" s="12">
        <f t="shared" si="17"/>
        <v>2.0849898300427867</v>
      </c>
      <c r="X92" s="12">
        <f t="shared" si="17"/>
        <v>2.5104628377192029</v>
      </c>
      <c r="Y92" s="12">
        <f t="shared" si="17"/>
        <v>-14.205373586854336</v>
      </c>
      <c r="Z92" s="12">
        <f t="shared" si="17"/>
        <v>-0.16257265961884571</v>
      </c>
      <c r="AA92" s="12">
        <f t="shared" si="17"/>
        <v>7.0572447103330376</v>
      </c>
      <c r="AB92" s="12">
        <f t="shared" si="17"/>
        <v>13.920289945675336</v>
      </c>
      <c r="AC92" s="12">
        <f t="shared" si="17"/>
        <v>56.156717156816825</v>
      </c>
      <c r="AD92" s="12">
        <f t="shared" si="17"/>
        <v>106.20101917620045</v>
      </c>
      <c r="AE92" s="12">
        <f t="shared" si="17"/>
        <v>17.40184372239159</v>
      </c>
      <c r="AF92" s="12">
        <f t="shared" si="15"/>
        <v>6.4529106523239621</v>
      </c>
    </row>
    <row r="93" spans="1:32" ht="12.75" customHeight="1">
      <c r="A93" s="3">
        <v>23</v>
      </c>
      <c r="B93" s="72">
        <v>621133</v>
      </c>
      <c r="C93" s="12" t="s">
        <v>10</v>
      </c>
      <c r="D93" s="12">
        <f t="shared" si="14"/>
        <v>-0.69064870098435449</v>
      </c>
      <c r="E93" s="12">
        <f t="shared" si="17"/>
        <v>269.48656450175781</v>
      </c>
      <c r="F93" s="12">
        <f t="shared" si="17"/>
        <v>8.9564053634152856</v>
      </c>
      <c r="G93" s="12">
        <f t="shared" si="17"/>
        <v>-34.632098373169413</v>
      </c>
      <c r="H93" s="12">
        <f t="shared" si="17"/>
        <v>22.941575207739945</v>
      </c>
      <c r="I93" s="12">
        <f t="shared" si="17"/>
        <v>22.872933152050521</v>
      </c>
      <c r="J93" s="12">
        <f t="shared" si="17"/>
        <v>-9.8156099653574387</v>
      </c>
      <c r="K93" s="12">
        <f t="shared" si="17"/>
        <v>-23.324101485722252</v>
      </c>
      <c r="L93" s="12">
        <f t="shared" si="17"/>
        <v>2.2989891454759288</v>
      </c>
      <c r="M93" s="12">
        <f t="shared" si="17"/>
        <v>98.178905789704231</v>
      </c>
      <c r="N93" s="12">
        <f t="shared" si="17"/>
        <v>-1.1552220249253082</v>
      </c>
      <c r="O93" s="12">
        <f t="shared" si="17"/>
        <v>-11.248736273411268</v>
      </c>
      <c r="P93" s="12">
        <f t="shared" si="17"/>
        <v>4.2691276893720413</v>
      </c>
      <c r="Q93" s="12">
        <f t="shared" si="17"/>
        <v>-27.757528369620317</v>
      </c>
      <c r="R93" s="12">
        <f t="shared" si="17"/>
        <v>28.242287015576693</v>
      </c>
      <c r="S93" s="12">
        <f t="shared" si="17"/>
        <v>30.769935953943957</v>
      </c>
      <c r="T93" s="12">
        <f t="shared" si="17"/>
        <v>-5.7845913177490615</v>
      </c>
      <c r="U93" s="12">
        <f t="shared" si="17"/>
        <v>-1.537958192398662</v>
      </c>
      <c r="V93" s="12">
        <f t="shared" si="17"/>
        <v>5.9804740664840921</v>
      </c>
      <c r="W93" s="12">
        <f t="shared" si="17"/>
        <v>-11.884806792726593</v>
      </c>
      <c r="X93" s="12">
        <f t="shared" si="17"/>
        <v>-6.6919921065875201</v>
      </c>
      <c r="Y93" s="12">
        <f t="shared" si="17"/>
        <v>18.306942498811594</v>
      </c>
      <c r="Z93" s="12">
        <f t="shared" si="17"/>
        <v>9.335128910824352</v>
      </c>
      <c r="AA93" s="12">
        <f t="shared" si="17"/>
        <v>12.949577035748661</v>
      </c>
      <c r="AB93" s="12">
        <f t="shared" si="17"/>
        <v>-23.067007870438076</v>
      </c>
      <c r="AC93" s="12">
        <f t="shared" si="17"/>
        <v>15.832573450388267</v>
      </c>
      <c r="AD93" s="12">
        <f t="shared" si="17"/>
        <v>12.396503203200425</v>
      </c>
      <c r="AE93" s="12">
        <f t="shared" si="17"/>
        <v>4.2408387898325941</v>
      </c>
      <c r="AF93" s="12">
        <f t="shared" si="15"/>
        <v>7.2257256986878682</v>
      </c>
    </row>
    <row r="94" spans="1:32" ht="12.75" customHeight="1">
      <c r="A94" s="3">
        <v>24</v>
      </c>
      <c r="B94" s="72">
        <v>621132</v>
      </c>
      <c r="C94" s="12" t="s">
        <v>10</v>
      </c>
      <c r="D94" s="12">
        <f t="shared" si="14"/>
        <v>4.6645017793594405</v>
      </c>
      <c r="E94" s="12">
        <f t="shared" si="17"/>
        <v>3.7031304056598344</v>
      </c>
      <c r="F94" s="12">
        <f t="shared" si="17"/>
        <v>20.564409471950555</v>
      </c>
      <c r="G94" s="12">
        <f t="shared" si="17"/>
        <v>10.872280247269956</v>
      </c>
      <c r="H94" s="12">
        <f t="shared" si="17"/>
        <v>-49.190150185535146</v>
      </c>
      <c r="I94" s="12">
        <f t="shared" si="17"/>
        <v>111.75942556955056</v>
      </c>
      <c r="J94" s="12">
        <f t="shared" si="17"/>
        <v>-30.022402196131026</v>
      </c>
      <c r="K94" s="12">
        <f t="shared" si="17"/>
        <v>-40.947321827421092</v>
      </c>
      <c r="L94" s="12">
        <f t="shared" si="17"/>
        <v>23.762659031333015</v>
      </c>
      <c r="M94" s="12">
        <f t="shared" si="17"/>
        <v>-11.892843937816636</v>
      </c>
      <c r="N94" s="12">
        <f t="shared" si="17"/>
        <v>24.711985890775679</v>
      </c>
      <c r="O94" s="12">
        <f t="shared" si="17"/>
        <v>-8.8508940007323105</v>
      </c>
      <c r="P94" s="12">
        <f t="shared" si="17"/>
        <v>12.256398662266307</v>
      </c>
      <c r="Q94" s="12">
        <f t="shared" si="17"/>
        <v>5.5295946373344833</v>
      </c>
      <c r="R94" s="12">
        <f t="shared" si="17"/>
        <v>76.676310195470023</v>
      </c>
      <c r="S94" s="12">
        <f t="shared" si="17"/>
        <v>83.767064928061586</v>
      </c>
      <c r="T94" s="12">
        <f t="shared" si="17"/>
        <v>1.1887508082117932</v>
      </c>
      <c r="U94" s="12">
        <f t="shared" si="17"/>
        <v>-1.7353261729462446</v>
      </c>
      <c r="V94" s="12">
        <f t="shared" si="17"/>
        <v>14.759769827206043</v>
      </c>
      <c r="W94" s="12">
        <f t="shared" si="17"/>
        <v>-26.5975212081987</v>
      </c>
      <c r="X94" s="12">
        <f t="shared" si="17"/>
        <v>-26.748941268209748</v>
      </c>
      <c r="Y94" s="12">
        <f t="shared" si="17"/>
        <v>30.000786684294496</v>
      </c>
      <c r="Z94" s="12">
        <f t="shared" si="17"/>
        <v>47.91505623676963</v>
      </c>
      <c r="AA94" s="12">
        <f t="shared" si="17"/>
        <v>12.632910950118585</v>
      </c>
      <c r="AB94" s="12">
        <f t="shared" si="17"/>
        <v>-48.909354641947559</v>
      </c>
      <c r="AC94" s="12">
        <f t="shared" si="17"/>
        <v>68.643630829789089</v>
      </c>
      <c r="AD94" s="12">
        <f t="shared" si="17"/>
        <v>11.888182430174197</v>
      </c>
      <c r="AE94" s="12">
        <f t="shared" si="17"/>
        <v>-4.3496858304245904</v>
      </c>
      <c r="AF94" s="12">
        <f t="shared" si="15"/>
        <v>4.6809752702217322</v>
      </c>
    </row>
    <row r="95" spans="1:32" ht="12.75" customHeight="1">
      <c r="A95" s="3">
        <v>25</v>
      </c>
      <c r="B95" s="72">
        <v>610620</v>
      </c>
      <c r="C95" s="12" t="s">
        <v>10</v>
      </c>
      <c r="D95" s="12">
        <f t="shared" si="14"/>
        <v>219.46992791926954</v>
      </c>
      <c r="E95" s="12">
        <f t="shared" si="17"/>
        <v>189.55431519402367</v>
      </c>
      <c r="F95" s="12">
        <f t="shared" si="17"/>
        <v>16.899686883066892</v>
      </c>
      <c r="G95" s="12">
        <f t="shared" si="17"/>
        <v>-7.2385456244634696</v>
      </c>
      <c r="H95" s="12">
        <f t="shared" si="17"/>
        <v>-10.500793509662003</v>
      </c>
      <c r="I95" s="12">
        <f t="shared" si="17"/>
        <v>18.130592080792468</v>
      </c>
      <c r="J95" s="12">
        <f t="shared" si="17"/>
        <v>-14.440961413836604</v>
      </c>
      <c r="K95" s="12">
        <f t="shared" si="17"/>
        <v>-11.333841478188248</v>
      </c>
      <c r="L95" s="12">
        <f t="shared" si="17"/>
        <v>-20.684412451415028</v>
      </c>
      <c r="M95" s="12">
        <f t="shared" si="17"/>
        <v>-1.9682073958936996</v>
      </c>
      <c r="N95" s="12">
        <f t="shared" si="17"/>
        <v>3.1095006283383242</v>
      </c>
      <c r="O95" s="12">
        <f t="shared" si="17"/>
        <v>-24.001270735102025</v>
      </c>
      <c r="P95" s="12">
        <f t="shared" si="17"/>
        <v>-3.0207750433000626</v>
      </c>
      <c r="Q95" s="12">
        <f t="shared" si="17"/>
        <v>-29.874949838218768</v>
      </c>
      <c r="R95" s="12">
        <f t="shared" si="17"/>
        <v>-9.8854448863318112</v>
      </c>
      <c r="S95" s="12">
        <f t="shared" si="17"/>
        <v>23.065455362691381</v>
      </c>
      <c r="T95" s="12">
        <f t="shared" si="17"/>
        <v>16.036988993506341</v>
      </c>
      <c r="U95" s="12">
        <f t="shared" si="17"/>
        <v>-4.4787076362814702</v>
      </c>
      <c r="V95" s="12">
        <f t="shared" si="17"/>
        <v>-11.733246494074038</v>
      </c>
      <c r="W95" s="12">
        <f t="shared" si="17"/>
        <v>18.642629461619634</v>
      </c>
      <c r="X95" s="12">
        <f t="shared" si="17"/>
        <v>31.307338170523934</v>
      </c>
      <c r="Y95" s="12">
        <f t="shared" si="17"/>
        <v>9.9921191519548387</v>
      </c>
      <c r="Z95" s="12">
        <f t="shared" si="17"/>
        <v>-8.2498418339814918</v>
      </c>
      <c r="AA95" s="12">
        <f t="shared" si="17"/>
        <v>4.3512878031301057</v>
      </c>
      <c r="AB95" s="12">
        <f t="shared" si="17"/>
        <v>-20.596276333558635</v>
      </c>
      <c r="AC95" s="12">
        <f t="shared" si="17"/>
        <v>80.70564678853134</v>
      </c>
      <c r="AD95" s="12">
        <f t="shared" si="17"/>
        <v>-0.15446647554983883</v>
      </c>
      <c r="AE95" s="12">
        <f t="shared" si="17"/>
        <v>18.014774455780753</v>
      </c>
      <c r="AF95" s="12">
        <f t="shared" si="15"/>
        <v>8.2759420248513571</v>
      </c>
    </row>
    <row r="96" spans="1:32" ht="12.75" customHeight="1">
      <c r="A96" s="3"/>
      <c r="B96" s="75" t="s">
        <v>19</v>
      </c>
      <c r="C96" s="12" t="s">
        <v>10</v>
      </c>
      <c r="D96" s="12">
        <f t="shared" si="14"/>
        <v>46.147485015594839</v>
      </c>
      <c r="E96" s="12">
        <f t="shared" si="17"/>
        <v>49.58586295800049</v>
      </c>
      <c r="F96" s="12">
        <f t="shared" si="17"/>
        <v>22.798223658386433</v>
      </c>
      <c r="G96" s="12">
        <f t="shared" si="17"/>
        <v>15.447849612490259</v>
      </c>
      <c r="H96" s="12">
        <f t="shared" si="17"/>
        <v>18.259895731042945</v>
      </c>
      <c r="I96" s="12">
        <f t="shared" si="17"/>
        <v>-4.6250423582808224</v>
      </c>
      <c r="J96" s="12">
        <f t="shared" si="17"/>
        <v>-0.85786952164001207</v>
      </c>
      <c r="K96" s="12">
        <f t="shared" si="17"/>
        <v>-6.9350084493140685</v>
      </c>
      <c r="L96" s="12">
        <f t="shared" si="17"/>
        <v>2.6526160395463592</v>
      </c>
      <c r="M96" s="12">
        <f t="shared" si="17"/>
        <v>2.4257342358591671</v>
      </c>
      <c r="N96" s="12">
        <f t="shared" si="17"/>
        <v>-7.7251973604756898</v>
      </c>
      <c r="O96" s="12">
        <f t="shared" si="17"/>
        <v>-15.287374435933941</v>
      </c>
      <c r="P96" s="12">
        <f t="shared" si="17"/>
        <v>-0.44974289956819291</v>
      </c>
      <c r="Q96" s="12">
        <f t="shared" si="17"/>
        <v>-16.425394163394827</v>
      </c>
      <c r="R96" s="12">
        <f t="shared" si="17"/>
        <v>9.8481256155916697</v>
      </c>
      <c r="S96" s="12">
        <f t="shared" si="17"/>
        <v>7.9513643676035741</v>
      </c>
      <c r="T96" s="12">
        <f t="shared" si="17"/>
        <v>-2.6974625072542153</v>
      </c>
      <c r="U96" s="12">
        <f t="shared" si="17"/>
        <v>4.8965380436658563</v>
      </c>
      <c r="V96" s="12">
        <f t="shared" si="17"/>
        <v>1.5369627377931181</v>
      </c>
      <c r="W96" s="12">
        <f t="shared" si="17"/>
        <v>-0.90889335203392818</v>
      </c>
      <c r="X96" s="12">
        <f t="shared" si="17"/>
        <v>-0.6771806407862897</v>
      </c>
      <c r="Y96" s="12">
        <f t="shared" si="17"/>
        <v>1.4025050972988709</v>
      </c>
      <c r="Z96" s="12">
        <f t="shared" si="17"/>
        <v>4.0929921981351072</v>
      </c>
      <c r="AA96" s="12">
        <f t="shared" si="17"/>
        <v>9.634128959505972E-2</v>
      </c>
      <c r="AB96" s="12">
        <f t="shared" si="17"/>
        <v>-8.109340242432836</v>
      </c>
      <c r="AC96" s="12">
        <f t="shared" si="17"/>
        <v>24.093787927196985</v>
      </c>
      <c r="AD96" s="12">
        <f t="shared" si="17"/>
        <v>10.102196062853636</v>
      </c>
      <c r="AE96" s="12">
        <f t="shared" si="17"/>
        <v>-12.996088216746415</v>
      </c>
      <c r="AF96" s="12">
        <f t="shared" si="15"/>
        <v>3.9537273522287419</v>
      </c>
    </row>
    <row r="97" spans="1:32" ht="12.75" customHeight="1">
      <c r="A97" s="3"/>
      <c r="B97" s="75" t="s">
        <v>20</v>
      </c>
      <c r="C97" s="12" t="s">
        <v>10</v>
      </c>
      <c r="D97" s="12">
        <f t="shared" si="14"/>
        <v>17.744040943551155</v>
      </c>
      <c r="E97" s="12">
        <f t="shared" si="17"/>
        <v>32.197294738204533</v>
      </c>
      <c r="F97" s="12">
        <f t="shared" si="17"/>
        <v>-0.26541434254058061</v>
      </c>
      <c r="G97" s="12">
        <f t="shared" si="17"/>
        <v>13.926744228802818</v>
      </c>
      <c r="H97" s="12">
        <f t="shared" si="17"/>
        <v>3.5018501044107353</v>
      </c>
      <c r="I97" s="12">
        <f t="shared" si="17"/>
        <v>-17.042130991097181</v>
      </c>
      <c r="J97" s="12">
        <f t="shared" si="17"/>
        <v>-2.3952490697525235</v>
      </c>
      <c r="K97" s="12">
        <f t="shared" si="17"/>
        <v>-2.4378332885840024</v>
      </c>
      <c r="L97" s="12">
        <f t="shared" si="17"/>
        <v>1.528816072343588</v>
      </c>
      <c r="M97" s="12">
        <f t="shared" si="17"/>
        <v>-4.8416559946710294</v>
      </c>
      <c r="N97" s="12">
        <f t="shared" si="17"/>
        <v>-13.358978881003353</v>
      </c>
      <c r="O97" s="12">
        <f t="shared" si="17"/>
        <v>-8.4589031085629216</v>
      </c>
      <c r="P97" s="12">
        <f t="shared" si="17"/>
        <v>-9.6853493276365867</v>
      </c>
      <c r="Q97" s="12">
        <f t="shared" si="17"/>
        <v>-19.594578075667627</v>
      </c>
      <c r="R97" s="12">
        <f t="shared" si="17"/>
        <v>12.109139218584744</v>
      </c>
      <c r="S97" s="12">
        <f t="shared" si="17"/>
        <v>12.286153792486076</v>
      </c>
      <c r="T97" s="12">
        <f t="shared" si="17"/>
        <v>4.7717322115503862</v>
      </c>
      <c r="U97" s="12">
        <f t="shared" si="17"/>
        <v>0.59206258428581293</v>
      </c>
      <c r="V97" s="12">
        <f t="shared" si="17"/>
        <v>-17.600760206530154</v>
      </c>
      <c r="W97" s="12">
        <f t="shared" si="17"/>
        <v>-5.7903773334767124</v>
      </c>
      <c r="X97" s="12">
        <f t="shared" si="17"/>
        <v>-6.5173353675020422</v>
      </c>
      <c r="Y97" s="12">
        <f t="shared" si="17"/>
        <v>-3.3552934434715667</v>
      </c>
      <c r="Z97" s="12">
        <f t="shared" si="17"/>
        <v>9.6449125193396554</v>
      </c>
      <c r="AA97" s="12">
        <f t="shared" si="17"/>
        <v>2.0570848882390322</v>
      </c>
      <c r="AB97" s="12">
        <f t="shared" si="17"/>
        <v>-4.0299378127956373</v>
      </c>
      <c r="AC97" s="12">
        <f t="shared" si="17"/>
        <v>-0.3144299919738387</v>
      </c>
      <c r="AD97" s="12">
        <f t="shared" si="17"/>
        <v>20.377574029646368</v>
      </c>
      <c r="AE97" s="12">
        <f t="shared" si="17"/>
        <v>54.423054844060488</v>
      </c>
      <c r="AF97" s="12">
        <f t="shared" si="15"/>
        <v>1.3844619162368232</v>
      </c>
    </row>
    <row r="98" spans="1:32" ht="12.75" customHeight="1">
      <c r="A98" s="3"/>
      <c r="B98" s="75" t="s">
        <v>7</v>
      </c>
      <c r="C98" s="12" t="s">
        <v>10</v>
      </c>
      <c r="D98" s="12">
        <f t="shared" si="14"/>
        <v>27.953957353142101</v>
      </c>
      <c r="E98" s="12">
        <f t="shared" si="17"/>
        <v>39.336545393836303</v>
      </c>
      <c r="F98" s="12">
        <f t="shared" si="17"/>
        <v>9.9003990160802431</v>
      </c>
      <c r="G98" s="12">
        <f t="shared" si="17"/>
        <v>14.675890181913445</v>
      </c>
      <c r="H98" s="12">
        <f t="shared" si="17"/>
        <v>10.819130728599575</v>
      </c>
      <c r="I98" s="12">
        <f t="shared" si="17"/>
        <v>-10.472160848679565</v>
      </c>
      <c r="J98" s="12">
        <f t="shared" si="17"/>
        <v>-1.5286844178763346</v>
      </c>
      <c r="K98" s="12">
        <f t="shared" si="17"/>
        <v>-4.9899949521666258</v>
      </c>
      <c r="L98" s="12">
        <f t="shared" si="17"/>
        <v>2.1535202261615751</v>
      </c>
      <c r="M98" s="12">
        <f t="shared" si="17"/>
        <v>-0.78208123296523979</v>
      </c>
      <c r="N98" s="12">
        <f t="shared" si="17"/>
        <v>-10.11019338934841</v>
      </c>
      <c r="O98" s="12">
        <f t="shared" si="17"/>
        <v>-12.501097593080686</v>
      </c>
      <c r="P98" s="12">
        <f t="shared" si="17"/>
        <v>-4.3923155009998283</v>
      </c>
      <c r="Q98" s="12">
        <f t="shared" si="17"/>
        <v>-17.703383208343297</v>
      </c>
      <c r="R98" s="12">
        <f t="shared" si="17"/>
        <v>10.738937940333116</v>
      </c>
      <c r="S98" s="12">
        <f t="shared" si="17"/>
        <v>9.6803513005273771</v>
      </c>
      <c r="T98" s="12">
        <f t="shared" si="17"/>
        <v>0.35250252659989201</v>
      </c>
      <c r="U98" s="12">
        <f t="shared" si="17"/>
        <v>3.0614486197987532</v>
      </c>
      <c r="V98" s="12">
        <f t="shared" si="17"/>
        <v>-6.4263675654567294</v>
      </c>
      <c r="W98" s="12">
        <f t="shared" si="17"/>
        <v>-2.6975461718473355</v>
      </c>
      <c r="X98" s="12">
        <f t="shared" si="17"/>
        <v>-2.7490864494017586</v>
      </c>
      <c r="Y98" s="12">
        <f t="shared" si="17"/>
        <v>-0.22001130862153673</v>
      </c>
      <c r="Z98" s="12">
        <f t="shared" si="17"/>
        <v>5.9268298871095055</v>
      </c>
      <c r="AA98" s="12">
        <f t="shared" si="17"/>
        <v>0.76672119124626192</v>
      </c>
      <c r="AB98" s="12">
        <f t="shared" si="17"/>
        <v>-6.6967286641468462</v>
      </c>
      <c r="AC98" s="12">
        <f t="shared" si="17"/>
        <v>15.400157206986293</v>
      </c>
      <c r="AD98" s="12">
        <f t="shared" si="17"/>
        <v>13.26366426829766</v>
      </c>
      <c r="AE98" s="12">
        <f t="shared" si="17"/>
        <v>9.0498821763476798</v>
      </c>
      <c r="AF98" s="12">
        <f t="shared" si="15"/>
        <v>2.5251631023685883</v>
      </c>
    </row>
    <row r="99" spans="1:32" s="27" customFormat="1" ht="13.8" thickBot="1">
      <c r="A99" s="32"/>
      <c r="B99" s="78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</row>
    <row r="100" spans="1:32" s="27" customFormat="1" ht="13.8" thickTop="1">
      <c r="A100" s="17" t="s">
        <v>1187</v>
      </c>
      <c r="B100" s="71"/>
    </row>
    <row r="101" spans="1:32" ht="12.75" customHeight="1"/>
    <row r="102" spans="1:32" ht="12.75" customHeight="1"/>
    <row r="103" spans="1:32" ht="12.75" customHeight="1">
      <c r="A103" s="23" t="s">
        <v>11</v>
      </c>
    </row>
    <row r="104" spans="1:32" ht="12.75" customHeight="1"/>
    <row r="105" spans="1:32" ht="12.75" customHeight="1"/>
    <row r="106" spans="1:32" ht="12.75" customHeight="1"/>
    <row r="107" spans="1:32" ht="12.75" customHeight="1"/>
    <row r="108" spans="1:32" ht="12.75" customHeight="1"/>
    <row r="109" spans="1:32" ht="12.75" customHeight="1"/>
    <row r="110" spans="1:32" ht="12.75" customHeight="1"/>
    <row r="111" spans="1:32" ht="12.75" customHeight="1"/>
  </sheetData>
  <sortState xmlns:xlrd2="http://schemas.microsoft.com/office/spreadsheetml/2017/richdata2" ref="A9:AA33">
    <sortCondition descending="1" ref="AA9:AA33"/>
  </sortState>
  <mergeCells count="5">
    <mergeCell ref="B38:AF38"/>
    <mergeCell ref="B69:AF69"/>
    <mergeCell ref="A2:AF2"/>
    <mergeCell ref="A4:AF4"/>
    <mergeCell ref="B7:AF7"/>
  </mergeCells>
  <hyperlinks>
    <hyperlink ref="A103" location="NOTAS!A1" display="NOTAS" xr:uid="{00000000-0004-0000-1300-000000000000}"/>
    <hyperlink ref="A1" location="ÍNDICE!A1" display="INDICE" xr:uid="{00000000-0004-0000-1300-000001000000}"/>
  </hyperlinks>
  <pageMargins left="0.75" right="0.75" top="1" bottom="1" header="0" footer="0"/>
  <pageSetup paperSize="9" orientation="portrait" verticalDpi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111"/>
  <sheetViews>
    <sheetView showGridLines="0" zoomScaleNormal="100" workbookViewId="0"/>
  </sheetViews>
  <sheetFormatPr baseColWidth="10" defaultColWidth="10.88671875" defaultRowHeight="13.2"/>
  <cols>
    <col min="1" max="1" width="5.88671875" style="23" customWidth="1"/>
    <col min="2" max="2" width="16.6640625" style="23" customWidth="1"/>
    <col min="3" max="3" width="11.88671875" style="23" customWidth="1"/>
    <col min="4" max="4" width="11.6640625" style="23" customWidth="1"/>
    <col min="5" max="31" width="11.88671875" style="23" customWidth="1"/>
    <col min="32" max="32" width="12.44140625" style="23" customWidth="1"/>
    <col min="33" max="16384" width="10.88671875" style="23"/>
  </cols>
  <sheetData>
    <row r="1" spans="1:32" s="27" customFormat="1">
      <c r="A1" s="45" t="s">
        <v>0</v>
      </c>
    </row>
    <row r="2" spans="1:32" s="27" customFormat="1">
      <c r="A2" s="87" t="s">
        <v>264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27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7" customFormat="1">
      <c r="A4" s="87" t="s">
        <v>1202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7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2" s="27" customFormat="1" ht="13.8" thickTop="1">
      <c r="A6" s="28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2" s="27" customFormat="1" ht="13.8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27" customFormat="1" ht="13.8" thickTop="1">
      <c r="A8" s="2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ht="12.75" customHeight="1">
      <c r="A9" s="3">
        <v>1</v>
      </c>
      <c r="B9" s="3">
        <v>392190</v>
      </c>
      <c r="C9" s="8">
        <v>110.178</v>
      </c>
      <c r="D9" s="8">
        <v>137.35695999999999</v>
      </c>
      <c r="E9" s="8">
        <v>147.85692800000001</v>
      </c>
      <c r="F9" s="8">
        <v>175.57344000000001</v>
      </c>
      <c r="G9" s="8">
        <v>200.21843200000001</v>
      </c>
      <c r="H9" s="8">
        <v>224.13038800000001</v>
      </c>
      <c r="I9" s="8">
        <v>229.52798199999998</v>
      </c>
      <c r="J9" s="8">
        <v>244.603859</v>
      </c>
      <c r="K9" s="8">
        <v>289.62879599999997</v>
      </c>
      <c r="L9" s="8">
        <v>335.82378499999999</v>
      </c>
      <c r="M9" s="8">
        <v>422.06597499999998</v>
      </c>
      <c r="N9" s="8">
        <v>402.03695299999998</v>
      </c>
      <c r="O9" s="8">
        <v>397.59535700000004</v>
      </c>
      <c r="P9" s="34">
        <v>383.66758899999996</v>
      </c>
      <c r="Q9" s="34">
        <v>329.31465000000003</v>
      </c>
      <c r="R9" s="34">
        <v>423.96198900000002</v>
      </c>
      <c r="S9" s="34">
        <v>497.91774300000003</v>
      </c>
      <c r="T9" s="34">
        <v>582.16224999999997</v>
      </c>
      <c r="U9" s="34">
        <v>592.83607900000004</v>
      </c>
      <c r="V9" s="34">
        <v>635.84582799999998</v>
      </c>
      <c r="W9" s="34">
        <v>625.32068600000002</v>
      </c>
      <c r="X9" s="34">
        <v>606.98906599999998</v>
      </c>
      <c r="Y9" s="34">
        <v>661.07093599999996</v>
      </c>
      <c r="Z9" s="34">
        <v>679.62984699999993</v>
      </c>
      <c r="AA9" s="34">
        <v>688.536023</v>
      </c>
      <c r="AB9" s="34">
        <v>651.415571</v>
      </c>
      <c r="AC9" s="34">
        <v>743.86271900000008</v>
      </c>
      <c r="AD9" s="34">
        <v>886.06712100000004</v>
      </c>
      <c r="AE9" s="34">
        <v>840.30782999999997</v>
      </c>
      <c r="AF9" s="34">
        <f>SUM(C9:AE9)</f>
        <v>13145.502782</v>
      </c>
    </row>
    <row r="10" spans="1:32" ht="12.75" customHeight="1">
      <c r="A10" s="3">
        <v>2</v>
      </c>
      <c r="B10" s="3">
        <v>610910</v>
      </c>
      <c r="C10" s="8">
        <v>138.77699200000001</v>
      </c>
      <c r="D10" s="8">
        <v>178.15905600000002</v>
      </c>
      <c r="E10" s="8">
        <v>253.834048</v>
      </c>
      <c r="F10" s="8">
        <v>337.54060800000002</v>
      </c>
      <c r="G10" s="8">
        <v>368.16121600000002</v>
      </c>
      <c r="H10" s="8">
        <v>394.91655500000002</v>
      </c>
      <c r="I10" s="8">
        <v>372.99340599999999</v>
      </c>
      <c r="J10" s="8">
        <v>332.96436200000005</v>
      </c>
      <c r="K10" s="8">
        <v>295.86412999999999</v>
      </c>
      <c r="L10" s="8">
        <v>189.76015200000001</v>
      </c>
      <c r="M10" s="8">
        <v>179.90830700000001</v>
      </c>
      <c r="N10" s="8">
        <v>203.896331</v>
      </c>
      <c r="O10" s="8">
        <v>193.01976000000002</v>
      </c>
      <c r="P10" s="34">
        <v>206.62830199999999</v>
      </c>
      <c r="Q10" s="34">
        <v>229.809404</v>
      </c>
      <c r="R10" s="34">
        <v>247.00532800000002</v>
      </c>
      <c r="S10" s="34">
        <v>263.77032700000001</v>
      </c>
      <c r="T10" s="34">
        <v>262.41046899999998</v>
      </c>
      <c r="U10" s="34">
        <v>266.79088299999995</v>
      </c>
      <c r="V10" s="34">
        <v>269.66483699999998</v>
      </c>
      <c r="W10" s="34">
        <v>290.03452199999998</v>
      </c>
      <c r="X10" s="34">
        <v>299.39876899999996</v>
      </c>
      <c r="Y10" s="34">
        <v>308.58039500000001</v>
      </c>
      <c r="Z10" s="34">
        <v>383.246736</v>
      </c>
      <c r="AA10" s="34">
        <v>410.78481699999998</v>
      </c>
      <c r="AB10" s="34">
        <v>368.54093499999999</v>
      </c>
      <c r="AC10" s="34">
        <v>583.45213899999999</v>
      </c>
      <c r="AD10" s="34">
        <v>673.74227899999994</v>
      </c>
      <c r="AE10" s="34">
        <v>681.35665399999993</v>
      </c>
      <c r="AF10" s="34">
        <f t="shared" ref="AF10:AF36" si="0">SUM(C10:AE10)</f>
        <v>9185.0117190000001</v>
      </c>
    </row>
    <row r="11" spans="1:32" ht="12.75" customHeight="1">
      <c r="A11" s="3">
        <v>3</v>
      </c>
      <c r="B11" s="3">
        <v>392113</v>
      </c>
      <c r="C11" s="8">
        <v>42.963000000000001</v>
      </c>
      <c r="D11" s="8">
        <v>38.119355999999996</v>
      </c>
      <c r="E11" s="8">
        <v>43.551276000000001</v>
      </c>
      <c r="F11" s="8">
        <v>62.679480000000005</v>
      </c>
      <c r="G11" s="8">
        <v>86.495816000000005</v>
      </c>
      <c r="H11" s="8">
        <v>132.545828</v>
      </c>
      <c r="I11" s="8">
        <v>159.541583</v>
      </c>
      <c r="J11" s="8">
        <v>163.99630199999999</v>
      </c>
      <c r="K11" s="8">
        <v>166.72920999999999</v>
      </c>
      <c r="L11" s="8">
        <v>154.04697700000003</v>
      </c>
      <c r="M11" s="8">
        <v>154.96846100000002</v>
      </c>
      <c r="N11" s="8">
        <v>154.27708799999999</v>
      </c>
      <c r="O11" s="8">
        <v>176.33890500000001</v>
      </c>
      <c r="P11" s="34">
        <v>173.48215500000001</v>
      </c>
      <c r="Q11" s="34">
        <v>152.69840100000002</v>
      </c>
      <c r="R11" s="34">
        <v>205.82937899999999</v>
      </c>
      <c r="S11" s="34">
        <v>245.098692</v>
      </c>
      <c r="T11" s="34">
        <v>333.21333500000003</v>
      </c>
      <c r="U11" s="34">
        <v>331.56605999999999</v>
      </c>
      <c r="V11" s="34">
        <v>438.11913400000003</v>
      </c>
      <c r="W11" s="34">
        <v>397.15836400000001</v>
      </c>
      <c r="X11" s="34">
        <v>385.00550300000003</v>
      </c>
      <c r="Y11" s="34">
        <v>378.096181</v>
      </c>
      <c r="Z11" s="34">
        <v>404.30589800000001</v>
      </c>
      <c r="AA11" s="34">
        <v>394.96423399999998</v>
      </c>
      <c r="AB11" s="34">
        <v>326.73626899999999</v>
      </c>
      <c r="AC11" s="34">
        <v>424.99091200000004</v>
      </c>
      <c r="AD11" s="34">
        <v>539.54327599999999</v>
      </c>
      <c r="AE11" s="34">
        <v>550.68681900000001</v>
      </c>
      <c r="AF11" s="34">
        <f t="shared" si="0"/>
        <v>7217.7478940000001</v>
      </c>
    </row>
    <row r="12" spans="1:32" ht="12.75" customHeight="1">
      <c r="A12" s="3">
        <v>4</v>
      </c>
      <c r="B12" s="3">
        <v>392112</v>
      </c>
      <c r="C12" s="8">
        <v>37.880000000000003</v>
      </c>
      <c r="D12" s="8">
        <v>44.102455999999997</v>
      </c>
      <c r="E12" s="8">
        <v>59.969512000000002</v>
      </c>
      <c r="F12" s="8">
        <v>67.019596000000007</v>
      </c>
      <c r="G12" s="8">
        <v>69.550271999999993</v>
      </c>
      <c r="H12" s="8">
        <v>92.516908999999998</v>
      </c>
      <c r="I12" s="8">
        <v>28.795873</v>
      </c>
      <c r="J12" s="8">
        <v>35.524160000000002</v>
      </c>
      <c r="K12" s="8">
        <v>35.473838000000001</v>
      </c>
      <c r="L12" s="8">
        <v>65.079712999999998</v>
      </c>
      <c r="M12" s="8">
        <v>116.16496000000001</v>
      </c>
      <c r="N12" s="8">
        <v>166.168443</v>
      </c>
      <c r="O12" s="8">
        <v>189.31851900000001</v>
      </c>
      <c r="P12" s="34">
        <v>155.56198999999998</v>
      </c>
      <c r="Q12" s="34">
        <v>124.742925</v>
      </c>
      <c r="R12" s="34">
        <v>201.100784</v>
      </c>
      <c r="S12" s="34">
        <v>239.495544</v>
      </c>
      <c r="T12" s="34">
        <v>291.95431500000001</v>
      </c>
      <c r="U12" s="34">
        <v>312.64224999999999</v>
      </c>
      <c r="V12" s="34">
        <v>385.12255099999999</v>
      </c>
      <c r="W12" s="34">
        <v>445.020129</v>
      </c>
      <c r="X12" s="34">
        <v>463.19631900000002</v>
      </c>
      <c r="Y12" s="34">
        <v>501.53444400000001</v>
      </c>
      <c r="Z12" s="34">
        <v>578.49670200000003</v>
      </c>
      <c r="AA12" s="34">
        <v>562.26217599999995</v>
      </c>
      <c r="AB12" s="34">
        <v>418.40082000000001</v>
      </c>
      <c r="AC12" s="34">
        <v>451.76063299999998</v>
      </c>
      <c r="AD12" s="34">
        <v>528.53586399999995</v>
      </c>
      <c r="AE12" s="34">
        <v>661.14021699999989</v>
      </c>
      <c r="AF12" s="34">
        <f t="shared" si="0"/>
        <v>7328.5319140000011</v>
      </c>
    </row>
    <row r="13" spans="1:32" ht="12.75" customHeight="1">
      <c r="A13" s="3">
        <v>5</v>
      </c>
      <c r="B13" s="3">
        <v>560300</v>
      </c>
      <c r="C13" s="8">
        <v>138.29100800000001</v>
      </c>
      <c r="D13" s="8">
        <v>67.178792000000001</v>
      </c>
      <c r="E13" s="8">
        <v>94.51388</v>
      </c>
      <c r="F13" s="8">
        <v>130.06460799999999</v>
      </c>
      <c r="G13" s="8">
        <v>192.05257599999999</v>
      </c>
      <c r="H13" s="8">
        <v>260.022763</v>
      </c>
      <c r="I13" s="8">
        <v>262.251867</v>
      </c>
      <c r="J13" s="8">
        <v>268.05684200000002</v>
      </c>
      <c r="K13" s="8">
        <v>273.518145</v>
      </c>
      <c r="L13" s="8">
        <v>286.65168499999999</v>
      </c>
      <c r="M13" s="8">
        <v>314.92577599999998</v>
      </c>
      <c r="N13" s="8">
        <v>369.22387400000002</v>
      </c>
      <c r="O13" s="8">
        <v>355.64997499999998</v>
      </c>
      <c r="P13" s="34">
        <v>352.87960399999997</v>
      </c>
      <c r="Q13" s="34">
        <v>343.06170400000002</v>
      </c>
      <c r="R13" s="34">
        <v>421.47712999999999</v>
      </c>
      <c r="S13" s="34">
        <v>462.24116399999997</v>
      </c>
      <c r="T13" s="34">
        <v>420.58780300000001</v>
      </c>
      <c r="U13" s="34">
        <v>518.27349400000003</v>
      </c>
      <c r="V13" s="34">
        <v>569.59610099999998</v>
      </c>
      <c r="W13" s="34">
        <v>585.11971100000005</v>
      </c>
      <c r="X13" s="34">
        <v>566.05712699999992</v>
      </c>
      <c r="Y13" s="34">
        <v>588.42987800000003</v>
      </c>
      <c r="Z13" s="34">
        <v>587.11407900000006</v>
      </c>
      <c r="AA13" s="34">
        <v>557.19431900000006</v>
      </c>
      <c r="AB13" s="34">
        <v>542.15648099999999</v>
      </c>
      <c r="AC13" s="34">
        <v>564.09179599999993</v>
      </c>
      <c r="AD13" s="34">
        <v>525.548496</v>
      </c>
      <c r="AE13" s="34">
        <v>0</v>
      </c>
      <c r="AF13" s="34">
        <f t="shared" si="0"/>
        <v>10616.230678000002</v>
      </c>
    </row>
    <row r="14" spans="1:32" ht="12.75" customHeight="1">
      <c r="A14" s="3">
        <v>6</v>
      </c>
      <c r="B14" s="3">
        <v>560300</v>
      </c>
      <c r="C14" s="8">
        <v>138.29100800000001</v>
      </c>
      <c r="D14" s="8">
        <v>67.178792000000001</v>
      </c>
      <c r="E14" s="8">
        <v>94.51388</v>
      </c>
      <c r="F14" s="8">
        <v>130.06460799999999</v>
      </c>
      <c r="G14" s="8">
        <v>192.05257599999999</v>
      </c>
      <c r="H14" s="8">
        <v>260.022763</v>
      </c>
      <c r="I14" s="8">
        <v>262.251867</v>
      </c>
      <c r="J14" s="8">
        <v>268.05684200000002</v>
      </c>
      <c r="K14" s="8">
        <v>273.518145</v>
      </c>
      <c r="L14" s="8">
        <v>286.65168499999999</v>
      </c>
      <c r="M14" s="8">
        <v>314.92577599999998</v>
      </c>
      <c r="N14" s="8">
        <v>369.22387400000002</v>
      </c>
      <c r="O14" s="8">
        <v>355.64997499999998</v>
      </c>
      <c r="P14" s="34">
        <v>352.87960399999997</v>
      </c>
      <c r="Q14" s="34">
        <v>343.06170400000002</v>
      </c>
      <c r="R14" s="34">
        <v>421.47712999999999</v>
      </c>
      <c r="S14" s="34">
        <v>462.24116399999997</v>
      </c>
      <c r="T14" s="34">
        <v>420.58780300000001</v>
      </c>
      <c r="U14" s="34">
        <v>518.27349400000003</v>
      </c>
      <c r="V14" s="34">
        <v>569.59610099999998</v>
      </c>
      <c r="W14" s="34">
        <v>585.11971100000005</v>
      </c>
      <c r="X14" s="34">
        <v>566.05712699999992</v>
      </c>
      <c r="Y14" s="34">
        <v>588.42987800000003</v>
      </c>
      <c r="Z14" s="34">
        <v>587.11407900000006</v>
      </c>
      <c r="AA14" s="34">
        <v>557.19431900000006</v>
      </c>
      <c r="AB14" s="34">
        <v>542.15648099999999</v>
      </c>
      <c r="AC14" s="34">
        <v>564.09179599999993</v>
      </c>
      <c r="AD14" s="34">
        <v>525.548496</v>
      </c>
      <c r="AE14" s="34">
        <v>0</v>
      </c>
      <c r="AF14" s="34">
        <f t="shared" si="0"/>
        <v>10616.230678000002</v>
      </c>
    </row>
    <row r="15" spans="1:32" ht="12.75" customHeight="1">
      <c r="A15" s="3">
        <v>7</v>
      </c>
      <c r="B15" s="3">
        <v>630790</v>
      </c>
      <c r="C15" s="8">
        <v>37.914000000000001</v>
      </c>
      <c r="D15" s="8">
        <v>53.671188000000001</v>
      </c>
      <c r="E15" s="8">
        <v>56.095635999999999</v>
      </c>
      <c r="F15" s="8">
        <v>71.229520000000008</v>
      </c>
      <c r="G15" s="8">
        <v>84.651679999999999</v>
      </c>
      <c r="H15" s="8">
        <v>98.993887000000001</v>
      </c>
      <c r="I15" s="8">
        <v>77.562028000000012</v>
      </c>
      <c r="J15" s="8">
        <v>69.555625000000006</v>
      </c>
      <c r="K15" s="8">
        <v>69.54226700000001</v>
      </c>
      <c r="L15" s="8">
        <v>75.342176000000009</v>
      </c>
      <c r="M15" s="8">
        <v>112.073004</v>
      </c>
      <c r="N15" s="8">
        <v>121.25446599999999</v>
      </c>
      <c r="O15" s="8">
        <v>152.20250899999999</v>
      </c>
      <c r="P15" s="34">
        <v>160.12591599999999</v>
      </c>
      <c r="Q15" s="34">
        <v>203.61810600000001</v>
      </c>
      <c r="R15" s="34">
        <v>218.21018900000001</v>
      </c>
      <c r="S15" s="34">
        <v>256.23652499999997</v>
      </c>
      <c r="T15" s="34">
        <v>274.62247600000001</v>
      </c>
      <c r="U15" s="34">
        <v>317.77936299999999</v>
      </c>
      <c r="V15" s="34">
        <v>352.82082800000001</v>
      </c>
      <c r="W15" s="34">
        <v>280.94688000000002</v>
      </c>
      <c r="X15" s="34">
        <v>299.13103899999999</v>
      </c>
      <c r="Y15" s="34">
        <v>357.31973999999997</v>
      </c>
      <c r="Z15" s="34">
        <v>370.404087</v>
      </c>
      <c r="AA15" s="34">
        <v>388.35062400000004</v>
      </c>
      <c r="AB15" s="34">
        <v>797.30182400000001</v>
      </c>
      <c r="AC15" s="34">
        <v>521.78544999999997</v>
      </c>
      <c r="AD15" s="34">
        <v>496.36550599999998</v>
      </c>
      <c r="AE15" s="34">
        <v>485.24265600000001</v>
      </c>
      <c r="AF15" s="34">
        <f t="shared" si="0"/>
        <v>6860.3491949999998</v>
      </c>
    </row>
    <row r="16" spans="1:32" ht="12.75" customHeight="1">
      <c r="A16" s="3">
        <v>8</v>
      </c>
      <c r="B16" s="3">
        <v>611030</v>
      </c>
      <c r="C16" s="8">
        <v>104.16500000000001</v>
      </c>
      <c r="D16" s="8">
        <v>104.510312</v>
      </c>
      <c r="E16" s="8">
        <v>120.59031200000001</v>
      </c>
      <c r="F16" s="8">
        <v>119.998272</v>
      </c>
      <c r="G16" s="8">
        <v>145.84836799999999</v>
      </c>
      <c r="H16" s="8">
        <v>156.05151699999999</v>
      </c>
      <c r="I16" s="8">
        <v>242.33026699999999</v>
      </c>
      <c r="J16" s="8">
        <v>236.06756899999999</v>
      </c>
      <c r="K16" s="8">
        <v>207.04564099999999</v>
      </c>
      <c r="L16" s="8">
        <v>170.95804000000001</v>
      </c>
      <c r="M16" s="8">
        <v>203.27946599999999</v>
      </c>
      <c r="N16" s="8">
        <v>213.94835699999999</v>
      </c>
      <c r="O16" s="8">
        <v>143.61943599999998</v>
      </c>
      <c r="P16" s="34">
        <v>118.279888</v>
      </c>
      <c r="Q16" s="34">
        <v>92.400186000000005</v>
      </c>
      <c r="R16" s="34">
        <v>120.753299</v>
      </c>
      <c r="S16" s="34">
        <v>153.013857</v>
      </c>
      <c r="T16" s="34">
        <v>153.59746699999999</v>
      </c>
      <c r="U16" s="34">
        <v>177.692207</v>
      </c>
      <c r="V16" s="34">
        <v>189.04946799999999</v>
      </c>
      <c r="W16" s="34">
        <v>207.09280699999999</v>
      </c>
      <c r="X16" s="34">
        <v>209.498344</v>
      </c>
      <c r="Y16" s="34">
        <v>206.87027700000002</v>
      </c>
      <c r="Z16" s="34">
        <v>252.23759099999998</v>
      </c>
      <c r="AA16" s="34">
        <v>248.73433900000001</v>
      </c>
      <c r="AB16" s="34">
        <v>175.80946499999999</v>
      </c>
      <c r="AC16" s="34">
        <v>242.00545499999998</v>
      </c>
      <c r="AD16" s="34">
        <v>343.127295</v>
      </c>
      <c r="AE16" s="34">
        <v>382.03601600000002</v>
      </c>
      <c r="AF16" s="34">
        <f t="shared" si="0"/>
        <v>5440.6105180000013</v>
      </c>
    </row>
    <row r="17" spans="1:32" ht="12.75" customHeight="1">
      <c r="A17" s="3">
        <v>9</v>
      </c>
      <c r="B17" s="3">
        <v>520100</v>
      </c>
      <c r="C17" s="8">
        <v>219.76599999999999</v>
      </c>
      <c r="D17" s="8">
        <v>346.153504</v>
      </c>
      <c r="E17" s="8">
        <v>442.51286399999998</v>
      </c>
      <c r="F17" s="8">
        <v>619.14252800000008</v>
      </c>
      <c r="G17" s="8">
        <v>383.93766399999998</v>
      </c>
      <c r="H17" s="8">
        <v>542.83029099999999</v>
      </c>
      <c r="I17" s="8">
        <v>514.02350799999999</v>
      </c>
      <c r="J17" s="8">
        <v>440.49930599999999</v>
      </c>
      <c r="K17" s="8">
        <v>533.97688199999993</v>
      </c>
      <c r="L17" s="8">
        <v>566.1414840000001</v>
      </c>
      <c r="M17" s="8">
        <v>458.18918099999996</v>
      </c>
      <c r="N17" s="8">
        <v>489.639005</v>
      </c>
      <c r="O17" s="8">
        <v>461.92653899999999</v>
      </c>
      <c r="P17" s="34">
        <v>538.95871099999999</v>
      </c>
      <c r="Q17" s="34">
        <v>411.90369099999998</v>
      </c>
      <c r="R17" s="34">
        <v>630.63557100000003</v>
      </c>
      <c r="S17" s="34">
        <v>834.61907700000006</v>
      </c>
      <c r="T17" s="34">
        <v>450.35840999999999</v>
      </c>
      <c r="U17" s="34">
        <v>456.19326799999999</v>
      </c>
      <c r="V17" s="34">
        <v>422.05417599999998</v>
      </c>
      <c r="W17" s="34">
        <v>337.03382599999998</v>
      </c>
      <c r="X17" s="34">
        <v>0</v>
      </c>
      <c r="Y17" s="34">
        <v>0</v>
      </c>
      <c r="Z17" s="34">
        <v>386.32580400000001</v>
      </c>
      <c r="AA17" s="34">
        <v>309.70272899999998</v>
      </c>
      <c r="AB17" s="34">
        <v>207.66766699999999</v>
      </c>
      <c r="AC17" s="34">
        <v>256.55784499999999</v>
      </c>
      <c r="AD17" s="34">
        <v>301.368764</v>
      </c>
      <c r="AE17" s="34">
        <v>204.76026000000002</v>
      </c>
      <c r="AF17" s="34">
        <f t="shared" si="0"/>
        <v>11766.878555000003</v>
      </c>
    </row>
    <row r="18" spans="1:32" ht="12.75" customHeight="1">
      <c r="A18" s="3">
        <v>10</v>
      </c>
      <c r="B18" s="3">
        <v>701990</v>
      </c>
      <c r="C18" s="8">
        <v>42.131999999999998</v>
      </c>
      <c r="D18" s="8">
        <v>49.755136</v>
      </c>
      <c r="E18" s="8">
        <v>64.490448000000001</v>
      </c>
      <c r="F18" s="8">
        <v>63.778391999999997</v>
      </c>
      <c r="G18" s="8">
        <v>64.377144000000001</v>
      </c>
      <c r="H18" s="8">
        <v>81.643323999999993</v>
      </c>
      <c r="I18" s="8">
        <v>71.210175000000007</v>
      </c>
      <c r="J18" s="8">
        <v>73.465279999999993</v>
      </c>
      <c r="K18" s="8">
        <v>88.778465999999995</v>
      </c>
      <c r="L18" s="8">
        <v>79.840688</v>
      </c>
      <c r="M18" s="8">
        <v>77.789100999999988</v>
      </c>
      <c r="N18" s="8">
        <v>89.185856999999999</v>
      </c>
      <c r="O18" s="8">
        <v>110.364208</v>
      </c>
      <c r="P18" s="34">
        <v>107.901295</v>
      </c>
      <c r="Q18" s="34">
        <v>88.795102999999997</v>
      </c>
      <c r="R18" s="34">
        <v>119.80404</v>
      </c>
      <c r="S18" s="34">
        <v>147.963899</v>
      </c>
      <c r="T18" s="34">
        <v>143.730617</v>
      </c>
      <c r="U18" s="34">
        <v>159.72768100000002</v>
      </c>
      <c r="V18" s="34">
        <v>185.69628500000002</v>
      </c>
      <c r="W18" s="34">
        <v>197.80395999999999</v>
      </c>
      <c r="X18" s="34">
        <v>217.84023999999999</v>
      </c>
      <c r="Y18" s="34">
        <v>243.70308399999999</v>
      </c>
      <c r="Z18" s="34">
        <v>235.35345900000002</v>
      </c>
      <c r="AA18" s="34">
        <v>246.871297</v>
      </c>
      <c r="AB18" s="34">
        <v>229.03828700000003</v>
      </c>
      <c r="AC18" s="34">
        <v>257.699882</v>
      </c>
      <c r="AD18" s="34">
        <v>296.84521500000005</v>
      </c>
      <c r="AE18" s="34">
        <v>379.72641499999997</v>
      </c>
      <c r="AF18" s="34">
        <f t="shared" si="0"/>
        <v>4215.3109780000004</v>
      </c>
    </row>
    <row r="19" spans="1:32" ht="12.75" customHeight="1">
      <c r="A19" s="3">
        <v>11</v>
      </c>
      <c r="B19" s="3">
        <v>590390</v>
      </c>
      <c r="C19" s="8">
        <v>34.502000000000002</v>
      </c>
      <c r="D19" s="8">
        <v>27.464096000000001</v>
      </c>
      <c r="E19" s="8">
        <v>51.641112</v>
      </c>
      <c r="F19" s="8">
        <v>69.172839999999994</v>
      </c>
      <c r="G19" s="8">
        <v>89.229439999999997</v>
      </c>
      <c r="H19" s="8">
        <v>122.54742</v>
      </c>
      <c r="I19" s="8">
        <v>161.24404699999999</v>
      </c>
      <c r="J19" s="8">
        <v>181.52596400000002</v>
      </c>
      <c r="K19" s="8">
        <v>146.71787899999998</v>
      </c>
      <c r="L19" s="8">
        <v>135.79555300000001</v>
      </c>
      <c r="M19" s="8">
        <v>143.80109099999999</v>
      </c>
      <c r="N19" s="8">
        <v>175.44292899999999</v>
      </c>
      <c r="O19" s="8">
        <v>200.36997</v>
      </c>
      <c r="P19" s="34">
        <v>189.460757</v>
      </c>
      <c r="Q19" s="34">
        <v>148.983643</v>
      </c>
      <c r="R19" s="34">
        <v>226.31150299999999</v>
      </c>
      <c r="S19" s="34">
        <v>251.39515599999999</v>
      </c>
      <c r="T19" s="34">
        <v>314.90976000000001</v>
      </c>
      <c r="U19" s="34">
        <v>319.40022899999997</v>
      </c>
      <c r="V19" s="34">
        <v>342.47186200000004</v>
      </c>
      <c r="W19" s="34">
        <v>363.89011900000003</v>
      </c>
      <c r="X19" s="34">
        <v>353.62552299999999</v>
      </c>
      <c r="Y19" s="34">
        <v>329.30920299999997</v>
      </c>
      <c r="Z19" s="34">
        <v>288.185113</v>
      </c>
      <c r="AA19" s="34">
        <v>219.728903</v>
      </c>
      <c r="AB19" s="34">
        <v>197.19126</v>
      </c>
      <c r="AC19" s="34">
        <v>195.78536199999999</v>
      </c>
      <c r="AD19" s="34">
        <v>266.16399999999999</v>
      </c>
      <c r="AE19" s="34">
        <v>288.91437300000001</v>
      </c>
      <c r="AF19" s="34">
        <f t="shared" si="0"/>
        <v>5835.1811069999994</v>
      </c>
    </row>
    <row r="20" spans="1:32" ht="12.75" customHeight="1">
      <c r="A20" s="3">
        <v>12</v>
      </c>
      <c r="B20" s="3">
        <v>420292</v>
      </c>
      <c r="C20" s="8">
        <v>3.1760000000000002</v>
      </c>
      <c r="D20" s="8">
        <v>5.6048390000000001</v>
      </c>
      <c r="E20" s="8">
        <v>15.003487999999999</v>
      </c>
      <c r="F20" s="8">
        <v>18.923235999999999</v>
      </c>
      <c r="G20" s="8">
        <v>18.570119999999999</v>
      </c>
      <c r="H20" s="8">
        <v>29.664806000000002</v>
      </c>
      <c r="I20" s="8">
        <v>49.268464999999999</v>
      </c>
      <c r="J20" s="8">
        <v>48.028625999999996</v>
      </c>
      <c r="K20" s="8">
        <v>54.281059999999997</v>
      </c>
      <c r="L20" s="8">
        <v>58.502533999999997</v>
      </c>
      <c r="M20" s="8">
        <v>56.228648999999997</v>
      </c>
      <c r="N20" s="8">
        <v>46.267420000000001</v>
      </c>
      <c r="O20" s="8">
        <v>71.446099000000004</v>
      </c>
      <c r="P20" s="34">
        <v>83.224532000000011</v>
      </c>
      <c r="Q20" s="34">
        <v>72.462125999999998</v>
      </c>
      <c r="R20" s="34">
        <v>96.588065</v>
      </c>
      <c r="S20" s="34">
        <v>126.342237</v>
      </c>
      <c r="T20" s="34">
        <v>172.77874199999999</v>
      </c>
      <c r="U20" s="34">
        <v>190.96016699999998</v>
      </c>
      <c r="V20" s="34">
        <v>226.24167600000001</v>
      </c>
      <c r="W20" s="34">
        <v>238.82935900000001</v>
      </c>
      <c r="X20" s="34">
        <v>225.91526099999999</v>
      </c>
      <c r="Y20" s="34">
        <v>229.48424199999999</v>
      </c>
      <c r="Z20" s="34">
        <v>272.71497199999999</v>
      </c>
      <c r="AA20" s="34">
        <v>301.14938699999999</v>
      </c>
      <c r="AB20" s="34">
        <v>236.01814899999999</v>
      </c>
      <c r="AC20" s="34">
        <v>225.92046599999998</v>
      </c>
      <c r="AD20" s="34">
        <v>261.49440400000003</v>
      </c>
      <c r="AE20" s="34">
        <v>326.44670600000001</v>
      </c>
      <c r="AF20" s="34">
        <f t="shared" si="0"/>
        <v>3761.5358329999999</v>
      </c>
    </row>
    <row r="21" spans="1:32" ht="12.75" customHeight="1">
      <c r="A21" s="3">
        <v>13</v>
      </c>
      <c r="B21" s="3">
        <v>611020</v>
      </c>
      <c r="C21" s="8">
        <v>14.968999999999999</v>
      </c>
      <c r="D21" s="8">
        <v>18.447416</v>
      </c>
      <c r="E21" s="8">
        <v>88.783448000000007</v>
      </c>
      <c r="F21" s="8">
        <v>138.08198400000001</v>
      </c>
      <c r="G21" s="8">
        <v>206.70854399999999</v>
      </c>
      <c r="H21" s="8">
        <v>223.207673</v>
      </c>
      <c r="I21" s="8">
        <v>229.89185699999999</v>
      </c>
      <c r="J21" s="8">
        <v>220.540739</v>
      </c>
      <c r="K21" s="8">
        <v>213.865354</v>
      </c>
      <c r="L21" s="8">
        <v>179.55955799999998</v>
      </c>
      <c r="M21" s="8">
        <v>90.960875999999999</v>
      </c>
      <c r="N21" s="8">
        <v>92.169339000000008</v>
      </c>
      <c r="O21" s="8">
        <v>78.817746999999997</v>
      </c>
      <c r="P21" s="34">
        <v>95.715744000000001</v>
      </c>
      <c r="Q21" s="34">
        <v>60.979862999999995</v>
      </c>
      <c r="R21" s="34">
        <v>68.323774</v>
      </c>
      <c r="S21" s="34">
        <v>79.079600999999997</v>
      </c>
      <c r="T21" s="34">
        <v>85.336873000000011</v>
      </c>
      <c r="U21" s="34">
        <v>101.060591</v>
      </c>
      <c r="V21" s="34">
        <v>116.326712</v>
      </c>
      <c r="W21" s="34">
        <v>118.75726899999999</v>
      </c>
      <c r="X21" s="34">
        <v>109.67732000000001</v>
      </c>
      <c r="Y21" s="34">
        <v>110.83400900000001</v>
      </c>
      <c r="Z21" s="34">
        <v>140.23570800000002</v>
      </c>
      <c r="AA21" s="34">
        <v>163.26234299999999</v>
      </c>
      <c r="AB21" s="34">
        <v>131.21683400000001</v>
      </c>
      <c r="AC21" s="34">
        <v>195.51835999999997</v>
      </c>
      <c r="AD21" s="34">
        <v>257.20077100000003</v>
      </c>
      <c r="AE21" s="34">
        <v>284.02482000000003</v>
      </c>
      <c r="AF21" s="34">
        <f t="shared" si="0"/>
        <v>3913.5541270000008</v>
      </c>
    </row>
    <row r="22" spans="1:32" ht="12.75" customHeight="1">
      <c r="A22" s="3">
        <v>14</v>
      </c>
      <c r="B22" s="3">
        <v>620462</v>
      </c>
      <c r="C22" s="8">
        <v>191.798</v>
      </c>
      <c r="D22" s="8">
        <v>302.83235200000001</v>
      </c>
      <c r="E22" s="8">
        <v>350.54447999999996</v>
      </c>
      <c r="F22" s="8">
        <v>399.66070400000001</v>
      </c>
      <c r="G22" s="8">
        <v>323.95823999999999</v>
      </c>
      <c r="H22" s="8">
        <v>258.189707</v>
      </c>
      <c r="I22" s="8">
        <v>210.91172</v>
      </c>
      <c r="J22" s="8">
        <v>233.496253</v>
      </c>
      <c r="K22" s="8">
        <v>195.35477399999999</v>
      </c>
      <c r="L22" s="8">
        <v>154.50005999999999</v>
      </c>
      <c r="M22" s="8">
        <v>130.784717</v>
      </c>
      <c r="N22" s="8">
        <v>138.18754100000001</v>
      </c>
      <c r="O22" s="8">
        <v>133.41086900000002</v>
      </c>
      <c r="P22" s="34">
        <v>127.722117</v>
      </c>
      <c r="Q22" s="34">
        <v>100.719103</v>
      </c>
      <c r="R22" s="34">
        <v>98.541278999999989</v>
      </c>
      <c r="S22" s="34">
        <v>109.71184</v>
      </c>
      <c r="T22" s="34">
        <v>123.80654399999999</v>
      </c>
      <c r="U22" s="34">
        <v>142.52712199999999</v>
      </c>
      <c r="V22" s="34">
        <v>148.10468400000002</v>
      </c>
      <c r="W22" s="34">
        <v>148.40133700000001</v>
      </c>
      <c r="X22" s="34">
        <v>149.64327900000001</v>
      </c>
      <c r="Y22" s="34">
        <v>146.71228200000002</v>
      </c>
      <c r="Z22" s="34">
        <v>169.55249900000001</v>
      </c>
      <c r="AA22" s="34">
        <v>175.205307</v>
      </c>
      <c r="AB22" s="34">
        <v>119.16732300000001</v>
      </c>
      <c r="AC22" s="34">
        <v>179.03400099999999</v>
      </c>
      <c r="AD22" s="34">
        <v>231.05453700000001</v>
      </c>
      <c r="AE22" s="34">
        <v>253.98656500000001</v>
      </c>
      <c r="AF22" s="34">
        <f t="shared" si="0"/>
        <v>5447.5192360000001</v>
      </c>
    </row>
    <row r="23" spans="1:32" ht="12.75" customHeight="1">
      <c r="A23" s="3">
        <v>15</v>
      </c>
      <c r="B23" s="3">
        <v>620342</v>
      </c>
      <c r="C23" s="8">
        <v>352.87001600000002</v>
      </c>
      <c r="D23" s="8">
        <v>362.02076799999998</v>
      </c>
      <c r="E23" s="8">
        <v>418.71740799999998</v>
      </c>
      <c r="F23" s="8">
        <v>447.80412800000005</v>
      </c>
      <c r="G23" s="8">
        <v>288.60057599999999</v>
      </c>
      <c r="H23" s="8">
        <v>211.26900700000002</v>
      </c>
      <c r="I23" s="8">
        <v>195.91775099999998</v>
      </c>
      <c r="J23" s="8">
        <v>189.49901199999999</v>
      </c>
      <c r="K23" s="8">
        <v>147.849356</v>
      </c>
      <c r="L23" s="8">
        <v>116.796823</v>
      </c>
      <c r="M23" s="8">
        <v>121.151872</v>
      </c>
      <c r="N23" s="8">
        <v>111.839955</v>
      </c>
      <c r="O23" s="8">
        <v>114.83722299999999</v>
      </c>
      <c r="P23" s="34">
        <v>132.63457500000001</v>
      </c>
      <c r="Q23" s="34">
        <v>112.494258</v>
      </c>
      <c r="R23" s="34">
        <v>119.42840799999999</v>
      </c>
      <c r="S23" s="34">
        <v>142.07275099999998</v>
      </c>
      <c r="T23" s="34">
        <v>153.807637</v>
      </c>
      <c r="U23" s="34">
        <v>171.21302799999998</v>
      </c>
      <c r="V23" s="34">
        <v>195.16503400000002</v>
      </c>
      <c r="W23" s="34">
        <v>208.064255</v>
      </c>
      <c r="X23" s="34">
        <v>206.96705600000001</v>
      </c>
      <c r="Y23" s="34">
        <v>183.70075</v>
      </c>
      <c r="Z23" s="34">
        <v>185.77542499999998</v>
      </c>
      <c r="AA23" s="34">
        <v>188.194737</v>
      </c>
      <c r="AB23" s="34">
        <v>119.98892699999999</v>
      </c>
      <c r="AC23" s="34">
        <v>163.195908</v>
      </c>
      <c r="AD23" s="34">
        <v>219.52319900000001</v>
      </c>
      <c r="AE23" s="34">
        <v>222.55439100000001</v>
      </c>
      <c r="AF23" s="34">
        <f t="shared" si="0"/>
        <v>5803.9542340000007</v>
      </c>
    </row>
    <row r="24" spans="1:32" ht="12.75" customHeight="1">
      <c r="A24" s="3">
        <v>16</v>
      </c>
      <c r="B24" s="3">
        <v>610990</v>
      </c>
      <c r="C24" s="8">
        <v>35.14</v>
      </c>
      <c r="D24" s="8">
        <v>52.17586</v>
      </c>
      <c r="E24" s="8">
        <v>99.14297599999999</v>
      </c>
      <c r="F24" s="8">
        <v>64.435351999999995</v>
      </c>
      <c r="G24" s="8">
        <v>93.608584000000008</v>
      </c>
      <c r="H24" s="8">
        <v>114.94767399999999</v>
      </c>
      <c r="I24" s="8">
        <v>99.869450999999998</v>
      </c>
      <c r="J24" s="8">
        <v>82.746716000000006</v>
      </c>
      <c r="K24" s="8">
        <v>90.183702999999994</v>
      </c>
      <c r="L24" s="8">
        <v>73.106350000000006</v>
      </c>
      <c r="M24" s="8">
        <v>67.604140999999998</v>
      </c>
      <c r="N24" s="8">
        <v>67.173203999999998</v>
      </c>
      <c r="O24" s="8">
        <v>45.189357000000001</v>
      </c>
      <c r="P24" s="34">
        <v>39.274758999999996</v>
      </c>
      <c r="Q24" s="34">
        <v>44.102800000000002</v>
      </c>
      <c r="R24" s="34">
        <v>59.029180000000004</v>
      </c>
      <c r="S24" s="34">
        <v>76.249758</v>
      </c>
      <c r="T24" s="34">
        <v>102.623161</v>
      </c>
      <c r="U24" s="34">
        <v>127.01280300000001</v>
      </c>
      <c r="V24" s="34">
        <v>157.053787</v>
      </c>
      <c r="W24" s="34">
        <v>166.31572800000001</v>
      </c>
      <c r="X24" s="34">
        <v>183.43756400000001</v>
      </c>
      <c r="Y24" s="34">
        <v>156.12476899999999</v>
      </c>
      <c r="Z24" s="34">
        <v>151.85294399999998</v>
      </c>
      <c r="AA24" s="34">
        <v>154.79413099999999</v>
      </c>
      <c r="AB24" s="34">
        <v>120.020105</v>
      </c>
      <c r="AC24" s="34">
        <v>147.58691399999998</v>
      </c>
      <c r="AD24" s="34">
        <v>208.29321999999999</v>
      </c>
      <c r="AE24" s="34">
        <v>191.769925</v>
      </c>
      <c r="AF24" s="34">
        <f t="shared" si="0"/>
        <v>3070.864916</v>
      </c>
    </row>
    <row r="25" spans="1:32" ht="12.75" customHeight="1">
      <c r="A25" s="3">
        <v>17</v>
      </c>
      <c r="B25" s="3">
        <v>420222</v>
      </c>
      <c r="C25" s="8">
        <v>6.38</v>
      </c>
      <c r="D25" s="8">
        <v>6.933808</v>
      </c>
      <c r="E25" s="8">
        <v>7.7139759999999997</v>
      </c>
      <c r="F25" s="8">
        <v>9.4537270000000007</v>
      </c>
      <c r="G25" s="8">
        <v>11.667707</v>
      </c>
      <c r="H25" s="8">
        <v>14.925040000000001</v>
      </c>
      <c r="I25" s="8">
        <v>25.919938999999999</v>
      </c>
      <c r="J25" s="8">
        <v>36.571396</v>
      </c>
      <c r="K25" s="8">
        <v>40.757829000000001</v>
      </c>
      <c r="L25" s="8">
        <v>45.183365999999999</v>
      </c>
      <c r="M25" s="8">
        <v>54.147717999999998</v>
      </c>
      <c r="N25" s="8">
        <v>69.983765000000005</v>
      </c>
      <c r="O25" s="8">
        <v>86.468709000000004</v>
      </c>
      <c r="P25" s="34">
        <v>94.848748999999998</v>
      </c>
      <c r="Q25" s="34">
        <v>78.836250000000007</v>
      </c>
      <c r="R25" s="34">
        <v>95.509332000000001</v>
      </c>
      <c r="S25" s="34">
        <v>114.47117200000001</v>
      </c>
      <c r="T25" s="34">
        <v>126.47314900000001</v>
      </c>
      <c r="U25" s="34">
        <v>129.93906100000001</v>
      </c>
      <c r="V25" s="34">
        <v>142.98875200000001</v>
      </c>
      <c r="W25" s="34">
        <v>141.947047</v>
      </c>
      <c r="X25" s="34">
        <v>133.04847599999999</v>
      </c>
      <c r="Y25" s="34">
        <v>126.43185099999999</v>
      </c>
      <c r="Z25" s="34">
        <v>141.80283</v>
      </c>
      <c r="AA25" s="34">
        <v>142.25904299999999</v>
      </c>
      <c r="AB25" s="34">
        <v>96.008357000000004</v>
      </c>
      <c r="AC25" s="34">
        <v>121.684471</v>
      </c>
      <c r="AD25" s="34">
        <v>205.275362</v>
      </c>
      <c r="AE25" s="34">
        <v>198.570289</v>
      </c>
      <c r="AF25" s="34">
        <f t="shared" si="0"/>
        <v>2506.2011709999997</v>
      </c>
    </row>
    <row r="26" spans="1:32" ht="12.75" customHeight="1">
      <c r="A26" s="3">
        <v>18</v>
      </c>
      <c r="B26" s="3">
        <v>580632</v>
      </c>
      <c r="C26" s="8">
        <v>85.674000000000007</v>
      </c>
      <c r="D26" s="8">
        <v>100.534384</v>
      </c>
      <c r="E26" s="8">
        <v>122.201472</v>
      </c>
      <c r="F26" s="8">
        <v>153.17521599999998</v>
      </c>
      <c r="G26" s="8">
        <v>170.544352</v>
      </c>
      <c r="H26" s="8">
        <v>187.50338300000001</v>
      </c>
      <c r="I26" s="8">
        <v>166.12025</v>
      </c>
      <c r="J26" s="8">
        <v>181.12581599999999</v>
      </c>
      <c r="K26" s="8">
        <v>178.081076</v>
      </c>
      <c r="L26" s="8">
        <v>176.344359</v>
      </c>
      <c r="M26" s="8">
        <v>200.574061</v>
      </c>
      <c r="N26" s="8">
        <v>209.991939</v>
      </c>
      <c r="O26" s="8">
        <v>244.95435599999999</v>
      </c>
      <c r="P26" s="34">
        <v>210.37981600000001</v>
      </c>
      <c r="Q26" s="34">
        <v>156.00062299999999</v>
      </c>
      <c r="R26" s="34">
        <v>207.72651199999999</v>
      </c>
      <c r="S26" s="34">
        <v>217.98580900000002</v>
      </c>
      <c r="T26" s="34">
        <v>221.20640900000001</v>
      </c>
      <c r="U26" s="34">
        <v>228.047808</v>
      </c>
      <c r="V26" s="34">
        <v>213.90577199999998</v>
      </c>
      <c r="W26" s="34">
        <v>202.41288699999998</v>
      </c>
      <c r="X26" s="34">
        <v>188.572024</v>
      </c>
      <c r="Y26" s="34">
        <v>203.35343599999999</v>
      </c>
      <c r="Z26" s="34">
        <v>222.13948000000002</v>
      </c>
      <c r="AA26" s="34">
        <v>215.51517199999998</v>
      </c>
      <c r="AB26" s="34">
        <v>150.28430399999999</v>
      </c>
      <c r="AC26" s="34">
        <v>165.93278599999999</v>
      </c>
      <c r="AD26" s="34">
        <v>199.00188399999999</v>
      </c>
      <c r="AE26" s="34">
        <v>202.08617900000002</v>
      </c>
      <c r="AF26" s="34">
        <f t="shared" si="0"/>
        <v>5381.3755650000003</v>
      </c>
    </row>
    <row r="27" spans="1:32" ht="12.75" customHeight="1">
      <c r="A27" s="3">
        <v>19</v>
      </c>
      <c r="B27" s="3">
        <v>590320</v>
      </c>
      <c r="C27" s="8">
        <v>44.204000000000001</v>
      </c>
      <c r="D27" s="8">
        <v>56.248675999999996</v>
      </c>
      <c r="E27" s="8">
        <v>82.655695999999992</v>
      </c>
      <c r="F27" s="8">
        <v>108.47669599999999</v>
      </c>
      <c r="G27" s="8">
        <v>133.45093599999998</v>
      </c>
      <c r="H27" s="8">
        <v>152.36213500000002</v>
      </c>
      <c r="I27" s="8">
        <v>175.874178</v>
      </c>
      <c r="J27" s="8">
        <v>168.15562899999998</v>
      </c>
      <c r="K27" s="8">
        <v>208.11784899999998</v>
      </c>
      <c r="L27" s="8">
        <v>207.43318199999999</v>
      </c>
      <c r="M27" s="8">
        <v>214.828632</v>
      </c>
      <c r="N27" s="8">
        <v>209.66971599999999</v>
      </c>
      <c r="O27" s="8">
        <v>245.47070000000002</v>
      </c>
      <c r="P27" s="34">
        <v>237.273256</v>
      </c>
      <c r="Q27" s="34">
        <v>142.25935800000002</v>
      </c>
      <c r="R27" s="34">
        <v>164.810033</v>
      </c>
      <c r="S27" s="34">
        <v>197.29264600000002</v>
      </c>
      <c r="T27" s="34">
        <v>237.627409</v>
      </c>
      <c r="U27" s="34">
        <v>286.42434700000001</v>
      </c>
      <c r="V27" s="34">
        <v>293.36110100000002</v>
      </c>
      <c r="W27" s="34">
        <v>291.52378199999998</v>
      </c>
      <c r="X27" s="34">
        <v>332.445561</v>
      </c>
      <c r="Y27" s="34">
        <v>302.77804599999996</v>
      </c>
      <c r="Z27" s="34">
        <v>317.99560200000002</v>
      </c>
      <c r="AA27" s="34">
        <v>295.43776899999995</v>
      </c>
      <c r="AB27" s="34">
        <v>194.18532500000001</v>
      </c>
      <c r="AC27" s="34">
        <v>189.88371900000001</v>
      </c>
      <c r="AD27" s="34">
        <v>188.02553</v>
      </c>
      <c r="AE27" s="34">
        <v>158.50142000000002</v>
      </c>
      <c r="AF27" s="34">
        <f t="shared" si="0"/>
        <v>5836.7729290000016</v>
      </c>
    </row>
    <row r="28" spans="1:32" ht="12.75" customHeight="1">
      <c r="A28" s="3">
        <v>20</v>
      </c>
      <c r="B28" s="3">
        <v>591190</v>
      </c>
      <c r="C28" s="8">
        <v>32.244</v>
      </c>
      <c r="D28" s="8">
        <v>40.033688000000005</v>
      </c>
      <c r="E28" s="8">
        <v>50.660531999999996</v>
      </c>
      <c r="F28" s="8">
        <v>49.897379999999998</v>
      </c>
      <c r="G28" s="8">
        <v>57.626432000000001</v>
      </c>
      <c r="H28" s="8">
        <v>76.984778999999989</v>
      </c>
      <c r="I28" s="8">
        <v>69.251657999999992</v>
      </c>
      <c r="J28" s="8">
        <v>73.025379000000001</v>
      </c>
      <c r="K28" s="8">
        <v>75.993482</v>
      </c>
      <c r="L28" s="8">
        <v>83.600273000000001</v>
      </c>
      <c r="M28" s="8">
        <v>92.533681999999999</v>
      </c>
      <c r="N28" s="8">
        <v>113.854738</v>
      </c>
      <c r="O28" s="8">
        <v>124.17910099999999</v>
      </c>
      <c r="P28" s="34">
        <v>122.81903699999999</v>
      </c>
      <c r="Q28" s="34">
        <v>84.268262000000007</v>
      </c>
      <c r="R28" s="34">
        <v>119.35663000000001</v>
      </c>
      <c r="S28" s="34">
        <v>149.02882600000001</v>
      </c>
      <c r="T28" s="34">
        <v>157.77851100000001</v>
      </c>
      <c r="U28" s="34">
        <v>175.22840299999999</v>
      </c>
      <c r="V28" s="34">
        <v>194.382453</v>
      </c>
      <c r="W28" s="34">
        <v>154.905947</v>
      </c>
      <c r="X28" s="34">
        <v>170.67676</v>
      </c>
      <c r="Y28" s="34">
        <v>165.71144200000001</v>
      </c>
      <c r="Z28" s="34">
        <v>183.21815799999999</v>
      </c>
      <c r="AA28" s="34">
        <v>147.839617</v>
      </c>
      <c r="AB28" s="34">
        <v>147.695213</v>
      </c>
      <c r="AC28" s="34">
        <v>159.25573600000001</v>
      </c>
      <c r="AD28" s="34">
        <v>185.16445499999998</v>
      </c>
      <c r="AE28" s="34">
        <v>183.66555099999999</v>
      </c>
      <c r="AF28" s="34">
        <f t="shared" si="0"/>
        <v>3440.8801250000001</v>
      </c>
    </row>
    <row r="29" spans="1:32" ht="12.75" customHeight="1">
      <c r="A29" s="3">
        <v>21</v>
      </c>
      <c r="B29" s="3">
        <v>600293</v>
      </c>
      <c r="C29" s="8">
        <v>7.2880000000000003</v>
      </c>
      <c r="D29" s="8">
        <v>13.141579</v>
      </c>
      <c r="E29" s="8">
        <v>19.852786000000002</v>
      </c>
      <c r="F29" s="8">
        <v>37.289311999999995</v>
      </c>
      <c r="G29" s="8">
        <v>75.816399999999987</v>
      </c>
      <c r="H29" s="8">
        <v>110.582071</v>
      </c>
      <c r="I29" s="8">
        <v>93.894444000000007</v>
      </c>
      <c r="J29" s="8">
        <v>84.154886000000005</v>
      </c>
      <c r="K29" s="8">
        <v>113.79067500000001</v>
      </c>
      <c r="L29" s="8">
        <v>135.35335500000002</v>
      </c>
      <c r="M29" s="8">
        <v>133.038455</v>
      </c>
      <c r="N29" s="8">
        <v>121.12531299999999</v>
      </c>
      <c r="O29" s="8">
        <v>130.850224</v>
      </c>
      <c r="P29" s="34">
        <v>140.21677600000001</v>
      </c>
      <c r="Q29" s="34">
        <v>78.058263999999994</v>
      </c>
      <c r="R29" s="34">
        <v>111.080946</v>
      </c>
      <c r="S29" s="34">
        <v>127.58099</v>
      </c>
      <c r="T29" s="34">
        <v>134.02997099999999</v>
      </c>
      <c r="U29" s="34">
        <v>147.73934400000002</v>
      </c>
      <c r="V29" s="34">
        <v>145.27771200000001</v>
      </c>
      <c r="W29" s="34">
        <v>187.717364</v>
      </c>
      <c r="X29" s="34">
        <v>166.657892</v>
      </c>
      <c r="Y29" s="34">
        <v>184.47328300000001</v>
      </c>
      <c r="Z29" s="34">
        <v>180.96519000000001</v>
      </c>
      <c r="AA29" s="34">
        <v>154.49404999999999</v>
      </c>
      <c r="AB29" s="34">
        <v>98.197661999999994</v>
      </c>
      <c r="AC29" s="34">
        <v>149.96779100000001</v>
      </c>
      <c r="AD29" s="34">
        <v>185.097418</v>
      </c>
      <c r="AE29" s="34">
        <v>0</v>
      </c>
      <c r="AF29" s="34">
        <f t="shared" si="0"/>
        <v>3267.7321529999995</v>
      </c>
    </row>
    <row r="30" spans="1:32" ht="12.75" customHeight="1">
      <c r="A30" s="3">
        <v>22</v>
      </c>
      <c r="B30" s="3">
        <v>540233</v>
      </c>
      <c r="C30" s="8">
        <v>11.034000000000001</v>
      </c>
      <c r="D30" s="8">
        <v>16.126802000000001</v>
      </c>
      <c r="E30" s="8">
        <v>37.356480000000005</v>
      </c>
      <c r="F30" s="8">
        <v>37.087684000000003</v>
      </c>
      <c r="G30" s="8">
        <v>41.13212</v>
      </c>
      <c r="H30" s="8">
        <v>80.810817999999998</v>
      </c>
      <c r="I30" s="8">
        <v>60.591491000000005</v>
      </c>
      <c r="J30" s="8">
        <v>59.376957000000004</v>
      </c>
      <c r="K30" s="8">
        <v>55.427669000000002</v>
      </c>
      <c r="L30" s="8">
        <v>54.823771000000001</v>
      </c>
      <c r="M30" s="8">
        <v>57.3035</v>
      </c>
      <c r="N30" s="8">
        <v>73.764452000000006</v>
      </c>
      <c r="O30" s="8">
        <v>76.172404</v>
      </c>
      <c r="P30" s="34">
        <v>89.540598000000003</v>
      </c>
      <c r="Q30" s="34">
        <v>89.332221999999987</v>
      </c>
      <c r="R30" s="34">
        <v>113.922231</v>
      </c>
      <c r="S30" s="34">
        <v>148.54955600000002</v>
      </c>
      <c r="T30" s="34">
        <v>137.021838</v>
      </c>
      <c r="U30" s="34">
        <v>116.41032700000001</v>
      </c>
      <c r="V30" s="34">
        <v>116.779298</v>
      </c>
      <c r="W30" s="34">
        <v>138.05443100000002</v>
      </c>
      <c r="X30" s="34">
        <v>125.10746</v>
      </c>
      <c r="Y30" s="34">
        <v>144.92884700000002</v>
      </c>
      <c r="Z30" s="34">
        <v>156.115388</v>
      </c>
      <c r="AA30" s="34">
        <v>141.77129500000001</v>
      </c>
      <c r="AB30" s="34">
        <v>111.237638</v>
      </c>
      <c r="AC30" s="34">
        <v>172.02535500000002</v>
      </c>
      <c r="AD30" s="34">
        <v>180.889061</v>
      </c>
      <c r="AE30" s="34">
        <v>127.727806</v>
      </c>
      <c r="AF30" s="34">
        <f t="shared" si="0"/>
        <v>2770.421499</v>
      </c>
    </row>
    <row r="31" spans="1:32" ht="12.75" customHeight="1">
      <c r="A31" s="3">
        <v>23</v>
      </c>
      <c r="B31" s="3">
        <v>621010</v>
      </c>
      <c r="C31" s="8">
        <v>9.5630000000000006</v>
      </c>
      <c r="D31" s="8">
        <v>30.25592</v>
      </c>
      <c r="E31" s="8">
        <v>38.146180000000001</v>
      </c>
      <c r="F31" s="8">
        <v>38.651496000000002</v>
      </c>
      <c r="G31" s="8">
        <v>39.996040000000001</v>
      </c>
      <c r="H31" s="8">
        <v>41.378042999999998</v>
      </c>
      <c r="I31" s="8">
        <v>33.832163999999999</v>
      </c>
      <c r="J31" s="8">
        <v>38.930014</v>
      </c>
      <c r="K31" s="8">
        <v>48.734893999999997</v>
      </c>
      <c r="L31" s="8">
        <v>50.192578999999995</v>
      </c>
      <c r="M31" s="8">
        <v>62.135075999999998</v>
      </c>
      <c r="N31" s="8">
        <v>40.073904999999996</v>
      </c>
      <c r="O31" s="8">
        <v>40.371482</v>
      </c>
      <c r="P31" s="34">
        <v>51.923430999999994</v>
      </c>
      <c r="Q31" s="34">
        <v>57.087724000000001</v>
      </c>
      <c r="R31" s="34">
        <v>61.675849999999997</v>
      </c>
      <c r="S31" s="34">
        <v>69.028184999999993</v>
      </c>
      <c r="T31" s="34">
        <v>66.286517000000003</v>
      </c>
      <c r="U31" s="34">
        <v>73.236399000000006</v>
      </c>
      <c r="V31" s="34">
        <v>67.581464999999994</v>
      </c>
      <c r="W31" s="34">
        <v>94.933540999999991</v>
      </c>
      <c r="X31" s="34">
        <v>90.197562999999988</v>
      </c>
      <c r="Y31" s="34">
        <v>96.888160999999997</v>
      </c>
      <c r="Z31" s="34">
        <v>107.81433100000001</v>
      </c>
      <c r="AA31" s="34">
        <v>115.33007499999999</v>
      </c>
      <c r="AB31" s="34">
        <v>145.214325</v>
      </c>
      <c r="AC31" s="34">
        <v>168.65326300000001</v>
      </c>
      <c r="AD31" s="34">
        <v>174.701977</v>
      </c>
      <c r="AE31" s="34">
        <v>175.15371100000002</v>
      </c>
      <c r="AF31" s="34">
        <f t="shared" si="0"/>
        <v>2127.9673109999999</v>
      </c>
    </row>
    <row r="32" spans="1:32" ht="12.75" customHeight="1">
      <c r="A32" s="3">
        <v>24</v>
      </c>
      <c r="B32" s="3">
        <v>420212</v>
      </c>
      <c r="C32" s="8">
        <v>18.370999999999999</v>
      </c>
      <c r="D32" s="8">
        <v>25.156560000000002</v>
      </c>
      <c r="E32" s="8">
        <v>51.325423999999998</v>
      </c>
      <c r="F32" s="8">
        <v>65.595323999999991</v>
      </c>
      <c r="G32" s="8">
        <v>98.336088000000004</v>
      </c>
      <c r="H32" s="8">
        <v>75.402717999999993</v>
      </c>
      <c r="I32" s="8">
        <v>65.569842999999992</v>
      </c>
      <c r="J32" s="8">
        <v>66.071213</v>
      </c>
      <c r="K32" s="8">
        <v>73.65089900000001</v>
      </c>
      <c r="L32" s="8">
        <v>67.223618000000002</v>
      </c>
      <c r="M32" s="8">
        <v>81.229688999999993</v>
      </c>
      <c r="N32" s="8">
        <v>105.478739</v>
      </c>
      <c r="O32" s="8">
        <v>99.690770999999998</v>
      </c>
      <c r="P32" s="34">
        <v>107.70505800000001</v>
      </c>
      <c r="Q32" s="34">
        <v>72.572512000000003</v>
      </c>
      <c r="R32" s="34">
        <v>86.404669999999996</v>
      </c>
      <c r="S32" s="34">
        <v>102.633819</v>
      </c>
      <c r="T32" s="34">
        <v>109.424448</v>
      </c>
      <c r="U32" s="34">
        <v>116.40757099999999</v>
      </c>
      <c r="V32" s="34">
        <v>105.300842</v>
      </c>
      <c r="W32" s="34">
        <v>112.636893</v>
      </c>
      <c r="X32" s="34">
        <v>94.716427999999993</v>
      </c>
      <c r="Y32" s="34">
        <v>99.639936000000006</v>
      </c>
      <c r="Z32" s="34">
        <v>122.07850500000001</v>
      </c>
      <c r="AA32" s="34">
        <v>105.98358999999999</v>
      </c>
      <c r="AB32" s="34">
        <v>65.118470000000002</v>
      </c>
      <c r="AC32" s="34">
        <v>75.622035999999994</v>
      </c>
      <c r="AD32" s="34">
        <v>164.74880300000001</v>
      </c>
      <c r="AE32" s="34">
        <v>145.86906400000001</v>
      </c>
      <c r="AF32" s="34">
        <f t="shared" si="0"/>
        <v>2579.9645310000001</v>
      </c>
    </row>
    <row r="33" spans="1:32" ht="12.75" customHeight="1">
      <c r="A33" s="3">
        <v>25</v>
      </c>
      <c r="B33" s="3">
        <v>940490</v>
      </c>
      <c r="C33" s="8">
        <v>6.8380000000000001</v>
      </c>
      <c r="D33" s="8">
        <v>6.2932110000000003</v>
      </c>
      <c r="E33" s="8">
        <v>8.256983</v>
      </c>
      <c r="F33" s="8">
        <v>11.940531999999999</v>
      </c>
      <c r="G33" s="8">
        <v>13.661892999999999</v>
      </c>
      <c r="H33" s="8">
        <v>20.258115</v>
      </c>
      <c r="I33" s="8">
        <v>23.198044000000003</v>
      </c>
      <c r="J33" s="8">
        <v>25.214736000000002</v>
      </c>
      <c r="K33" s="8">
        <v>21.816405</v>
      </c>
      <c r="L33" s="8">
        <v>32.771045000000001</v>
      </c>
      <c r="M33" s="8">
        <v>38.992459000000004</v>
      </c>
      <c r="N33" s="8">
        <v>46.773370999999997</v>
      </c>
      <c r="O33" s="8">
        <v>57.581093000000003</v>
      </c>
      <c r="P33" s="34">
        <v>55.130031000000002</v>
      </c>
      <c r="Q33" s="34">
        <v>50.510658000000006</v>
      </c>
      <c r="R33" s="34">
        <v>97.30753</v>
      </c>
      <c r="S33" s="34">
        <v>133.634681</v>
      </c>
      <c r="T33" s="34">
        <v>140.81003200000001</v>
      </c>
      <c r="U33" s="34">
        <v>106.098738</v>
      </c>
      <c r="V33" s="34">
        <v>105.332212</v>
      </c>
      <c r="W33" s="34">
        <v>111.08759500000001</v>
      </c>
      <c r="X33" s="34">
        <v>88.584007999999997</v>
      </c>
      <c r="Y33" s="34">
        <v>109.71310199999999</v>
      </c>
      <c r="Z33" s="34">
        <v>116.936592</v>
      </c>
      <c r="AA33" s="34">
        <v>115.60262900000001</v>
      </c>
      <c r="AB33" s="34">
        <v>98.751000000000005</v>
      </c>
      <c r="AC33" s="34">
        <v>158.84998400000001</v>
      </c>
      <c r="AD33" s="34">
        <v>161.92761400000001</v>
      </c>
      <c r="AE33" s="34">
        <v>151.70510899999999</v>
      </c>
      <c r="AF33" s="34">
        <f t="shared" si="0"/>
        <v>2115.5774019999999</v>
      </c>
    </row>
    <row r="34" spans="1:32" ht="12.75" customHeight="1">
      <c r="A34" s="3"/>
      <c r="B34" s="29" t="s">
        <v>19</v>
      </c>
      <c r="C34" s="8">
        <f>SUM(C9:C33)</f>
        <v>1864.4080240000003</v>
      </c>
      <c r="D34" s="8">
        <f t="shared" ref="D34:AD34" si="1">SUM(D9:D33)</f>
        <v>2149.4555110000006</v>
      </c>
      <c r="E34" s="8">
        <f t="shared" si="1"/>
        <v>2819.9312250000003</v>
      </c>
      <c r="F34" s="8">
        <f t="shared" si="1"/>
        <v>3426.7366630000001</v>
      </c>
      <c r="G34" s="8">
        <f t="shared" si="1"/>
        <v>3450.2532160000005</v>
      </c>
      <c r="H34" s="8">
        <f t="shared" si="1"/>
        <v>3963.7076139999999</v>
      </c>
      <c r="I34" s="8">
        <f t="shared" si="1"/>
        <v>3881.8438580000006</v>
      </c>
      <c r="J34" s="8">
        <f t="shared" si="1"/>
        <v>3821.2534829999995</v>
      </c>
      <c r="K34" s="8">
        <f t="shared" si="1"/>
        <v>3898.6984240000002</v>
      </c>
      <c r="L34" s="8">
        <f t="shared" si="1"/>
        <v>3781.4828110000012</v>
      </c>
      <c r="M34" s="8">
        <f t="shared" si="1"/>
        <v>3899.6046249999995</v>
      </c>
      <c r="N34" s="8">
        <f t="shared" si="1"/>
        <v>4200.6505740000002</v>
      </c>
      <c r="O34" s="8">
        <f t="shared" si="1"/>
        <v>4285.4952879999992</v>
      </c>
      <c r="P34" s="8">
        <f t="shared" si="1"/>
        <v>4328.2342899999994</v>
      </c>
      <c r="Q34" s="8">
        <f t="shared" si="1"/>
        <v>3668.0735399999999</v>
      </c>
      <c r="R34" s="8">
        <f t="shared" si="1"/>
        <v>4736.2707819999996</v>
      </c>
      <c r="S34" s="8">
        <f t="shared" si="1"/>
        <v>5607.655018999998</v>
      </c>
      <c r="T34" s="8">
        <f t="shared" si="1"/>
        <v>5617.1459460000015</v>
      </c>
      <c r="U34" s="8">
        <f t="shared" si="1"/>
        <v>6083.4807169999995</v>
      </c>
      <c r="V34" s="8">
        <f t="shared" si="1"/>
        <v>6587.8386710000004</v>
      </c>
      <c r="W34" s="8">
        <f t="shared" si="1"/>
        <v>6630.1281500000005</v>
      </c>
      <c r="X34" s="8">
        <f t="shared" si="1"/>
        <v>6232.4457089999996</v>
      </c>
      <c r="Y34" s="8">
        <f t="shared" si="1"/>
        <v>6424.1181720000004</v>
      </c>
      <c r="Z34" s="8">
        <f t="shared" si="1"/>
        <v>7221.611018999999</v>
      </c>
      <c r="AA34" s="8">
        <f t="shared" si="1"/>
        <v>7001.1629249999996</v>
      </c>
      <c r="AB34" s="8">
        <f t="shared" si="1"/>
        <v>6289.5186919999996</v>
      </c>
      <c r="AC34" s="8">
        <f t="shared" si="1"/>
        <v>7079.2147789999999</v>
      </c>
      <c r="AD34" s="8">
        <f t="shared" si="1"/>
        <v>8205.2545470000005</v>
      </c>
      <c r="AE34" s="8">
        <f t="shared" ref="AE34" si="2">SUM(AE9:AE33)</f>
        <v>7096.2327759999971</v>
      </c>
      <c r="AF34" s="34">
        <f t="shared" si="0"/>
        <v>144251.90705000001</v>
      </c>
    </row>
    <row r="35" spans="1:32" ht="12.75" customHeight="1">
      <c r="A35" s="3"/>
      <c r="B35" s="29" t="s">
        <v>20</v>
      </c>
      <c r="C35" s="8">
        <f>C36-C34</f>
        <v>2662.7370080000019</v>
      </c>
      <c r="D35" s="8">
        <f t="shared" ref="D35:AD35" si="3">D36-D34</f>
        <v>3455.1496559999982</v>
      </c>
      <c r="E35" s="8">
        <f t="shared" si="3"/>
        <v>4648.5790570000008</v>
      </c>
      <c r="F35" s="8">
        <f t="shared" si="3"/>
        <v>5312.8614830000006</v>
      </c>
      <c r="G35" s="8">
        <f t="shared" si="3"/>
        <v>6483.6078060000018</v>
      </c>
      <c r="H35" s="8">
        <f t="shared" si="3"/>
        <v>7315.4686250000041</v>
      </c>
      <c r="I35" s="8">
        <f t="shared" si="3"/>
        <v>6809.4432090000009</v>
      </c>
      <c r="J35" s="8">
        <f t="shared" si="3"/>
        <v>6800.4480970000013</v>
      </c>
      <c r="K35" s="8">
        <f t="shared" si="3"/>
        <v>6572.0712820000008</v>
      </c>
      <c r="L35" s="8">
        <f t="shared" si="3"/>
        <v>6617.9850369999986</v>
      </c>
      <c r="M35" s="8">
        <f t="shared" si="3"/>
        <v>6902.3745509999972</v>
      </c>
      <c r="N35" s="8">
        <f t="shared" si="3"/>
        <v>6762.133714999999</v>
      </c>
      <c r="O35" s="8">
        <f t="shared" si="3"/>
        <v>6396.753066000002</v>
      </c>
      <c r="P35" s="8">
        <f t="shared" si="3"/>
        <v>6205.2898110000033</v>
      </c>
      <c r="Q35" s="8">
        <f t="shared" si="3"/>
        <v>4802.5030220000026</v>
      </c>
      <c r="R35" s="8">
        <f t="shared" si="3"/>
        <v>5656.4996239999982</v>
      </c>
      <c r="S35" s="8">
        <f t="shared" si="3"/>
        <v>6543.3441739999962</v>
      </c>
      <c r="T35" s="8">
        <f t="shared" si="3"/>
        <v>6755.4061129999927</v>
      </c>
      <c r="U35" s="8">
        <f t="shared" si="3"/>
        <v>6854.2629909999951</v>
      </c>
      <c r="V35" s="8">
        <f t="shared" si="3"/>
        <v>6787.0581000000066</v>
      </c>
      <c r="W35" s="8">
        <f t="shared" si="3"/>
        <v>6999.6954159999987</v>
      </c>
      <c r="X35" s="8">
        <f t="shared" si="3"/>
        <v>6619.676024000004</v>
      </c>
      <c r="Y35" s="8">
        <f t="shared" si="3"/>
        <v>6575.3520930000032</v>
      </c>
      <c r="Z35" s="8">
        <f t="shared" si="3"/>
        <v>7178.7938210000038</v>
      </c>
      <c r="AA35" s="8">
        <f t="shared" si="3"/>
        <v>7060.9063189999988</v>
      </c>
      <c r="AB35" s="8">
        <f t="shared" si="3"/>
        <v>5313.6748240000034</v>
      </c>
      <c r="AC35" s="8">
        <f t="shared" si="3"/>
        <v>6609.4623209999972</v>
      </c>
      <c r="AD35" s="8">
        <f t="shared" si="3"/>
        <v>7693.7902960000029</v>
      </c>
      <c r="AE35" s="8">
        <f t="shared" ref="AE35" si="4">AE36-AE34</f>
        <v>8779.0854000000072</v>
      </c>
      <c r="AF35" s="34">
        <f t="shared" si="0"/>
        <v>183174.41294100005</v>
      </c>
    </row>
    <row r="36" spans="1:32" ht="12.75" customHeight="1">
      <c r="A36" s="3"/>
      <c r="B36" s="29" t="s">
        <v>7</v>
      </c>
      <c r="C36" s="8">
        <v>4527.1450320000022</v>
      </c>
      <c r="D36" s="8">
        <v>5604.6051669999988</v>
      </c>
      <c r="E36" s="8">
        <v>7468.5102820000011</v>
      </c>
      <c r="F36" s="8">
        <v>8739.5981460000003</v>
      </c>
      <c r="G36" s="8">
        <v>9933.8610220000028</v>
      </c>
      <c r="H36" s="8">
        <v>11279.176239000004</v>
      </c>
      <c r="I36" s="8">
        <v>10691.287067000001</v>
      </c>
      <c r="J36" s="8">
        <v>10621.701580000001</v>
      </c>
      <c r="K36" s="8">
        <v>10470.769706000001</v>
      </c>
      <c r="L36" s="8">
        <v>10399.467848</v>
      </c>
      <c r="M36" s="8">
        <v>10801.979175999997</v>
      </c>
      <c r="N36" s="8">
        <v>10962.784288999999</v>
      </c>
      <c r="O36" s="8">
        <v>10682.248354000001</v>
      </c>
      <c r="P36" s="10">
        <v>10533.524101000003</v>
      </c>
      <c r="Q36" s="10">
        <v>8470.576562000002</v>
      </c>
      <c r="R36" s="10">
        <v>10392.770405999998</v>
      </c>
      <c r="S36" s="10">
        <v>12150.999192999994</v>
      </c>
      <c r="T36" s="10">
        <v>12372.552058999994</v>
      </c>
      <c r="U36" s="10">
        <v>12937.743707999995</v>
      </c>
      <c r="V36" s="10">
        <v>13374.896771000007</v>
      </c>
      <c r="W36" s="10">
        <v>13629.823565999999</v>
      </c>
      <c r="X36" s="10">
        <v>12852.121733000004</v>
      </c>
      <c r="Y36" s="10">
        <v>12999.470265000004</v>
      </c>
      <c r="Z36" s="10">
        <v>14400.404840000003</v>
      </c>
      <c r="AA36" s="10">
        <v>14062.069243999998</v>
      </c>
      <c r="AB36" s="10">
        <v>11603.193516000003</v>
      </c>
      <c r="AC36" s="10">
        <v>13688.677099999997</v>
      </c>
      <c r="AD36" s="10">
        <v>15899.044843000003</v>
      </c>
      <c r="AE36" s="10">
        <v>15875.318176000004</v>
      </c>
      <c r="AF36" s="34">
        <f t="shared" si="0"/>
        <v>327426.319991</v>
      </c>
    </row>
    <row r="37" spans="1:32" s="27" customFormat="1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32" s="2" customFormat="1">
      <c r="A38" s="5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s="27" customFormat="1">
      <c r="A39" s="2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2" ht="12.75" customHeight="1">
      <c r="A40" s="3">
        <v>1</v>
      </c>
      <c r="B40" s="3">
        <v>392190</v>
      </c>
      <c r="C40" s="12">
        <f>C9/C$36*100</f>
        <v>2.433719247366934</v>
      </c>
      <c r="D40" s="12">
        <f t="shared" ref="D40:AF49" si="5">D9/D$36*100</f>
        <v>2.4507874490206709</v>
      </c>
      <c r="E40" s="12">
        <f t="shared" si="5"/>
        <v>1.9797378917232371</v>
      </c>
      <c r="F40" s="12">
        <f t="shared" si="5"/>
        <v>2.0089417964870346</v>
      </c>
      <c r="G40" s="12">
        <f t="shared" si="5"/>
        <v>2.0155147284282187</v>
      </c>
      <c r="H40" s="12">
        <f t="shared" si="5"/>
        <v>1.987116640885745</v>
      </c>
      <c r="I40" s="12">
        <f t="shared" si="5"/>
        <v>2.1468695074933204</v>
      </c>
      <c r="J40" s="12">
        <f t="shared" si="5"/>
        <v>2.3028688685866845</v>
      </c>
      <c r="K40" s="12">
        <f t="shared" si="5"/>
        <v>2.7660697745461418</v>
      </c>
      <c r="L40" s="12">
        <f t="shared" si="5"/>
        <v>3.2292400910166261</v>
      </c>
      <c r="M40" s="12">
        <f t="shared" si="5"/>
        <v>3.9073022464045537</v>
      </c>
      <c r="N40" s="12">
        <f t="shared" si="5"/>
        <v>3.6672887325111536</v>
      </c>
      <c r="O40" s="12">
        <f t="shared" si="5"/>
        <v>3.7220194084995146</v>
      </c>
      <c r="P40" s="12">
        <f t="shared" si="5"/>
        <v>3.642347853588491</v>
      </c>
      <c r="Q40" s="12">
        <f t="shared" si="5"/>
        <v>3.8877477535277127</v>
      </c>
      <c r="R40" s="12">
        <f t="shared" si="5"/>
        <v>4.0793933901901314</v>
      </c>
      <c r="S40" s="12">
        <f t="shared" si="5"/>
        <v>4.0977514284326748</v>
      </c>
      <c r="T40" s="12">
        <f t="shared" si="5"/>
        <v>4.7052721800958253</v>
      </c>
      <c r="U40" s="12">
        <f t="shared" si="5"/>
        <v>4.5822215401702744</v>
      </c>
      <c r="V40" s="12">
        <f t="shared" si="5"/>
        <v>4.7540241908907044</v>
      </c>
      <c r="W40" s="12">
        <f t="shared" si="5"/>
        <v>4.5878854041800006</v>
      </c>
      <c r="X40" s="12">
        <f t="shared" si="5"/>
        <v>4.7228705003739</v>
      </c>
      <c r="Y40" s="12">
        <f t="shared" si="5"/>
        <v>5.0853682690430748</v>
      </c>
      <c r="Z40" s="12">
        <f t="shared" si="5"/>
        <v>4.7195190312441229</v>
      </c>
      <c r="AA40" s="12">
        <f t="shared" si="5"/>
        <v>4.8964061480054539</v>
      </c>
      <c r="AB40" s="12">
        <f t="shared" si="5"/>
        <v>5.6141058933623995</v>
      </c>
      <c r="AC40" s="12">
        <f t="shared" si="5"/>
        <v>5.4341461455029885</v>
      </c>
      <c r="AD40" s="12">
        <f t="shared" si="5"/>
        <v>5.573083979256249</v>
      </c>
      <c r="AE40" s="12">
        <f t="shared" ref="AE40:AE66" si="6">AE9/AE$36*100</f>
        <v>5.2931715804623112</v>
      </c>
      <c r="AF40" s="12">
        <f t="shared" si="5"/>
        <v>4.0147972167788257</v>
      </c>
    </row>
    <row r="41" spans="1:32" ht="12.75" customHeight="1">
      <c r="A41" s="3">
        <v>2</v>
      </c>
      <c r="B41" s="3">
        <v>610910</v>
      </c>
      <c r="C41" s="12">
        <f t="shared" ref="C41:R67" si="7">C10/C$36*100</f>
        <v>3.0654417081639442</v>
      </c>
      <c r="D41" s="12">
        <f t="shared" si="7"/>
        <v>3.1787976260844077</v>
      </c>
      <c r="E41" s="12">
        <f t="shared" si="7"/>
        <v>3.3987239545183496</v>
      </c>
      <c r="F41" s="12">
        <f t="shared" si="7"/>
        <v>3.86219826542583</v>
      </c>
      <c r="G41" s="12">
        <f t="shared" si="7"/>
        <v>3.7061240859385149</v>
      </c>
      <c r="H41" s="12">
        <f t="shared" si="7"/>
        <v>3.5012889827405762</v>
      </c>
      <c r="I41" s="12">
        <f t="shared" si="7"/>
        <v>3.4887605548567762</v>
      </c>
      <c r="J41" s="12">
        <f t="shared" si="7"/>
        <v>3.1347553825740224</v>
      </c>
      <c r="K41" s="12">
        <f t="shared" si="7"/>
        <v>2.8256196851551683</v>
      </c>
      <c r="L41" s="12">
        <f t="shared" si="7"/>
        <v>1.8247102137682381</v>
      </c>
      <c r="M41" s="12">
        <f t="shared" si="7"/>
        <v>1.6655124405324078</v>
      </c>
      <c r="N41" s="12">
        <f t="shared" si="7"/>
        <v>1.8598954939265615</v>
      </c>
      <c r="O41" s="12">
        <f t="shared" si="7"/>
        <v>1.8069207305756299</v>
      </c>
      <c r="P41" s="12">
        <f t="shared" si="7"/>
        <v>1.9616255682215953</v>
      </c>
      <c r="Q41" s="12">
        <f t="shared" si="7"/>
        <v>2.713031424932181</v>
      </c>
      <c r="R41" s="12">
        <f t="shared" si="7"/>
        <v>2.3767034039104518</v>
      </c>
      <c r="S41" s="12">
        <f t="shared" si="5"/>
        <v>2.1707706733447409</v>
      </c>
      <c r="T41" s="12">
        <f t="shared" si="5"/>
        <v>2.1209081824724945</v>
      </c>
      <c r="U41" s="12">
        <f t="shared" si="5"/>
        <v>2.0621129079487872</v>
      </c>
      <c r="V41" s="12">
        <f t="shared" si="5"/>
        <v>2.0162012583506304</v>
      </c>
      <c r="W41" s="12">
        <f t="shared" si="5"/>
        <v>2.1279403991956265</v>
      </c>
      <c r="X41" s="12">
        <f t="shared" si="5"/>
        <v>2.329566862343381</v>
      </c>
      <c r="Y41" s="12">
        <f t="shared" si="5"/>
        <v>2.3737920754419291</v>
      </c>
      <c r="Z41" s="12">
        <f t="shared" si="5"/>
        <v>2.6613608454635633</v>
      </c>
      <c r="AA41" s="12">
        <f t="shared" si="5"/>
        <v>2.9212259580877373</v>
      </c>
      <c r="AB41" s="12">
        <f t="shared" si="5"/>
        <v>3.1762026074270628</v>
      </c>
      <c r="AC41" s="12">
        <f t="shared" si="5"/>
        <v>4.2622974794255333</v>
      </c>
      <c r="AD41" s="12">
        <f t="shared" si="5"/>
        <v>4.2376273899034489</v>
      </c>
      <c r="AE41" s="12">
        <f t="shared" si="6"/>
        <v>4.2919243976480521</v>
      </c>
      <c r="AF41" s="12">
        <f t="shared" si="5"/>
        <v>2.8052148401669323</v>
      </c>
    </row>
    <row r="42" spans="1:32" ht="12.75" customHeight="1">
      <c r="A42" s="3">
        <v>3</v>
      </c>
      <c r="B42" s="3">
        <v>392113</v>
      </c>
      <c r="C42" s="12">
        <f t="shared" si="7"/>
        <v>0.94900869524429199</v>
      </c>
      <c r="D42" s="12">
        <f t="shared" si="5"/>
        <v>0.6801434688824709</v>
      </c>
      <c r="E42" s="12">
        <f t="shared" si="5"/>
        <v>0.58313203511232703</v>
      </c>
      <c r="F42" s="12">
        <f t="shared" si="5"/>
        <v>0.7171894971931585</v>
      </c>
      <c r="G42" s="12">
        <f t="shared" si="5"/>
        <v>0.87071699320578622</v>
      </c>
      <c r="H42" s="12">
        <f t="shared" si="5"/>
        <v>1.1751374851444942</v>
      </c>
      <c r="I42" s="12">
        <f t="shared" si="5"/>
        <v>1.4922579666993052</v>
      </c>
      <c r="J42" s="12">
        <f t="shared" si="5"/>
        <v>1.5439739175952256</v>
      </c>
      <c r="K42" s="12">
        <f t="shared" si="5"/>
        <v>1.5923300261723852</v>
      </c>
      <c r="L42" s="12">
        <f t="shared" si="5"/>
        <v>1.4812967283669805</v>
      </c>
      <c r="M42" s="12">
        <f t="shared" si="5"/>
        <v>1.4346302513183076</v>
      </c>
      <c r="N42" s="12">
        <f t="shared" si="5"/>
        <v>1.4072801574213298</v>
      </c>
      <c r="O42" s="12">
        <f t="shared" si="5"/>
        <v>1.6507658234136575</v>
      </c>
      <c r="P42" s="12">
        <f t="shared" si="5"/>
        <v>1.6469526564574</v>
      </c>
      <c r="Q42" s="12">
        <f t="shared" si="5"/>
        <v>1.8026919405347557</v>
      </c>
      <c r="R42" s="12">
        <f t="shared" si="5"/>
        <v>1.9805053990336368</v>
      </c>
      <c r="S42" s="12">
        <f t="shared" si="5"/>
        <v>2.017107302099054</v>
      </c>
      <c r="T42" s="12">
        <f t="shared" si="5"/>
        <v>2.6931657544137408</v>
      </c>
      <c r="U42" s="12">
        <f t="shared" si="5"/>
        <v>2.5627811733121413</v>
      </c>
      <c r="V42" s="12">
        <f t="shared" si="5"/>
        <v>3.2756823585356387</v>
      </c>
      <c r="W42" s="12">
        <f t="shared" si="5"/>
        <v>2.9138921870619323</v>
      </c>
      <c r="X42" s="12">
        <f t="shared" si="5"/>
        <v>2.9956571451656351</v>
      </c>
      <c r="Y42" s="12">
        <f t="shared" si="5"/>
        <v>2.9085506816227169</v>
      </c>
      <c r="Z42" s="12">
        <f t="shared" si="5"/>
        <v>2.8076009146420633</v>
      </c>
      <c r="AA42" s="12">
        <f t="shared" si="5"/>
        <v>2.8087205883196975</v>
      </c>
      <c r="AB42" s="12">
        <f t="shared" si="5"/>
        <v>2.8159167435193875</v>
      </c>
      <c r="AC42" s="12">
        <f t="shared" si="5"/>
        <v>3.104689437082274</v>
      </c>
      <c r="AD42" s="12">
        <f t="shared" si="5"/>
        <v>3.3935577975147915</v>
      </c>
      <c r="AE42" s="12">
        <f t="shared" si="6"/>
        <v>3.4688238238432132</v>
      </c>
      <c r="AF42" s="12">
        <f t="shared" si="5"/>
        <v>2.204388423691289</v>
      </c>
    </row>
    <row r="43" spans="1:32" ht="12.75" customHeight="1">
      <c r="A43" s="3">
        <v>4</v>
      </c>
      <c r="B43" s="3">
        <v>392112</v>
      </c>
      <c r="C43" s="12">
        <f t="shared" si="7"/>
        <v>0.83673042794622765</v>
      </c>
      <c r="D43" s="12">
        <f t="shared" si="5"/>
        <v>0.78689675161554529</v>
      </c>
      <c r="E43" s="12">
        <f t="shared" si="5"/>
        <v>0.80296484487051811</v>
      </c>
      <c r="F43" s="12">
        <f t="shared" si="5"/>
        <v>0.76684985831612873</v>
      </c>
      <c r="G43" s="12">
        <f t="shared" si="5"/>
        <v>0.7001333302929309</v>
      </c>
      <c r="H43" s="12">
        <f t="shared" si="5"/>
        <v>0.82024526472158765</v>
      </c>
      <c r="I43" s="12">
        <f t="shared" si="5"/>
        <v>0.26933962973346842</v>
      </c>
      <c r="J43" s="12">
        <f t="shared" si="5"/>
        <v>0.33444886144127578</v>
      </c>
      <c r="K43" s="12">
        <f t="shared" si="5"/>
        <v>0.33878921030678999</v>
      </c>
      <c r="L43" s="12">
        <f t="shared" si="5"/>
        <v>0.62579849229993023</v>
      </c>
      <c r="M43" s="12">
        <f t="shared" si="5"/>
        <v>1.0754044060564114</v>
      </c>
      <c r="N43" s="12">
        <f t="shared" si="5"/>
        <v>1.5157503661431391</v>
      </c>
      <c r="O43" s="12">
        <f t="shared" si="5"/>
        <v>1.7722722101767003</v>
      </c>
      <c r="P43" s="12">
        <f t="shared" si="5"/>
        <v>1.4768275888335574</v>
      </c>
      <c r="Q43" s="12">
        <f t="shared" si="5"/>
        <v>1.4726615607208058</v>
      </c>
      <c r="R43" s="12">
        <f t="shared" si="5"/>
        <v>1.9350065107172929</v>
      </c>
      <c r="S43" s="12">
        <f t="shared" si="5"/>
        <v>1.9709946498718371</v>
      </c>
      <c r="T43" s="12">
        <f t="shared" si="5"/>
        <v>2.3596935669195891</v>
      </c>
      <c r="U43" s="12">
        <f t="shared" si="5"/>
        <v>2.4165129334466497</v>
      </c>
      <c r="V43" s="12">
        <f t="shared" si="5"/>
        <v>2.8794431657598905</v>
      </c>
      <c r="W43" s="12">
        <f t="shared" si="5"/>
        <v>3.2650468793309693</v>
      </c>
      <c r="X43" s="12">
        <f t="shared" si="5"/>
        <v>3.6040455313356148</v>
      </c>
      <c r="Y43" s="12">
        <f t="shared" si="5"/>
        <v>3.8581144752516567</v>
      </c>
      <c r="Z43" s="12">
        <f t="shared" si="5"/>
        <v>4.0172252685084926</v>
      </c>
      <c r="AA43" s="12">
        <f t="shared" si="5"/>
        <v>3.9984312852100761</v>
      </c>
      <c r="AB43" s="12">
        <f t="shared" si="5"/>
        <v>3.6059109022275133</v>
      </c>
      <c r="AC43" s="12">
        <f t="shared" si="5"/>
        <v>3.3002504895085889</v>
      </c>
      <c r="AD43" s="12">
        <f t="shared" si="5"/>
        <v>3.3243246321976541</v>
      </c>
      <c r="AE43" s="12">
        <f t="shared" si="6"/>
        <v>4.1645793153267237</v>
      </c>
      <c r="AF43" s="12">
        <f t="shared" si="5"/>
        <v>2.2382232174253556</v>
      </c>
    </row>
    <row r="44" spans="1:32" ht="12.75" customHeight="1">
      <c r="A44" s="3">
        <v>5</v>
      </c>
      <c r="B44" s="3">
        <v>560300</v>
      </c>
      <c r="C44" s="12">
        <f t="shared" si="7"/>
        <v>3.0547068190326079</v>
      </c>
      <c r="D44" s="12">
        <f t="shared" si="5"/>
        <v>1.1986355862416456</v>
      </c>
      <c r="E44" s="12">
        <f t="shared" si="5"/>
        <v>1.265498425138273</v>
      </c>
      <c r="F44" s="12">
        <f t="shared" si="5"/>
        <v>1.4882218361439061</v>
      </c>
      <c r="G44" s="12">
        <f t="shared" si="5"/>
        <v>1.9333124912324744</v>
      </c>
      <c r="H44" s="12">
        <f t="shared" si="5"/>
        <v>2.3053346936890602</v>
      </c>
      <c r="I44" s="12">
        <f t="shared" si="5"/>
        <v>2.4529494471201065</v>
      </c>
      <c r="J44" s="12">
        <f t="shared" si="5"/>
        <v>2.5236713720590145</v>
      </c>
      <c r="K44" s="12">
        <f t="shared" si="5"/>
        <v>2.6122066732426328</v>
      </c>
      <c r="L44" s="12">
        <f t="shared" si="5"/>
        <v>2.7564072430410764</v>
      </c>
      <c r="M44" s="12">
        <f t="shared" si="5"/>
        <v>2.9154451315709524</v>
      </c>
      <c r="N44" s="12">
        <f t="shared" si="5"/>
        <v>3.3679753634346095</v>
      </c>
      <c r="O44" s="12">
        <f t="shared" si="5"/>
        <v>3.3293550497431164</v>
      </c>
      <c r="P44" s="12">
        <f t="shared" si="5"/>
        <v>3.3500621502968722</v>
      </c>
      <c r="Q44" s="12">
        <f t="shared" si="5"/>
        <v>4.0500395869038597</v>
      </c>
      <c r="R44" s="12">
        <f t="shared" si="5"/>
        <v>4.0554838944259854</v>
      </c>
      <c r="S44" s="12">
        <f t="shared" si="5"/>
        <v>3.804141179322027</v>
      </c>
      <c r="T44" s="12">
        <f t="shared" si="5"/>
        <v>3.3993617565266789</v>
      </c>
      <c r="U44" s="12">
        <f t="shared" si="5"/>
        <v>4.0059032370499654</v>
      </c>
      <c r="V44" s="12">
        <f t="shared" si="5"/>
        <v>4.2586953062323536</v>
      </c>
      <c r="W44" s="12">
        <f t="shared" si="5"/>
        <v>4.2929367953052493</v>
      </c>
      <c r="X44" s="12">
        <f t="shared" si="5"/>
        <v>4.4043865967014009</v>
      </c>
      <c r="Y44" s="12">
        <f t="shared" si="5"/>
        <v>4.526568129351384</v>
      </c>
      <c r="Z44" s="12">
        <f t="shared" si="5"/>
        <v>4.077066481972599</v>
      </c>
      <c r="AA44" s="12">
        <f t="shared" si="5"/>
        <v>3.962392087051795</v>
      </c>
      <c r="AB44" s="12">
        <f t="shared" si="5"/>
        <v>4.6724764199821678</v>
      </c>
      <c r="AC44" s="12">
        <f t="shared" si="5"/>
        <v>4.1208642141175211</v>
      </c>
      <c r="AD44" s="12">
        <f t="shared" si="5"/>
        <v>3.3055350254665603</v>
      </c>
      <c r="AE44" s="12">
        <f t="shared" si="6"/>
        <v>0</v>
      </c>
      <c r="AF44" s="12">
        <f t="shared" si="5"/>
        <v>3.2423266029107896</v>
      </c>
    </row>
    <row r="45" spans="1:32" ht="12.75" customHeight="1">
      <c r="A45" s="3">
        <v>6</v>
      </c>
      <c r="B45" s="3">
        <v>560300</v>
      </c>
      <c r="C45" s="12">
        <f t="shared" si="7"/>
        <v>3.0547068190326079</v>
      </c>
      <c r="D45" s="12">
        <f t="shared" si="5"/>
        <v>1.1986355862416456</v>
      </c>
      <c r="E45" s="12">
        <f t="shared" si="5"/>
        <v>1.265498425138273</v>
      </c>
      <c r="F45" s="12">
        <f t="shared" si="5"/>
        <v>1.4882218361439061</v>
      </c>
      <c r="G45" s="12">
        <f t="shared" si="5"/>
        <v>1.9333124912324744</v>
      </c>
      <c r="H45" s="12">
        <f t="shared" si="5"/>
        <v>2.3053346936890602</v>
      </c>
      <c r="I45" s="12">
        <f t="shared" si="5"/>
        <v>2.4529494471201065</v>
      </c>
      <c r="J45" s="12">
        <f t="shared" si="5"/>
        <v>2.5236713720590145</v>
      </c>
      <c r="K45" s="12">
        <f t="shared" si="5"/>
        <v>2.6122066732426328</v>
      </c>
      <c r="L45" s="12">
        <f t="shared" si="5"/>
        <v>2.7564072430410764</v>
      </c>
      <c r="M45" s="12">
        <f t="shared" si="5"/>
        <v>2.9154451315709524</v>
      </c>
      <c r="N45" s="12">
        <f t="shared" si="5"/>
        <v>3.3679753634346095</v>
      </c>
      <c r="O45" s="12">
        <f t="shared" si="5"/>
        <v>3.3293550497431164</v>
      </c>
      <c r="P45" s="12">
        <f t="shared" si="5"/>
        <v>3.3500621502968722</v>
      </c>
      <c r="Q45" s="12">
        <f t="shared" si="5"/>
        <v>4.0500395869038597</v>
      </c>
      <c r="R45" s="12">
        <f t="shared" si="5"/>
        <v>4.0554838944259854</v>
      </c>
      <c r="S45" s="12">
        <f t="shared" si="5"/>
        <v>3.804141179322027</v>
      </c>
      <c r="T45" s="12">
        <f t="shared" si="5"/>
        <v>3.3993617565266789</v>
      </c>
      <c r="U45" s="12">
        <f t="shared" si="5"/>
        <v>4.0059032370499654</v>
      </c>
      <c r="V45" s="12">
        <f t="shared" si="5"/>
        <v>4.2586953062323536</v>
      </c>
      <c r="W45" s="12">
        <f t="shared" si="5"/>
        <v>4.2929367953052493</v>
      </c>
      <c r="X45" s="12">
        <f t="shared" si="5"/>
        <v>4.4043865967014009</v>
      </c>
      <c r="Y45" s="12">
        <f t="shared" si="5"/>
        <v>4.526568129351384</v>
      </c>
      <c r="Z45" s="12">
        <f t="shared" si="5"/>
        <v>4.077066481972599</v>
      </c>
      <c r="AA45" s="12">
        <f t="shared" si="5"/>
        <v>3.962392087051795</v>
      </c>
      <c r="AB45" s="12">
        <f t="shared" si="5"/>
        <v>4.6724764199821678</v>
      </c>
      <c r="AC45" s="12">
        <f t="shared" si="5"/>
        <v>4.1208642141175211</v>
      </c>
      <c r="AD45" s="12">
        <f t="shared" si="5"/>
        <v>3.3055350254665603</v>
      </c>
      <c r="AE45" s="12">
        <f t="shared" si="6"/>
        <v>0</v>
      </c>
      <c r="AF45" s="12">
        <f t="shared" si="5"/>
        <v>3.2423266029107896</v>
      </c>
    </row>
    <row r="46" spans="1:32" ht="12.75" customHeight="1">
      <c r="A46" s="3">
        <v>7</v>
      </c>
      <c r="B46" s="3">
        <v>630790</v>
      </c>
      <c r="C46" s="12">
        <f t="shared" si="7"/>
        <v>0.83748145314554567</v>
      </c>
      <c r="D46" s="12">
        <f t="shared" si="5"/>
        <v>0.95762656602496787</v>
      </c>
      <c r="E46" s="12">
        <f t="shared" si="5"/>
        <v>0.7510953842454654</v>
      </c>
      <c r="F46" s="12">
        <f t="shared" si="5"/>
        <v>0.81502053996156365</v>
      </c>
      <c r="G46" s="12">
        <f t="shared" si="5"/>
        <v>0.85215285187226142</v>
      </c>
      <c r="H46" s="12">
        <f t="shared" si="5"/>
        <v>0.87766947605365775</v>
      </c>
      <c r="I46" s="12">
        <f t="shared" si="5"/>
        <v>0.72546951095724421</v>
      </c>
      <c r="J46" s="12">
        <f t="shared" si="5"/>
        <v>0.65484446607847557</v>
      </c>
      <c r="K46" s="12">
        <f t="shared" si="5"/>
        <v>0.66415620773466766</v>
      </c>
      <c r="L46" s="12">
        <f t="shared" si="5"/>
        <v>0.72448107058179545</v>
      </c>
      <c r="M46" s="12">
        <f t="shared" si="5"/>
        <v>1.0375228666336027</v>
      </c>
      <c r="N46" s="12">
        <f t="shared" si="5"/>
        <v>1.106055385233349</v>
      </c>
      <c r="O46" s="12">
        <f t="shared" si="5"/>
        <v>1.424817172903561</v>
      </c>
      <c r="P46" s="12">
        <f t="shared" si="5"/>
        <v>1.5201552155256226</v>
      </c>
      <c r="Q46" s="12">
        <f t="shared" si="5"/>
        <v>2.4038281752089308</v>
      </c>
      <c r="R46" s="12">
        <f t="shared" si="5"/>
        <v>2.0996344619912124</v>
      </c>
      <c r="S46" s="12">
        <f t="shared" si="5"/>
        <v>2.1087691714078454</v>
      </c>
      <c r="T46" s="12">
        <f t="shared" si="5"/>
        <v>2.2196105919815889</v>
      </c>
      <c r="U46" s="12">
        <f t="shared" si="5"/>
        <v>2.4562193391070393</v>
      </c>
      <c r="V46" s="12">
        <f t="shared" si="5"/>
        <v>2.6379330924258078</v>
      </c>
      <c r="W46" s="12">
        <f t="shared" si="5"/>
        <v>2.0612657136724089</v>
      </c>
      <c r="X46" s="12">
        <f t="shared" si="5"/>
        <v>2.3274837043593375</v>
      </c>
      <c r="Y46" s="12">
        <f t="shared" si="5"/>
        <v>2.7487253920035015</v>
      </c>
      <c r="Z46" s="12">
        <f t="shared" si="5"/>
        <v>2.5721782902320123</v>
      </c>
      <c r="AA46" s="12">
        <f t="shared" si="5"/>
        <v>2.7616890321152514</v>
      </c>
      <c r="AB46" s="12">
        <f t="shared" si="5"/>
        <v>6.8713998684980631</v>
      </c>
      <c r="AC46" s="12">
        <f t="shared" si="5"/>
        <v>3.8118033334280348</v>
      </c>
      <c r="AD46" s="12">
        <f t="shared" si="5"/>
        <v>3.1219831813892815</v>
      </c>
      <c r="AE46" s="12">
        <f t="shared" si="6"/>
        <v>3.0565853901031121</v>
      </c>
      <c r="AF46" s="12">
        <f t="shared" si="5"/>
        <v>2.0952344928130917</v>
      </c>
    </row>
    <row r="47" spans="1:32" ht="12.75" customHeight="1">
      <c r="A47" s="3">
        <v>8</v>
      </c>
      <c r="B47" s="3">
        <v>611030</v>
      </c>
      <c r="C47" s="12">
        <f t="shared" si="7"/>
        <v>2.3008982319698732</v>
      </c>
      <c r="D47" s="12">
        <f t="shared" si="5"/>
        <v>1.8647221148665085</v>
      </c>
      <c r="E47" s="12">
        <f t="shared" si="5"/>
        <v>1.6146501436924712</v>
      </c>
      <c r="F47" s="12">
        <f t="shared" si="5"/>
        <v>1.3730410711723815</v>
      </c>
      <c r="G47" s="12">
        <f t="shared" si="5"/>
        <v>1.4681941661655749</v>
      </c>
      <c r="H47" s="12">
        <f t="shared" si="5"/>
        <v>1.3835364719315291</v>
      </c>
      <c r="I47" s="12">
        <f t="shared" si="5"/>
        <v>2.2666145383747365</v>
      </c>
      <c r="J47" s="12">
        <f t="shared" si="5"/>
        <v>2.2225023667064838</v>
      </c>
      <c r="K47" s="12">
        <f t="shared" si="5"/>
        <v>1.9773679186293045</v>
      </c>
      <c r="L47" s="12">
        <f t="shared" si="5"/>
        <v>1.6439114241107851</v>
      </c>
      <c r="M47" s="12">
        <f t="shared" si="5"/>
        <v>1.8818724114155805</v>
      </c>
      <c r="N47" s="12">
        <f t="shared" si="5"/>
        <v>1.9515877660265073</v>
      </c>
      <c r="O47" s="12">
        <f t="shared" si="5"/>
        <v>1.3444682359048621</v>
      </c>
      <c r="P47" s="12">
        <f t="shared" si="5"/>
        <v>1.1228899926167262</v>
      </c>
      <c r="Q47" s="12">
        <f t="shared" si="5"/>
        <v>1.0908370324461509</v>
      </c>
      <c r="R47" s="12">
        <f t="shared" si="5"/>
        <v>1.16189711003609</v>
      </c>
      <c r="S47" s="12">
        <f t="shared" si="5"/>
        <v>1.2592697486816473</v>
      </c>
      <c r="T47" s="12">
        <f t="shared" si="5"/>
        <v>1.2414372254612638</v>
      </c>
      <c r="U47" s="12">
        <f t="shared" si="5"/>
        <v>1.3734404623437149</v>
      </c>
      <c r="V47" s="12">
        <f t="shared" si="5"/>
        <v>1.4134648755563086</v>
      </c>
      <c r="W47" s="12">
        <f t="shared" si="5"/>
        <v>1.5194093012076779</v>
      </c>
      <c r="X47" s="12">
        <f t="shared" si="5"/>
        <v>1.6300681580231025</v>
      </c>
      <c r="Y47" s="12">
        <f t="shared" si="5"/>
        <v>1.5913746697585138</v>
      </c>
      <c r="Z47" s="12">
        <f t="shared" si="5"/>
        <v>1.7516006931927335</v>
      </c>
      <c r="AA47" s="12">
        <f t="shared" si="5"/>
        <v>1.768831703812936</v>
      </c>
      <c r="AB47" s="12">
        <f t="shared" si="5"/>
        <v>1.5151817019820524</v>
      </c>
      <c r="AC47" s="12">
        <f t="shared" si="5"/>
        <v>1.7679243452970343</v>
      </c>
      <c r="AD47" s="12">
        <f t="shared" si="5"/>
        <v>2.1581629487073957</v>
      </c>
      <c r="AE47" s="12">
        <f t="shared" si="6"/>
        <v>2.40647785300804</v>
      </c>
      <c r="AF47" s="12">
        <f t="shared" si="5"/>
        <v>1.6616289485065061</v>
      </c>
    </row>
    <row r="48" spans="1:32" ht="12.75" customHeight="1">
      <c r="A48" s="3">
        <v>9</v>
      </c>
      <c r="B48" s="3">
        <v>520100</v>
      </c>
      <c r="C48" s="12">
        <f t="shared" si="7"/>
        <v>4.854405998628053</v>
      </c>
      <c r="D48" s="12">
        <f t="shared" si="5"/>
        <v>6.1762335380582591</v>
      </c>
      <c r="E48" s="12">
        <f t="shared" si="5"/>
        <v>5.92504860127874</v>
      </c>
      <c r="F48" s="12">
        <f t="shared" si="5"/>
        <v>7.08433634655586</v>
      </c>
      <c r="G48" s="12">
        <f t="shared" si="5"/>
        <v>3.8649389512266512</v>
      </c>
      <c r="H48" s="12">
        <f t="shared" si="5"/>
        <v>4.8126767371810004</v>
      </c>
      <c r="I48" s="12">
        <f t="shared" si="5"/>
        <v>4.807873035105362</v>
      </c>
      <c r="J48" s="12">
        <f t="shared" si="5"/>
        <v>4.1471632645887224</v>
      </c>
      <c r="K48" s="12">
        <f t="shared" si="5"/>
        <v>5.0996908249640756</v>
      </c>
      <c r="L48" s="12">
        <f t="shared" si="5"/>
        <v>5.4439466737606104</v>
      </c>
      <c r="M48" s="12">
        <f t="shared" si="5"/>
        <v>4.2417150925268556</v>
      </c>
      <c r="N48" s="12">
        <f t="shared" si="5"/>
        <v>4.4663745276033682</v>
      </c>
      <c r="O48" s="12">
        <f t="shared" si="5"/>
        <v>4.3242445194323738</v>
      </c>
      <c r="P48" s="12">
        <f t="shared" si="5"/>
        <v>5.1166039573482713</v>
      </c>
      <c r="Q48" s="12">
        <f t="shared" si="5"/>
        <v>4.862758608993019</v>
      </c>
      <c r="R48" s="12">
        <f t="shared" si="5"/>
        <v>6.0680217724805976</v>
      </c>
      <c r="S48" s="12">
        <f t="shared" si="5"/>
        <v>6.8687279436312645</v>
      </c>
      <c r="T48" s="12">
        <f t="shared" si="5"/>
        <v>3.6399799156423995</v>
      </c>
      <c r="U48" s="12">
        <f t="shared" si="5"/>
        <v>3.5260651184326286</v>
      </c>
      <c r="V48" s="12">
        <f t="shared" si="5"/>
        <v>3.1555695959845829</v>
      </c>
      <c r="W48" s="12">
        <f t="shared" si="5"/>
        <v>2.472767342643678</v>
      </c>
      <c r="X48" s="12">
        <f t="shared" si="5"/>
        <v>0</v>
      </c>
      <c r="Y48" s="12">
        <f t="shared" si="5"/>
        <v>0</v>
      </c>
      <c r="Z48" s="12">
        <f t="shared" si="5"/>
        <v>2.682742661004244</v>
      </c>
      <c r="AA48" s="12">
        <f t="shared" si="5"/>
        <v>2.2023979801702649</v>
      </c>
      <c r="AB48" s="12">
        <f t="shared" si="5"/>
        <v>1.7897457860514059</v>
      </c>
      <c r="AC48" s="12">
        <f t="shared" si="5"/>
        <v>1.8742340339082149</v>
      </c>
      <c r="AD48" s="12">
        <f t="shared" si="5"/>
        <v>1.8955149002720499</v>
      </c>
      <c r="AE48" s="12">
        <f t="shared" si="6"/>
        <v>1.2898025584744031</v>
      </c>
      <c r="AF48" s="12">
        <f t="shared" si="5"/>
        <v>3.5937485280118717</v>
      </c>
    </row>
    <row r="49" spans="1:32" ht="12.75" customHeight="1">
      <c r="A49" s="3">
        <v>10</v>
      </c>
      <c r="B49" s="3">
        <v>701990</v>
      </c>
      <c r="C49" s="12">
        <f t="shared" si="7"/>
        <v>0.93065275581389817</v>
      </c>
      <c r="D49" s="12">
        <f t="shared" si="5"/>
        <v>0.88775452538492827</v>
      </c>
      <c r="E49" s="12">
        <f t="shared" si="5"/>
        <v>0.86349814842498984</v>
      </c>
      <c r="F49" s="12">
        <f t="shared" si="5"/>
        <v>0.72976343917129116</v>
      </c>
      <c r="G49" s="12">
        <f t="shared" si="5"/>
        <v>0.64805762691291235</v>
      </c>
      <c r="H49" s="12">
        <f t="shared" si="5"/>
        <v>0.72384119433919203</v>
      </c>
      <c r="I49" s="12">
        <f t="shared" si="5"/>
        <v>0.66605802045853901</v>
      </c>
      <c r="J49" s="12">
        <f t="shared" si="5"/>
        <v>0.69165264573362251</v>
      </c>
      <c r="K49" s="12">
        <f t="shared" si="5"/>
        <v>0.84786953101573626</v>
      </c>
      <c r="L49" s="12">
        <f t="shared" si="5"/>
        <v>0.76773820705984264</v>
      </c>
      <c r="M49" s="12">
        <f t="shared" si="5"/>
        <v>0.72013748344222883</v>
      </c>
      <c r="N49" s="12">
        <f t="shared" si="5"/>
        <v>0.81353290048303362</v>
      </c>
      <c r="O49" s="12">
        <f t="shared" si="5"/>
        <v>1.0331552342037973</v>
      </c>
      <c r="P49" s="12">
        <f t="shared" si="5"/>
        <v>1.0243608308615002</v>
      </c>
      <c r="Q49" s="12">
        <f t="shared" si="5"/>
        <v>1.0482769661553526</v>
      </c>
      <c r="R49" s="12">
        <f t="shared" si="5"/>
        <v>1.1527632702328749</v>
      </c>
      <c r="S49" s="12">
        <f t="shared" si="5"/>
        <v>1.2177097261700072</v>
      </c>
      <c r="T49" s="12">
        <f t="shared" si="5"/>
        <v>1.1616893290454819</v>
      </c>
      <c r="U49" s="12">
        <f t="shared" si="5"/>
        <v>1.2345868383621879</v>
      </c>
      <c r="V49" s="12">
        <f t="shared" ref="D49:AF58" si="8">V18/V$36*100</f>
        <v>1.3883941549562777</v>
      </c>
      <c r="W49" s="12">
        <f t="shared" si="8"/>
        <v>1.4512584043525543</v>
      </c>
      <c r="X49" s="12">
        <f t="shared" si="8"/>
        <v>1.6949749195158819</v>
      </c>
      <c r="Y49" s="12">
        <f t="shared" si="8"/>
        <v>1.8747155001858065</v>
      </c>
      <c r="Z49" s="12">
        <f t="shared" si="8"/>
        <v>1.6343530728126388</v>
      </c>
      <c r="AA49" s="12">
        <f t="shared" si="8"/>
        <v>1.7555829993180769</v>
      </c>
      <c r="AB49" s="12">
        <f t="shared" si="8"/>
        <v>1.9739245638209173</v>
      </c>
      <c r="AC49" s="12">
        <f t="shared" si="8"/>
        <v>1.8825769657463836</v>
      </c>
      <c r="AD49" s="12">
        <f t="shared" si="8"/>
        <v>1.8670631973888321</v>
      </c>
      <c r="AE49" s="12">
        <f t="shared" si="6"/>
        <v>2.3919294768785355</v>
      </c>
      <c r="AF49" s="12">
        <f t="shared" si="8"/>
        <v>1.2874074931165789</v>
      </c>
    </row>
    <row r="50" spans="1:32" ht="12.75" customHeight="1">
      <c r="A50" s="3">
        <v>11</v>
      </c>
      <c r="B50" s="3">
        <v>590390</v>
      </c>
      <c r="C50" s="12">
        <f t="shared" si="7"/>
        <v>0.76211386549632387</v>
      </c>
      <c r="D50" s="12">
        <f t="shared" si="8"/>
        <v>0.4900273111424337</v>
      </c>
      <c r="E50" s="12">
        <f t="shared" si="8"/>
        <v>0.69145130755809792</v>
      </c>
      <c r="F50" s="12">
        <f t="shared" si="8"/>
        <v>0.79148765016912692</v>
      </c>
      <c r="G50" s="12">
        <f t="shared" si="8"/>
        <v>0.89823523605160394</v>
      </c>
      <c r="H50" s="12">
        <f t="shared" si="8"/>
        <v>1.0864926427540678</v>
      </c>
      <c r="I50" s="12">
        <f t="shared" si="8"/>
        <v>1.5081818118765138</v>
      </c>
      <c r="J50" s="12">
        <f t="shared" si="8"/>
        <v>1.7090102055004261</v>
      </c>
      <c r="K50" s="12">
        <f t="shared" si="8"/>
        <v>1.4012138851256286</v>
      </c>
      <c r="L50" s="12">
        <f t="shared" si="8"/>
        <v>1.3057932865874082</v>
      </c>
      <c r="M50" s="12">
        <f t="shared" si="8"/>
        <v>1.3312476228384096</v>
      </c>
      <c r="N50" s="12">
        <f t="shared" si="8"/>
        <v>1.6003500969734352</v>
      </c>
      <c r="O50" s="12">
        <f t="shared" si="8"/>
        <v>1.8757284361861033</v>
      </c>
      <c r="P50" s="12">
        <f t="shared" si="8"/>
        <v>1.7986454977780275</v>
      </c>
      <c r="Q50" s="12">
        <f t="shared" si="8"/>
        <v>1.7588370981540744</v>
      </c>
      <c r="R50" s="12">
        <f t="shared" si="8"/>
        <v>2.177585900188316</v>
      </c>
      <c r="S50" s="12">
        <f t="shared" si="8"/>
        <v>2.0689257896159265</v>
      </c>
      <c r="T50" s="12">
        <f t="shared" si="8"/>
        <v>2.5452288137347505</v>
      </c>
      <c r="U50" s="12">
        <f t="shared" si="8"/>
        <v>2.4687475359594599</v>
      </c>
      <c r="V50" s="12">
        <f t="shared" si="8"/>
        <v>2.5605570485041902</v>
      </c>
      <c r="W50" s="12">
        <f t="shared" si="8"/>
        <v>2.6698079930229968</v>
      </c>
      <c r="X50" s="12">
        <f t="shared" si="8"/>
        <v>2.7514952810632538</v>
      </c>
      <c r="Y50" s="12">
        <f t="shared" si="8"/>
        <v>2.5332509424375367</v>
      </c>
      <c r="Z50" s="12">
        <f t="shared" si="8"/>
        <v>2.0012292446078201</v>
      </c>
      <c r="AA50" s="12">
        <f t="shared" si="8"/>
        <v>1.5625645073092918</v>
      </c>
      <c r="AB50" s="12">
        <f t="shared" si="8"/>
        <v>1.6994567894441031</v>
      </c>
      <c r="AC50" s="12">
        <f t="shared" si="8"/>
        <v>1.4302723380040869</v>
      </c>
      <c r="AD50" s="12">
        <f t="shared" si="8"/>
        <v>1.6740879884818118</v>
      </c>
      <c r="AE50" s="12">
        <f t="shared" si="6"/>
        <v>1.8198965828399905</v>
      </c>
      <c r="AF50" s="12">
        <f t="shared" si="8"/>
        <v>1.7821356289135191</v>
      </c>
    </row>
    <row r="51" spans="1:32" ht="12.75" customHeight="1">
      <c r="A51" s="3">
        <v>12</v>
      </c>
      <c r="B51" s="3">
        <v>420292</v>
      </c>
      <c r="C51" s="12">
        <f t="shared" si="7"/>
        <v>7.0154589206895962E-2</v>
      </c>
      <c r="D51" s="12">
        <f t="shared" si="8"/>
        <v>0.10000417215830615</v>
      </c>
      <c r="E51" s="12">
        <f t="shared" si="8"/>
        <v>0.20088996913025869</v>
      </c>
      <c r="F51" s="12">
        <f t="shared" si="8"/>
        <v>0.21652295315959025</v>
      </c>
      <c r="G51" s="12">
        <f t="shared" si="8"/>
        <v>0.18693758608937375</v>
      </c>
      <c r="H51" s="12">
        <f t="shared" si="8"/>
        <v>0.26300507564930148</v>
      </c>
      <c r="I51" s="12">
        <f t="shared" si="8"/>
        <v>0.46082819300655858</v>
      </c>
      <c r="J51" s="12">
        <f t="shared" si="8"/>
        <v>0.45217449989778374</v>
      </c>
      <c r="K51" s="12">
        <f t="shared" si="8"/>
        <v>0.51840563324485744</v>
      </c>
      <c r="L51" s="12">
        <f t="shared" si="8"/>
        <v>0.56255315036385312</v>
      </c>
      <c r="M51" s="12">
        <f t="shared" si="8"/>
        <v>0.52054024622570716</v>
      </c>
      <c r="N51" s="12">
        <f t="shared" si="8"/>
        <v>0.4220407770535492</v>
      </c>
      <c r="O51" s="12">
        <f t="shared" si="8"/>
        <v>0.66883016226866498</v>
      </c>
      <c r="P51" s="12">
        <f t="shared" si="8"/>
        <v>0.79009200721436679</v>
      </c>
      <c r="Q51" s="12">
        <f t="shared" si="8"/>
        <v>0.85545683306935183</v>
      </c>
      <c r="R51" s="12">
        <f t="shared" si="8"/>
        <v>0.92937745400627125</v>
      </c>
      <c r="S51" s="12">
        <f t="shared" si="8"/>
        <v>1.0397682938929322</v>
      </c>
      <c r="T51" s="12">
        <f t="shared" si="8"/>
        <v>1.3964680946670007</v>
      </c>
      <c r="U51" s="12">
        <f t="shared" si="8"/>
        <v>1.4759928107241809</v>
      </c>
      <c r="V51" s="12">
        <f t="shared" si="8"/>
        <v>1.6915396049302329</v>
      </c>
      <c r="W51" s="12">
        <f t="shared" si="8"/>
        <v>1.7522556902039947</v>
      </c>
      <c r="X51" s="12">
        <f t="shared" si="8"/>
        <v>1.7578051756226696</v>
      </c>
      <c r="Y51" s="12">
        <f t="shared" si="8"/>
        <v>1.7653353353779908</v>
      </c>
      <c r="Z51" s="12">
        <f t="shared" si="8"/>
        <v>1.8938007301189175</v>
      </c>
      <c r="AA51" s="12">
        <f t="shared" si="8"/>
        <v>2.1415723516543936</v>
      </c>
      <c r="AB51" s="12">
        <f t="shared" si="8"/>
        <v>2.0340792271933346</v>
      </c>
      <c r="AC51" s="12">
        <f t="shared" si="8"/>
        <v>1.6504185492110122</v>
      </c>
      <c r="AD51" s="12">
        <f t="shared" si="8"/>
        <v>1.644717695825169</v>
      </c>
      <c r="AE51" s="12">
        <f t="shared" si="6"/>
        <v>2.0563159892663805</v>
      </c>
      <c r="AF51" s="12">
        <f t="shared" si="8"/>
        <v>1.1488190176963764</v>
      </c>
    </row>
    <row r="52" spans="1:32" ht="12.75" customHeight="1">
      <c r="A52" s="3">
        <v>13</v>
      </c>
      <c r="B52" s="3">
        <v>611020</v>
      </c>
      <c r="C52" s="12">
        <f t="shared" si="7"/>
        <v>0.33064988848804328</v>
      </c>
      <c r="D52" s="12">
        <f t="shared" si="8"/>
        <v>0.32914746802537798</v>
      </c>
      <c r="E52" s="12">
        <f t="shared" si="8"/>
        <v>1.18877051309655</v>
      </c>
      <c r="F52" s="12">
        <f t="shared" si="8"/>
        <v>1.5799580449039106</v>
      </c>
      <c r="G52" s="12">
        <f t="shared" si="8"/>
        <v>2.0808479557164468</v>
      </c>
      <c r="H52" s="12">
        <f t="shared" si="8"/>
        <v>1.9789359459444822</v>
      </c>
      <c r="I52" s="12">
        <f t="shared" si="8"/>
        <v>2.1502729798509481</v>
      </c>
      <c r="J52" s="12">
        <f t="shared" si="8"/>
        <v>2.0763221159900067</v>
      </c>
      <c r="K52" s="12">
        <f t="shared" si="8"/>
        <v>2.0424988802633113</v>
      </c>
      <c r="L52" s="12">
        <f t="shared" si="8"/>
        <v>1.7266225601585221</v>
      </c>
      <c r="M52" s="12">
        <f t="shared" si="8"/>
        <v>0.84207601697750234</v>
      </c>
      <c r="N52" s="12">
        <f t="shared" si="8"/>
        <v>0.8407475379451026</v>
      </c>
      <c r="O52" s="12">
        <f t="shared" si="8"/>
        <v>0.73783855596735348</v>
      </c>
      <c r="P52" s="12">
        <f t="shared" si="8"/>
        <v>0.90867731522931827</v>
      </c>
      <c r="Q52" s="12">
        <f t="shared" si="8"/>
        <v>0.7199021525118231</v>
      </c>
      <c r="R52" s="12">
        <f t="shared" si="8"/>
        <v>0.65741637052383095</v>
      </c>
      <c r="S52" s="12">
        <f t="shared" si="8"/>
        <v>0.65080739241227636</v>
      </c>
      <c r="T52" s="12">
        <f t="shared" si="8"/>
        <v>0.68972733024731614</v>
      </c>
      <c r="U52" s="12">
        <f t="shared" si="8"/>
        <v>0.78112995032904886</v>
      </c>
      <c r="V52" s="12">
        <f t="shared" si="8"/>
        <v>0.86973913886366805</v>
      </c>
      <c r="W52" s="12">
        <f t="shared" si="8"/>
        <v>0.87130452147776549</v>
      </c>
      <c r="X52" s="12">
        <f t="shared" si="8"/>
        <v>0.85337909396224343</v>
      </c>
      <c r="Y52" s="12">
        <f t="shared" si="8"/>
        <v>0.85260404263096323</v>
      </c>
      <c r="Z52" s="12">
        <f t="shared" si="8"/>
        <v>0.97383170513697848</v>
      </c>
      <c r="AA52" s="12">
        <f t="shared" si="8"/>
        <v>1.1610122249231616</v>
      </c>
      <c r="AB52" s="12">
        <f t="shared" si="8"/>
        <v>1.1308682719034295</v>
      </c>
      <c r="AC52" s="12">
        <f t="shared" si="8"/>
        <v>1.4283218062028802</v>
      </c>
      <c r="AD52" s="12">
        <f t="shared" si="8"/>
        <v>1.6177120923917629</v>
      </c>
      <c r="AE52" s="12">
        <f t="shared" si="6"/>
        <v>1.7890968662875886</v>
      </c>
      <c r="AF52" s="12">
        <f t="shared" si="8"/>
        <v>1.195247262684189</v>
      </c>
    </row>
    <row r="53" spans="1:32" ht="12.75" customHeight="1">
      <c r="A53" s="3">
        <v>14</v>
      </c>
      <c r="B53" s="3">
        <v>620462</v>
      </c>
      <c r="C53" s="12">
        <f t="shared" si="7"/>
        <v>4.2366215052595182</v>
      </c>
      <c r="D53" s="12">
        <f t="shared" si="8"/>
        <v>5.4032771796857615</v>
      </c>
      <c r="E53" s="12">
        <f t="shared" si="8"/>
        <v>4.6936332248862787</v>
      </c>
      <c r="F53" s="12">
        <f t="shared" si="8"/>
        <v>4.5729871937294906</v>
      </c>
      <c r="G53" s="12">
        <f t="shared" si="8"/>
        <v>3.2611513215510728</v>
      </c>
      <c r="H53" s="12">
        <f t="shared" si="8"/>
        <v>2.2890830103997977</v>
      </c>
      <c r="I53" s="12">
        <f t="shared" si="8"/>
        <v>1.9727439613047664</v>
      </c>
      <c r="J53" s="12">
        <f t="shared" si="8"/>
        <v>2.1982942303675599</v>
      </c>
      <c r="K53" s="12">
        <f t="shared" si="8"/>
        <v>1.8657155059771495</v>
      </c>
      <c r="L53" s="12">
        <f t="shared" si="8"/>
        <v>1.4856535186049262</v>
      </c>
      <c r="M53" s="12">
        <f t="shared" si="8"/>
        <v>1.2107477238113873</v>
      </c>
      <c r="N53" s="12">
        <f t="shared" si="8"/>
        <v>1.260515005651043</v>
      </c>
      <c r="O53" s="12">
        <f t="shared" si="8"/>
        <v>1.2489025210693954</v>
      </c>
      <c r="P53" s="12">
        <f t="shared" si="8"/>
        <v>1.2125297837204803</v>
      </c>
      <c r="Q53" s="12">
        <f t="shared" si="8"/>
        <v>1.1890466045940449</v>
      </c>
      <c r="R53" s="12">
        <f t="shared" si="8"/>
        <v>0.94817142254109388</v>
      </c>
      <c r="S53" s="12">
        <f t="shared" si="8"/>
        <v>0.90290385389214178</v>
      </c>
      <c r="T53" s="12">
        <f t="shared" si="8"/>
        <v>1.0006548641671797</v>
      </c>
      <c r="U53" s="12">
        <f t="shared" si="8"/>
        <v>1.1016381620843902</v>
      </c>
      <c r="V53" s="12">
        <f t="shared" si="8"/>
        <v>1.1073332866473151</v>
      </c>
      <c r="W53" s="12">
        <f t="shared" si="8"/>
        <v>1.0887986647911685</v>
      </c>
      <c r="X53" s="12">
        <f t="shared" si="8"/>
        <v>1.1643468845752176</v>
      </c>
      <c r="Y53" s="12">
        <f t="shared" si="8"/>
        <v>1.1286020046140701</v>
      </c>
      <c r="Z53" s="12">
        <f t="shared" si="8"/>
        <v>1.1774148080131335</v>
      </c>
      <c r="AA53" s="12">
        <f t="shared" si="8"/>
        <v>1.2459425704702498</v>
      </c>
      <c r="AB53" s="12">
        <f t="shared" si="8"/>
        <v>1.027021766341107</v>
      </c>
      <c r="AC53" s="12">
        <f t="shared" si="8"/>
        <v>1.3078984893288192</v>
      </c>
      <c r="AD53" s="12">
        <f t="shared" si="8"/>
        <v>1.4532604900584842</v>
      </c>
      <c r="AE53" s="12">
        <f t="shared" si="6"/>
        <v>1.5998833042853398</v>
      </c>
      <c r="AF53" s="12">
        <f t="shared" si="8"/>
        <v>1.6637389554235396</v>
      </c>
    </row>
    <row r="54" spans="1:32" ht="12.75" customHeight="1">
      <c r="A54" s="3">
        <v>15</v>
      </c>
      <c r="B54" s="3">
        <v>620342</v>
      </c>
      <c r="C54" s="12">
        <f t="shared" si="7"/>
        <v>7.7945374735235537</v>
      </c>
      <c r="D54" s="12">
        <f t="shared" si="8"/>
        <v>6.4593447212228945</v>
      </c>
      <c r="E54" s="12">
        <f t="shared" si="8"/>
        <v>5.6064381274155677</v>
      </c>
      <c r="F54" s="12">
        <f t="shared" si="8"/>
        <v>5.1238526133487516</v>
      </c>
      <c r="G54" s="12">
        <f t="shared" si="8"/>
        <v>2.9052205920824883</v>
      </c>
      <c r="H54" s="12">
        <f t="shared" si="8"/>
        <v>1.8730889785150731</v>
      </c>
      <c r="I54" s="12">
        <f t="shared" si="8"/>
        <v>1.8324992096108308</v>
      </c>
      <c r="J54" s="12">
        <f t="shared" si="8"/>
        <v>1.7840739600217612</v>
      </c>
      <c r="K54" s="12">
        <f t="shared" si="8"/>
        <v>1.4120199388520482</v>
      </c>
      <c r="L54" s="12">
        <f t="shared" si="8"/>
        <v>1.1231038424957684</v>
      </c>
      <c r="M54" s="12">
        <f t="shared" si="8"/>
        <v>1.1215710568038966</v>
      </c>
      <c r="N54" s="12">
        <f t="shared" si="8"/>
        <v>1.0201783785184904</v>
      </c>
      <c r="O54" s="12">
        <f t="shared" si="8"/>
        <v>1.0750285819464107</v>
      </c>
      <c r="P54" s="12">
        <f t="shared" si="8"/>
        <v>1.2591661985888303</v>
      </c>
      <c r="Q54" s="12">
        <f t="shared" si="8"/>
        <v>1.3280590426944774</v>
      </c>
      <c r="R54" s="12">
        <f t="shared" si="8"/>
        <v>1.1491489115457711</v>
      </c>
      <c r="S54" s="12">
        <f t="shared" si="8"/>
        <v>1.1692268984911622</v>
      </c>
      <c r="T54" s="12">
        <f t="shared" si="8"/>
        <v>1.2431359049171899</v>
      </c>
      <c r="U54" s="12">
        <f t="shared" si="8"/>
        <v>1.3233607950830808</v>
      </c>
      <c r="V54" s="12">
        <f t="shared" si="8"/>
        <v>1.4591890864022574</v>
      </c>
      <c r="W54" s="12">
        <f t="shared" si="8"/>
        <v>1.5265366715312625</v>
      </c>
      <c r="X54" s="12">
        <f t="shared" si="8"/>
        <v>1.6103726707519195</v>
      </c>
      <c r="Y54" s="12">
        <f t="shared" si="8"/>
        <v>1.4131402761433982</v>
      </c>
      <c r="Z54" s="12">
        <f t="shared" si="8"/>
        <v>1.2900708491470434</v>
      </c>
      <c r="AA54" s="12">
        <f t="shared" si="8"/>
        <v>1.3383146799700116</v>
      </c>
      <c r="AB54" s="12">
        <f t="shared" si="8"/>
        <v>1.0341026100663022</v>
      </c>
      <c r="AC54" s="12">
        <f t="shared" si="8"/>
        <v>1.1921963445247754</v>
      </c>
      <c r="AD54" s="12">
        <f t="shared" si="8"/>
        <v>1.3807319947062806</v>
      </c>
      <c r="AE54" s="12">
        <f t="shared" si="6"/>
        <v>1.4018893261393237</v>
      </c>
      <c r="AF54" s="12">
        <f t="shared" si="8"/>
        <v>1.7725985602377765</v>
      </c>
    </row>
    <row r="55" spans="1:32" ht="12.75" customHeight="1">
      <c r="A55" s="3">
        <v>16</v>
      </c>
      <c r="B55" s="3">
        <v>610990</v>
      </c>
      <c r="C55" s="12">
        <f t="shared" si="7"/>
        <v>0.77620663247176447</v>
      </c>
      <c r="D55" s="12">
        <f t="shared" si="8"/>
        <v>0.93094622092582469</v>
      </c>
      <c r="E55" s="12">
        <f t="shared" si="8"/>
        <v>1.3274799425388268</v>
      </c>
      <c r="F55" s="12">
        <f t="shared" si="8"/>
        <v>0.73728048960112891</v>
      </c>
      <c r="G55" s="12">
        <f t="shared" si="8"/>
        <v>0.94231823651136226</v>
      </c>
      <c r="H55" s="12">
        <f t="shared" si="8"/>
        <v>1.0191140874503357</v>
      </c>
      <c r="I55" s="12">
        <f t="shared" si="8"/>
        <v>0.93412000233591697</v>
      </c>
      <c r="J55" s="12">
        <f t="shared" si="8"/>
        <v>0.77903446426895384</v>
      </c>
      <c r="K55" s="12">
        <f t="shared" si="8"/>
        <v>0.8612901012264893</v>
      </c>
      <c r="L55" s="12">
        <f t="shared" si="8"/>
        <v>0.70298164356611426</v>
      </c>
      <c r="M55" s="12">
        <f t="shared" si="8"/>
        <v>0.62584957717937395</v>
      </c>
      <c r="N55" s="12">
        <f t="shared" si="8"/>
        <v>0.61273853638989539</v>
      </c>
      <c r="O55" s="12">
        <f t="shared" si="8"/>
        <v>0.4230322634567722</v>
      </c>
      <c r="P55" s="12">
        <f t="shared" si="8"/>
        <v>0.37285488335543315</v>
      </c>
      <c r="Q55" s="12">
        <f t="shared" si="8"/>
        <v>0.52065877307396435</v>
      </c>
      <c r="R55" s="12">
        <f t="shared" si="8"/>
        <v>0.56798310454276013</v>
      </c>
      <c r="S55" s="12">
        <f t="shared" si="8"/>
        <v>0.6275184187644941</v>
      </c>
      <c r="T55" s="12">
        <f t="shared" si="8"/>
        <v>0.82944214346910139</v>
      </c>
      <c r="U55" s="12">
        <f t="shared" si="8"/>
        <v>0.98172297942076425</v>
      </c>
      <c r="V55" s="12">
        <f t="shared" si="8"/>
        <v>1.1742429843685251</v>
      </c>
      <c r="W55" s="12">
        <f t="shared" si="8"/>
        <v>1.2202339024760347</v>
      </c>
      <c r="X55" s="12">
        <f t="shared" si="8"/>
        <v>1.4272940126998093</v>
      </c>
      <c r="Y55" s="12">
        <f t="shared" si="8"/>
        <v>1.2010087012572581</v>
      </c>
      <c r="Z55" s="12">
        <f t="shared" si="8"/>
        <v>1.0545046871057269</v>
      </c>
      <c r="AA55" s="12">
        <f t="shared" si="8"/>
        <v>1.1007919838401274</v>
      </c>
      <c r="AB55" s="12">
        <f t="shared" si="8"/>
        <v>1.034371311953908</v>
      </c>
      <c r="AC55" s="12">
        <f t="shared" si="8"/>
        <v>1.0781678384392601</v>
      </c>
      <c r="AD55" s="12">
        <f t="shared" si="8"/>
        <v>1.310098952841855</v>
      </c>
      <c r="AE55" s="12">
        <f t="shared" si="6"/>
        <v>1.2079753166138996</v>
      </c>
      <c r="AF55" s="12">
        <f t="shared" si="8"/>
        <v>0.93787967811641071</v>
      </c>
    </row>
    <row r="56" spans="1:32" ht="12.75" customHeight="1">
      <c r="A56" s="3">
        <v>17</v>
      </c>
      <c r="B56" s="3">
        <v>420222</v>
      </c>
      <c r="C56" s="12">
        <f t="shared" si="7"/>
        <v>0.14092766975440685</v>
      </c>
      <c r="D56" s="12">
        <f t="shared" si="8"/>
        <v>0.12371626177748198</v>
      </c>
      <c r="E56" s="12">
        <f t="shared" si="8"/>
        <v>0.10328667577243081</v>
      </c>
      <c r="F56" s="12">
        <f t="shared" si="8"/>
        <v>0.10817118638717785</v>
      </c>
      <c r="G56" s="12">
        <f t="shared" si="8"/>
        <v>0.11745389807810015</v>
      </c>
      <c r="H56" s="12">
        <f t="shared" si="8"/>
        <v>0.13232384780365161</v>
      </c>
      <c r="I56" s="12">
        <f t="shared" si="8"/>
        <v>0.24243983757582513</v>
      </c>
      <c r="J56" s="12">
        <f t="shared" si="8"/>
        <v>0.34430826101216827</v>
      </c>
      <c r="K56" s="12">
        <f t="shared" si="8"/>
        <v>0.38925341827205684</v>
      </c>
      <c r="L56" s="12">
        <f t="shared" si="8"/>
        <v>0.43447767386183661</v>
      </c>
      <c r="M56" s="12">
        <f t="shared" si="8"/>
        <v>0.50127589692365104</v>
      </c>
      <c r="N56" s="12">
        <f t="shared" si="8"/>
        <v>0.63837582821201133</v>
      </c>
      <c r="O56" s="12">
        <f t="shared" si="8"/>
        <v>0.80946169883441743</v>
      </c>
      <c r="P56" s="12">
        <f t="shared" si="8"/>
        <v>0.90044649910655739</v>
      </c>
      <c r="Q56" s="12">
        <f t="shared" si="8"/>
        <v>0.93070701177141413</v>
      </c>
      <c r="R56" s="12">
        <f t="shared" si="8"/>
        <v>0.91899780586762647</v>
      </c>
      <c r="S56" s="12">
        <f t="shared" si="8"/>
        <v>0.94207208956070954</v>
      </c>
      <c r="T56" s="12">
        <f t="shared" si="8"/>
        <v>1.0222074507902466</v>
      </c>
      <c r="U56" s="12">
        <f t="shared" si="8"/>
        <v>1.0043409726817574</v>
      </c>
      <c r="V56" s="12">
        <f t="shared" si="8"/>
        <v>1.0690830325512044</v>
      </c>
      <c r="W56" s="12">
        <f t="shared" si="8"/>
        <v>1.041444493486263</v>
      </c>
      <c r="X56" s="12">
        <f t="shared" si="8"/>
        <v>1.0352257686633597</v>
      </c>
      <c r="Y56" s="12">
        <f t="shared" si="8"/>
        <v>0.97259233201530737</v>
      </c>
      <c r="Z56" s="12">
        <f t="shared" si="8"/>
        <v>0.98471419085465073</v>
      </c>
      <c r="AA56" s="12">
        <f t="shared" si="8"/>
        <v>1.0116508497545555</v>
      </c>
      <c r="AB56" s="12">
        <f t="shared" si="8"/>
        <v>0.82743045582762287</v>
      </c>
      <c r="AC56" s="12">
        <f t="shared" si="8"/>
        <v>0.88894251877707031</v>
      </c>
      <c r="AD56" s="12">
        <f t="shared" si="8"/>
        <v>1.2911175735841651</v>
      </c>
      <c r="AE56" s="12">
        <f t="shared" si="6"/>
        <v>1.2508113966509011</v>
      </c>
      <c r="AF56" s="12">
        <f t="shared" si="8"/>
        <v>0.76542446895194249</v>
      </c>
    </row>
    <row r="57" spans="1:32" ht="12.75" customHeight="1">
      <c r="A57" s="3">
        <v>18</v>
      </c>
      <c r="B57" s="3">
        <v>580632</v>
      </c>
      <c r="C57" s="12">
        <f t="shared" si="7"/>
        <v>1.8924509684230495</v>
      </c>
      <c r="D57" s="12">
        <f t="shared" si="8"/>
        <v>1.7937817384879848</v>
      </c>
      <c r="E57" s="12">
        <f t="shared" si="8"/>
        <v>1.6362228528294336</v>
      </c>
      <c r="F57" s="12">
        <f t="shared" si="8"/>
        <v>1.7526574270477899</v>
      </c>
      <c r="G57" s="12">
        <f t="shared" si="8"/>
        <v>1.7167982481565258</v>
      </c>
      <c r="H57" s="12">
        <f t="shared" si="8"/>
        <v>1.6623854351319527</v>
      </c>
      <c r="I57" s="12">
        <f t="shared" si="8"/>
        <v>1.5537909417169331</v>
      </c>
      <c r="J57" s="12">
        <f t="shared" si="8"/>
        <v>1.7052429371678879</v>
      </c>
      <c r="K57" s="12">
        <f t="shared" si="8"/>
        <v>1.7007448449368083</v>
      </c>
      <c r="L57" s="12">
        <f t="shared" si="8"/>
        <v>1.6957056031853985</v>
      </c>
      <c r="M57" s="12">
        <f t="shared" si="8"/>
        <v>1.8568269548754412</v>
      </c>
      <c r="N57" s="12">
        <f t="shared" si="8"/>
        <v>1.9154982298676151</v>
      </c>
      <c r="O57" s="12">
        <f t="shared" si="8"/>
        <v>2.2930973694154573</v>
      </c>
      <c r="P57" s="12">
        <f t="shared" si="8"/>
        <v>1.9972405624441258</v>
      </c>
      <c r="Q57" s="12">
        <f t="shared" si="8"/>
        <v>1.8416765595371283</v>
      </c>
      <c r="R57" s="12">
        <f t="shared" si="8"/>
        <v>1.9987597520683651</v>
      </c>
      <c r="S57" s="12">
        <f t="shared" si="8"/>
        <v>1.7939743517189788</v>
      </c>
      <c r="T57" s="12">
        <f t="shared" si="8"/>
        <v>1.7878802040609796</v>
      </c>
      <c r="U57" s="12">
        <f t="shared" si="8"/>
        <v>1.7626551672915554</v>
      </c>
      <c r="V57" s="12">
        <f t="shared" si="8"/>
        <v>1.5993078351363366</v>
      </c>
      <c r="W57" s="12">
        <f t="shared" si="8"/>
        <v>1.4850734202086442</v>
      </c>
      <c r="X57" s="12">
        <f t="shared" si="8"/>
        <v>1.4672443034507627</v>
      </c>
      <c r="Y57" s="12">
        <f t="shared" si="8"/>
        <v>1.5643209442734931</v>
      </c>
      <c r="Z57" s="12">
        <f t="shared" si="8"/>
        <v>1.5425919095202325</v>
      </c>
      <c r="AA57" s="12">
        <f t="shared" si="8"/>
        <v>1.5325992800949686</v>
      </c>
      <c r="AB57" s="12">
        <f t="shared" si="8"/>
        <v>1.2951977728611377</v>
      </c>
      <c r="AC57" s="12">
        <f t="shared" si="8"/>
        <v>1.2121900808077357</v>
      </c>
      <c r="AD57" s="12">
        <f t="shared" si="8"/>
        <v>1.2516593667425004</v>
      </c>
      <c r="AE57" s="12">
        <f t="shared" si="6"/>
        <v>1.2729582913526101</v>
      </c>
      <c r="AF57" s="12">
        <f t="shared" si="8"/>
        <v>1.6435378698779985</v>
      </c>
    </row>
    <row r="58" spans="1:32" ht="12.75" customHeight="1">
      <c r="A58" s="3">
        <v>19</v>
      </c>
      <c r="B58" s="3">
        <v>590320</v>
      </c>
      <c r="C58" s="12">
        <f t="shared" si="7"/>
        <v>0.97642111501940443</v>
      </c>
      <c r="D58" s="12">
        <f t="shared" si="8"/>
        <v>1.003615318545418</v>
      </c>
      <c r="E58" s="12">
        <f t="shared" si="8"/>
        <v>1.1067226646150581</v>
      </c>
      <c r="F58" s="12">
        <f t="shared" si="8"/>
        <v>1.2412091973547816</v>
      </c>
      <c r="G58" s="12">
        <f t="shared" si="8"/>
        <v>1.3433944334881791</v>
      </c>
      <c r="H58" s="12">
        <f t="shared" si="8"/>
        <v>1.3508267959603071</v>
      </c>
      <c r="I58" s="12">
        <f t="shared" si="8"/>
        <v>1.6450234372890213</v>
      </c>
      <c r="J58" s="12">
        <f t="shared" si="8"/>
        <v>1.5831326810821582</v>
      </c>
      <c r="K58" s="12">
        <f t="shared" si="8"/>
        <v>1.9876079299188814</v>
      </c>
      <c r="L58" s="12">
        <f t="shared" si="8"/>
        <v>1.9946518901916028</v>
      </c>
      <c r="M58" s="12">
        <f t="shared" si="8"/>
        <v>1.988789540321551</v>
      </c>
      <c r="N58" s="12">
        <f t="shared" si="8"/>
        <v>1.9125589856801388</v>
      </c>
      <c r="O58" s="12">
        <f t="shared" si="8"/>
        <v>2.2979310334802574</v>
      </c>
      <c r="P58" s="12">
        <f t="shared" si="8"/>
        <v>2.2525534068647968</v>
      </c>
      <c r="Q58" s="12">
        <f t="shared" si="8"/>
        <v>1.6794530686162754</v>
      </c>
      <c r="R58" s="12">
        <f t="shared" si="8"/>
        <v>1.5858142397223669</v>
      </c>
      <c r="S58" s="12">
        <f t="shared" si="8"/>
        <v>1.6236742581108663</v>
      </c>
      <c r="T58" s="12">
        <f t="shared" si="8"/>
        <v>1.9206014075903282</v>
      </c>
      <c r="U58" s="12">
        <f t="shared" si="8"/>
        <v>2.2138662927979542</v>
      </c>
      <c r="V58" s="12">
        <f t="shared" si="8"/>
        <v>2.1933709547282447</v>
      </c>
      <c r="W58" s="12">
        <f t="shared" si="8"/>
        <v>2.1388668795920056</v>
      </c>
      <c r="X58" s="12">
        <f t="shared" si="8"/>
        <v>2.5866978846488018</v>
      </c>
      <c r="Y58" s="12">
        <f t="shared" ref="D58:AF67" si="9">Y27/Y$36*100</f>
        <v>2.3291568027599152</v>
      </c>
      <c r="Z58" s="12">
        <f t="shared" si="9"/>
        <v>2.2082407094327214</v>
      </c>
      <c r="AA58" s="12">
        <f t="shared" si="9"/>
        <v>2.1009551572650467</v>
      </c>
      <c r="AB58" s="12">
        <f t="shared" si="9"/>
        <v>1.6735506887154115</v>
      </c>
      <c r="AC58" s="12">
        <f t="shared" si="9"/>
        <v>1.3871590191867411</v>
      </c>
      <c r="AD58" s="12">
        <f t="shared" si="9"/>
        <v>1.1826215464936152</v>
      </c>
      <c r="AE58" s="12">
        <f t="shared" si="6"/>
        <v>0.99841413093451803</v>
      </c>
      <c r="AF58" s="12">
        <f t="shared" si="9"/>
        <v>1.7826217908079101</v>
      </c>
    </row>
    <row r="59" spans="1:32" ht="12.75" customHeight="1">
      <c r="A59" s="3">
        <v>20</v>
      </c>
      <c r="B59" s="3">
        <v>591190</v>
      </c>
      <c r="C59" s="12">
        <f t="shared" si="7"/>
        <v>0.71223695667101805</v>
      </c>
      <c r="D59" s="12">
        <f t="shared" si="9"/>
        <v>0.71429988031483427</v>
      </c>
      <c r="E59" s="12">
        <f t="shared" si="9"/>
        <v>0.67832178154856282</v>
      </c>
      <c r="F59" s="12">
        <f t="shared" si="9"/>
        <v>0.57093448882243381</v>
      </c>
      <c r="G59" s="12">
        <f t="shared" si="9"/>
        <v>0.58010104905210325</v>
      </c>
      <c r="H59" s="12">
        <f t="shared" si="9"/>
        <v>0.68253902030371461</v>
      </c>
      <c r="I59" s="12">
        <f t="shared" si="9"/>
        <v>0.64773920638380311</v>
      </c>
      <c r="J59" s="12">
        <f t="shared" si="9"/>
        <v>0.68751111533299158</v>
      </c>
      <c r="K59" s="12">
        <f t="shared" si="9"/>
        <v>0.72576786744200783</v>
      </c>
      <c r="L59" s="12">
        <f t="shared" si="9"/>
        <v>0.80388991265623078</v>
      </c>
      <c r="M59" s="12">
        <f t="shared" si="9"/>
        <v>0.85663636720937908</v>
      </c>
      <c r="N59" s="12">
        <f t="shared" si="9"/>
        <v>1.0385567662244459</v>
      </c>
      <c r="O59" s="12">
        <f t="shared" si="9"/>
        <v>1.162480939263135</v>
      </c>
      <c r="P59" s="12">
        <f t="shared" si="9"/>
        <v>1.1659823988852898</v>
      </c>
      <c r="Q59" s="12">
        <f t="shared" si="9"/>
        <v>0.99483501959048803</v>
      </c>
      <c r="R59" s="12">
        <f t="shared" si="9"/>
        <v>1.1484582583590275</v>
      </c>
      <c r="S59" s="12">
        <f t="shared" si="9"/>
        <v>1.2264738367018677</v>
      </c>
      <c r="T59" s="12">
        <f t="shared" si="9"/>
        <v>1.2752301242913693</v>
      </c>
      <c r="U59" s="12">
        <f t="shared" si="9"/>
        <v>1.3543969254209938</v>
      </c>
      <c r="V59" s="12">
        <f t="shared" si="9"/>
        <v>1.4533379683458036</v>
      </c>
      <c r="W59" s="12">
        <f t="shared" si="9"/>
        <v>1.1365220264950273</v>
      </c>
      <c r="X59" s="12">
        <f t="shared" si="9"/>
        <v>1.3280045392175088</v>
      </c>
      <c r="Y59" s="12">
        <f t="shared" si="9"/>
        <v>1.2747553448094291</v>
      </c>
      <c r="Z59" s="12">
        <f t="shared" si="9"/>
        <v>1.2723125497907872</v>
      </c>
      <c r="AA59" s="12">
        <f t="shared" si="9"/>
        <v>1.0513361471540199</v>
      </c>
      <c r="AB59" s="12">
        <f t="shared" si="9"/>
        <v>1.2728841658663927</v>
      </c>
      <c r="AC59" s="12">
        <f t="shared" si="9"/>
        <v>1.1634121751619084</v>
      </c>
      <c r="AD59" s="12">
        <f t="shared" si="9"/>
        <v>1.1646262830784062</v>
      </c>
      <c r="AE59" s="12">
        <f t="shared" si="6"/>
        <v>1.1569251649876346</v>
      </c>
      <c r="AF59" s="12">
        <f t="shared" si="9"/>
        <v>1.0508868453503006</v>
      </c>
    </row>
    <row r="60" spans="1:32" ht="12.75" customHeight="1">
      <c r="A60" s="3">
        <v>21</v>
      </c>
      <c r="B60" s="3">
        <v>600293</v>
      </c>
      <c r="C60" s="12">
        <f t="shared" si="7"/>
        <v>0.16098446037149172</v>
      </c>
      <c r="D60" s="12">
        <f t="shared" si="9"/>
        <v>0.23447823010580332</v>
      </c>
      <c r="E60" s="12">
        <f t="shared" si="9"/>
        <v>0.2658198924603154</v>
      </c>
      <c r="F60" s="12">
        <f t="shared" si="9"/>
        <v>0.42667078482397758</v>
      </c>
      <c r="G60" s="12">
        <f t="shared" si="9"/>
        <v>0.76321180487721108</v>
      </c>
      <c r="H60" s="12">
        <f t="shared" si="9"/>
        <v>0.98040910662997183</v>
      </c>
      <c r="I60" s="12">
        <f t="shared" si="9"/>
        <v>0.87823330728642557</v>
      </c>
      <c r="J60" s="12">
        <f t="shared" si="9"/>
        <v>0.79229194462079777</v>
      </c>
      <c r="K60" s="12">
        <f t="shared" si="9"/>
        <v>1.0867460386870627</v>
      </c>
      <c r="L60" s="12">
        <f t="shared" si="9"/>
        <v>1.301541165166743</v>
      </c>
      <c r="M60" s="12">
        <f t="shared" si="9"/>
        <v>1.2316118447588464</v>
      </c>
      <c r="N60" s="12">
        <f t="shared" si="9"/>
        <v>1.1048772812353564</v>
      </c>
      <c r="O60" s="12">
        <f t="shared" si="9"/>
        <v>1.2249314906725861</v>
      </c>
      <c r="P60" s="12">
        <f t="shared" si="9"/>
        <v>1.3311478158263148</v>
      </c>
      <c r="Q60" s="12">
        <f t="shared" si="9"/>
        <v>0.92152244216973966</v>
      </c>
      <c r="R60" s="12">
        <f t="shared" si="9"/>
        <v>1.0688290192177274</v>
      </c>
      <c r="S60" s="12">
        <f t="shared" si="9"/>
        <v>1.0499629534458159</v>
      </c>
      <c r="T60" s="12">
        <f t="shared" si="9"/>
        <v>1.0832847609843308</v>
      </c>
      <c r="U60" s="12">
        <f t="shared" si="9"/>
        <v>1.1419251094659271</v>
      </c>
      <c r="V60" s="12">
        <f t="shared" si="9"/>
        <v>1.0861968842630398</v>
      </c>
      <c r="W60" s="12">
        <f t="shared" si="9"/>
        <v>1.3772545410511883</v>
      </c>
      <c r="X60" s="12">
        <f t="shared" si="9"/>
        <v>1.2967344650344976</v>
      </c>
      <c r="Y60" s="12">
        <f t="shared" si="9"/>
        <v>1.4190830798442535</v>
      </c>
      <c r="Z60" s="12">
        <f t="shared" si="9"/>
        <v>1.256667378526283</v>
      </c>
      <c r="AA60" s="12">
        <f t="shared" si="9"/>
        <v>1.0986580091398674</v>
      </c>
      <c r="AB60" s="12">
        <f t="shared" si="9"/>
        <v>0.84629858033990546</v>
      </c>
      <c r="AC60" s="12">
        <f t="shared" si="9"/>
        <v>1.0955608778294583</v>
      </c>
      <c r="AD60" s="12">
        <f t="shared" si="9"/>
        <v>1.1642046413970226</v>
      </c>
      <c r="AE60" s="12">
        <f t="shared" si="6"/>
        <v>0</v>
      </c>
      <c r="AF60" s="12">
        <f t="shared" si="9"/>
        <v>0.99800533844982897</v>
      </c>
    </row>
    <row r="61" spans="1:32" ht="12.75" customHeight="1">
      <c r="A61" s="3">
        <v>22</v>
      </c>
      <c r="B61" s="3">
        <v>540233</v>
      </c>
      <c r="C61" s="12">
        <f t="shared" si="7"/>
        <v>0.24372976615519207</v>
      </c>
      <c r="D61" s="12">
        <f t="shared" si="9"/>
        <v>0.28774198216414704</v>
      </c>
      <c r="E61" s="12">
        <f t="shared" si="9"/>
        <v>0.50018649756744082</v>
      </c>
      <c r="F61" s="12">
        <f t="shared" si="9"/>
        <v>0.42436372222645674</v>
      </c>
      <c r="G61" s="12">
        <f t="shared" si="9"/>
        <v>0.41405974886206726</v>
      </c>
      <c r="H61" s="12">
        <f t="shared" si="9"/>
        <v>0.71646028298219555</v>
      </c>
      <c r="I61" s="12">
        <f t="shared" si="9"/>
        <v>0.56673710677008426</v>
      </c>
      <c r="J61" s="12">
        <f t="shared" si="9"/>
        <v>0.55901548874055262</v>
      </c>
      <c r="K61" s="12">
        <f t="shared" si="9"/>
        <v>0.52935620356771507</v>
      </c>
      <c r="L61" s="12">
        <f t="shared" si="9"/>
        <v>0.52717861914966702</v>
      </c>
      <c r="M61" s="12">
        <f t="shared" si="9"/>
        <v>0.53049074680052888</v>
      </c>
      <c r="N61" s="12">
        <f t="shared" si="9"/>
        <v>0.67286238655644148</v>
      </c>
      <c r="O61" s="12">
        <f t="shared" si="9"/>
        <v>0.71307464005437593</v>
      </c>
      <c r="P61" s="12">
        <f t="shared" si="9"/>
        <v>0.85005357315790875</v>
      </c>
      <c r="Q61" s="12">
        <f t="shared" si="9"/>
        <v>1.0546179630883072</v>
      </c>
      <c r="R61" s="12">
        <f t="shared" si="9"/>
        <v>1.0961680721266578</v>
      </c>
      <c r="S61" s="12">
        <f t="shared" si="9"/>
        <v>1.2225295520188757</v>
      </c>
      <c r="T61" s="12">
        <f t="shared" si="9"/>
        <v>1.1074662474370283</v>
      </c>
      <c r="U61" s="12">
        <f t="shared" si="9"/>
        <v>0.89977301782549779</v>
      </c>
      <c r="V61" s="12">
        <f t="shared" si="9"/>
        <v>0.8731229855411341</v>
      </c>
      <c r="W61" s="12">
        <f t="shared" si="9"/>
        <v>1.0128849455130211</v>
      </c>
      <c r="X61" s="12">
        <f t="shared" si="9"/>
        <v>0.97343818086289491</v>
      </c>
      <c r="Y61" s="12">
        <f t="shared" si="9"/>
        <v>1.1148827147996094</v>
      </c>
      <c r="Z61" s="12">
        <f t="shared" si="9"/>
        <v>1.0841041605049764</v>
      </c>
      <c r="AA61" s="12">
        <f t="shared" si="9"/>
        <v>1.0081823132857275</v>
      </c>
      <c r="AB61" s="12">
        <f t="shared" si="9"/>
        <v>0.95868122725533256</v>
      </c>
      <c r="AC61" s="12">
        <f t="shared" si="9"/>
        <v>1.2566981728278188</v>
      </c>
      <c r="AD61" s="12">
        <f t="shared" si="9"/>
        <v>1.1377353972282269</v>
      </c>
      <c r="AE61" s="12">
        <f t="shared" si="6"/>
        <v>0.80456847909414764</v>
      </c>
      <c r="AF61" s="12">
        <f t="shared" si="9"/>
        <v>0.84612058648069299</v>
      </c>
    </row>
    <row r="62" spans="1:32" ht="12.75" customHeight="1">
      <c r="A62" s="3">
        <v>23</v>
      </c>
      <c r="B62" s="3">
        <v>621010</v>
      </c>
      <c r="C62" s="12">
        <f t="shared" si="7"/>
        <v>0.21123688179645658</v>
      </c>
      <c r="D62" s="12">
        <f t="shared" si="9"/>
        <v>0.53984034732985864</v>
      </c>
      <c r="E62" s="12">
        <f t="shared" si="9"/>
        <v>0.51076022606458527</v>
      </c>
      <c r="F62" s="12">
        <f t="shared" si="9"/>
        <v>0.4422571307548081</v>
      </c>
      <c r="G62" s="12">
        <f t="shared" si="9"/>
        <v>0.4026233094204042</v>
      </c>
      <c r="H62" s="12">
        <f t="shared" si="9"/>
        <v>0.36685341307929165</v>
      </c>
      <c r="I62" s="12">
        <f t="shared" si="9"/>
        <v>0.31644612840326042</v>
      </c>
      <c r="J62" s="12">
        <f t="shared" si="9"/>
        <v>0.36651391217112311</v>
      </c>
      <c r="K62" s="12">
        <f t="shared" si="9"/>
        <v>0.46543755013610644</v>
      </c>
      <c r="L62" s="12">
        <f t="shared" si="9"/>
        <v>0.48264564815836142</v>
      </c>
      <c r="M62" s="12">
        <f t="shared" si="9"/>
        <v>0.57521936478134172</v>
      </c>
      <c r="N62" s="12">
        <f t="shared" si="9"/>
        <v>0.36554495594891839</v>
      </c>
      <c r="O62" s="12">
        <f t="shared" si="9"/>
        <v>0.37793056912857464</v>
      </c>
      <c r="P62" s="12">
        <f t="shared" si="9"/>
        <v>0.49293503771516156</v>
      </c>
      <c r="Q62" s="12">
        <f t="shared" si="9"/>
        <v>0.67395322599529073</v>
      </c>
      <c r="R62" s="12">
        <f t="shared" si="9"/>
        <v>0.59344955763088003</v>
      </c>
      <c r="S62" s="12">
        <f t="shared" si="9"/>
        <v>0.56808649151887092</v>
      </c>
      <c r="T62" s="12">
        <f t="shared" si="9"/>
        <v>0.53575460166912059</v>
      </c>
      <c r="U62" s="12">
        <f t="shared" si="9"/>
        <v>0.56606778316929107</v>
      </c>
      <c r="V62" s="12">
        <f t="shared" si="9"/>
        <v>0.5052858811331753</v>
      </c>
      <c r="W62" s="12">
        <f t="shared" si="9"/>
        <v>0.69651335206432563</v>
      </c>
      <c r="X62" s="12">
        <f t="shared" si="9"/>
        <v>0.70181068055403206</v>
      </c>
      <c r="Y62" s="12">
        <f t="shared" si="9"/>
        <v>0.74532391724348446</v>
      </c>
      <c r="Z62" s="12">
        <f t="shared" si="9"/>
        <v>0.7486895833686853</v>
      </c>
      <c r="AA62" s="12">
        <f t="shared" si="9"/>
        <v>0.82015010023655655</v>
      </c>
      <c r="AB62" s="12">
        <f t="shared" si="9"/>
        <v>1.2515030866266212</v>
      </c>
      <c r="AC62" s="12">
        <f t="shared" si="9"/>
        <v>1.2320640027369778</v>
      </c>
      <c r="AD62" s="12">
        <f t="shared" si="9"/>
        <v>1.0988205815201371</v>
      </c>
      <c r="AE62" s="12">
        <f t="shared" si="6"/>
        <v>1.1033083498433056</v>
      </c>
      <c r="AF62" s="12">
        <f t="shared" si="9"/>
        <v>0.64990722525253664</v>
      </c>
    </row>
    <row r="63" spans="1:32" ht="12.75" customHeight="1">
      <c r="A63" s="3">
        <v>24</v>
      </c>
      <c r="B63" s="3">
        <v>420212</v>
      </c>
      <c r="C63" s="12">
        <f t="shared" si="7"/>
        <v>0.40579658637275989</v>
      </c>
      <c r="D63" s="12">
        <f t="shared" si="9"/>
        <v>0.44885516910490353</v>
      </c>
      <c r="E63" s="12">
        <f t="shared" si="9"/>
        <v>0.68722438695304977</v>
      </c>
      <c r="F63" s="12">
        <f t="shared" si="9"/>
        <v>0.75055309070500131</v>
      </c>
      <c r="G63" s="12">
        <f t="shared" si="9"/>
        <v>0.98990803054542653</v>
      </c>
      <c r="H63" s="12">
        <f t="shared" si="9"/>
        <v>0.66851263250307269</v>
      </c>
      <c r="I63" s="12">
        <f t="shared" si="9"/>
        <v>0.6133016781710926</v>
      </c>
      <c r="J63" s="12">
        <f t="shared" si="9"/>
        <v>0.62203981633609406</v>
      </c>
      <c r="K63" s="12">
        <f t="shared" si="9"/>
        <v>0.70339527148416114</v>
      </c>
      <c r="L63" s="12">
        <f t="shared" si="9"/>
        <v>0.64641401831852652</v>
      </c>
      <c r="M63" s="12">
        <f t="shared" si="9"/>
        <v>0.75198894273446992</v>
      </c>
      <c r="N63" s="12">
        <f t="shared" si="9"/>
        <v>0.96215282741480934</v>
      </c>
      <c r="O63" s="12">
        <f t="shared" si="9"/>
        <v>0.93323772015345885</v>
      </c>
      <c r="P63" s="12">
        <f t="shared" si="9"/>
        <v>1.022497855107912</v>
      </c>
      <c r="Q63" s="12">
        <f t="shared" si="9"/>
        <v>0.85676000292080212</v>
      </c>
      <c r="R63" s="12">
        <f t="shared" si="9"/>
        <v>0.83139207953748773</v>
      </c>
      <c r="S63" s="12">
        <f t="shared" si="9"/>
        <v>0.84465332743274146</v>
      </c>
      <c r="T63" s="12">
        <f t="shared" si="9"/>
        <v>0.88441291237407149</v>
      </c>
      <c r="U63" s="12">
        <f t="shared" si="9"/>
        <v>0.89975171581131186</v>
      </c>
      <c r="V63" s="12">
        <f t="shared" si="9"/>
        <v>0.78730209139495977</v>
      </c>
      <c r="W63" s="12">
        <f t="shared" si="9"/>
        <v>0.82640022781348466</v>
      </c>
      <c r="X63" s="12">
        <f t="shared" si="9"/>
        <v>0.7369711396119093</v>
      </c>
      <c r="Y63" s="12">
        <f t="shared" si="9"/>
        <v>0.76649227982983481</v>
      </c>
      <c r="Z63" s="12">
        <f t="shared" si="9"/>
        <v>0.84774356246501181</v>
      </c>
      <c r="AA63" s="12">
        <f t="shared" si="9"/>
        <v>0.75368417094959939</v>
      </c>
      <c r="AB63" s="12">
        <f t="shared" si="9"/>
        <v>0.56121161738969638</v>
      </c>
      <c r="AC63" s="12">
        <f t="shared" si="9"/>
        <v>0.55244225170597394</v>
      </c>
      <c r="AD63" s="12">
        <f t="shared" si="9"/>
        <v>1.0362182422080233</v>
      </c>
      <c r="AE63" s="12">
        <f t="shared" si="6"/>
        <v>0.91884182970595196</v>
      </c>
      <c r="AF63" s="12">
        <f t="shared" si="9"/>
        <v>0.78795270064755818</v>
      </c>
    </row>
    <row r="64" spans="1:32" ht="12.75" customHeight="1">
      <c r="A64" s="3">
        <v>25</v>
      </c>
      <c r="B64" s="3">
        <v>940490</v>
      </c>
      <c r="C64" s="12">
        <f t="shared" si="7"/>
        <v>0.15104442096875145</v>
      </c>
      <c r="D64" s="12">
        <f t="shared" si="9"/>
        <v>0.1122864289719198</v>
      </c>
      <c r="E64" s="12">
        <f t="shared" si="9"/>
        <v>0.11055729574210151</v>
      </c>
      <c r="F64" s="12">
        <f t="shared" si="9"/>
        <v>0.13662564113963324</v>
      </c>
      <c r="G64" s="12">
        <f t="shared" si="9"/>
        <v>0.13752852963962067</v>
      </c>
      <c r="H64" s="12">
        <f t="shared" si="9"/>
        <v>0.17960633445865951</v>
      </c>
      <c r="I64" s="12">
        <f t="shared" si="9"/>
        <v>0.21698083546557906</v>
      </c>
      <c r="J64" s="12">
        <f t="shared" si="9"/>
        <v>0.23738885723806977</v>
      </c>
      <c r="K64" s="12">
        <f t="shared" si="9"/>
        <v>0.20835531305304786</v>
      </c>
      <c r="L64" s="12">
        <f t="shared" si="9"/>
        <v>0.31512232624770742</v>
      </c>
      <c r="M64" s="12">
        <f t="shared" si="9"/>
        <v>0.36097513580320584</v>
      </c>
      <c r="N64" s="12">
        <f t="shared" si="9"/>
        <v>0.42665594585247979</v>
      </c>
      <c r="O64" s="12">
        <f t="shared" si="9"/>
        <v>0.53903533312290564</v>
      </c>
      <c r="P64" s="12">
        <f t="shared" si="9"/>
        <v>0.52337689145047117</v>
      </c>
      <c r="Q64" s="12">
        <f t="shared" si="9"/>
        <v>0.59630720093596379</v>
      </c>
      <c r="R64" s="12">
        <f t="shared" si="9"/>
        <v>0.93630019906744033</v>
      </c>
      <c r="S64" s="12">
        <f t="shared" si="9"/>
        <v>1.0997834735845009</v>
      </c>
      <c r="T64" s="12">
        <f t="shared" si="9"/>
        <v>1.1380839727206686</v>
      </c>
      <c r="U64" s="12">
        <f t="shared" si="9"/>
        <v>0.82007141580949949</v>
      </c>
      <c r="V64" s="12">
        <f t="shared" si="9"/>
        <v>0.78753663526125728</v>
      </c>
      <c r="W64" s="12">
        <f t="shared" si="9"/>
        <v>0.81503325748919686</v>
      </c>
      <c r="X64" s="12">
        <f t="shared" si="9"/>
        <v>0.68925590529185177</v>
      </c>
      <c r="Y64" s="12">
        <f t="shared" si="9"/>
        <v>0.84398132972689988</v>
      </c>
      <c r="Z64" s="12">
        <f t="shared" si="9"/>
        <v>0.81203683715325314</v>
      </c>
      <c r="AA64" s="12">
        <f t="shared" si="9"/>
        <v>0.82208832138502885</v>
      </c>
      <c r="AB64" s="12">
        <f t="shared" si="9"/>
        <v>0.8510674226352356</v>
      </c>
      <c r="AC64" s="12">
        <f t="shared" si="9"/>
        <v>1.1604480318992991</v>
      </c>
      <c r="AD64" s="12">
        <f t="shared" si="9"/>
        <v>1.0184738492092067</v>
      </c>
      <c r="AE64" s="12">
        <f t="shared" si="6"/>
        <v>0.95560358109448673</v>
      </c>
      <c r="AF64" s="12">
        <f t="shared" si="9"/>
        <v>0.64612319561180998</v>
      </c>
    </row>
    <row r="65" spans="1:32" ht="12.75" customHeight="1">
      <c r="A65" s="3"/>
      <c r="B65" s="29" t="s">
        <v>19</v>
      </c>
      <c r="C65" s="12">
        <f t="shared" si="7"/>
        <v>41.182864936322616</v>
      </c>
      <c r="D65" s="12">
        <f t="shared" si="9"/>
        <v>38.351595642384012</v>
      </c>
      <c r="E65" s="12">
        <f t="shared" si="9"/>
        <v>37.757613212321203</v>
      </c>
      <c r="F65" s="12">
        <f t="shared" si="9"/>
        <v>39.20931610074512</v>
      </c>
      <c r="G65" s="12">
        <f t="shared" si="9"/>
        <v>34.732247696629791</v>
      </c>
      <c r="H65" s="12">
        <f t="shared" si="9"/>
        <v>35.141818249941778</v>
      </c>
      <c r="I65" s="12">
        <f t="shared" si="9"/>
        <v>36.308480294966536</v>
      </c>
      <c r="J65" s="12">
        <f t="shared" si="9"/>
        <v>35.975907007170868</v>
      </c>
      <c r="K65" s="12">
        <f t="shared" si="9"/>
        <v>37.234114907196869</v>
      </c>
      <c r="L65" s="12">
        <f t="shared" si="9"/>
        <v>36.362272245759634</v>
      </c>
      <c r="M65" s="12">
        <f t="shared" si="9"/>
        <v>36.100834499516544</v>
      </c>
      <c r="N65" s="12">
        <f t="shared" si="9"/>
        <v>38.317369595741397</v>
      </c>
      <c r="O65" s="12">
        <f t="shared" si="9"/>
        <v>40.11791474961619</v>
      </c>
      <c r="P65" s="12">
        <f t="shared" si="9"/>
        <v>41.090087690491899</v>
      </c>
      <c r="Q65" s="12">
        <f t="shared" si="9"/>
        <v>43.303705635049774</v>
      </c>
      <c r="R65" s="12">
        <f t="shared" si="9"/>
        <v>45.572745254389879</v>
      </c>
      <c r="S65" s="12">
        <f t="shared" si="9"/>
        <v>46.149743983445269</v>
      </c>
      <c r="T65" s="12">
        <f t="shared" si="9"/>
        <v>45.400059092206433</v>
      </c>
      <c r="U65" s="12">
        <f t="shared" si="9"/>
        <v>47.021187421098062</v>
      </c>
      <c r="V65" s="12">
        <f t="shared" si="9"/>
        <v>49.255248722995901</v>
      </c>
      <c r="W65" s="12">
        <f t="shared" si="9"/>
        <v>48.64426980947173</v>
      </c>
      <c r="X65" s="12">
        <f t="shared" si="9"/>
        <v>48.493516000530384</v>
      </c>
      <c r="Y65" s="12">
        <f t="shared" si="9"/>
        <v>49.418307369773409</v>
      </c>
      <c r="Z65" s="12">
        <f t="shared" si="9"/>
        <v>50.148666646791284</v>
      </c>
      <c r="AA65" s="12">
        <f t="shared" si="9"/>
        <v>49.787572536575688</v>
      </c>
      <c r="AB65" s="12">
        <f t="shared" si="9"/>
        <v>54.205065901272675</v>
      </c>
      <c r="AC65" s="12">
        <f t="shared" si="9"/>
        <v>51.715843154777907</v>
      </c>
      <c r="AD65" s="12">
        <f t="shared" si="9"/>
        <v>51.60847477332949</v>
      </c>
      <c r="AE65" s="12">
        <f t="shared" si="6"/>
        <v>44.699783004840455</v>
      </c>
      <c r="AF65" s="12">
        <f t="shared" si="9"/>
        <v>44.056295490834415</v>
      </c>
    </row>
    <row r="66" spans="1:32" ht="12.75" customHeight="1">
      <c r="A66" s="3"/>
      <c r="B66" s="29" t="s">
        <v>20</v>
      </c>
      <c r="C66" s="12">
        <f t="shared" si="7"/>
        <v>58.817135063677384</v>
      </c>
      <c r="D66" s="12">
        <f t="shared" si="9"/>
        <v>61.648404357615995</v>
      </c>
      <c r="E66" s="12">
        <f t="shared" si="9"/>
        <v>62.242386787678797</v>
      </c>
      <c r="F66" s="12">
        <f t="shared" si="9"/>
        <v>60.79068389925488</v>
      </c>
      <c r="G66" s="12">
        <f t="shared" si="9"/>
        <v>65.267752303370202</v>
      </c>
      <c r="H66" s="12">
        <f t="shared" si="9"/>
        <v>64.858181750058222</v>
      </c>
      <c r="I66" s="12">
        <f t="shared" si="9"/>
        <v>63.691519705033471</v>
      </c>
      <c r="J66" s="12">
        <f t="shared" si="9"/>
        <v>64.024092992829125</v>
      </c>
      <c r="K66" s="12">
        <f t="shared" si="9"/>
        <v>62.765885092803131</v>
      </c>
      <c r="L66" s="12">
        <f t="shared" si="9"/>
        <v>63.637727754240359</v>
      </c>
      <c r="M66" s="12">
        <f t="shared" si="9"/>
        <v>63.899165500483456</v>
      </c>
      <c r="N66" s="12">
        <f t="shared" si="9"/>
        <v>61.68263040425861</v>
      </c>
      <c r="O66" s="12">
        <f t="shared" si="9"/>
        <v>59.88208525038381</v>
      </c>
      <c r="P66" s="12">
        <f t="shared" si="9"/>
        <v>58.909912309508108</v>
      </c>
      <c r="Q66" s="12">
        <f t="shared" si="9"/>
        <v>56.696294364950241</v>
      </c>
      <c r="R66" s="12">
        <f t="shared" si="9"/>
        <v>54.427254745610121</v>
      </c>
      <c r="S66" s="12">
        <f t="shared" si="9"/>
        <v>53.850256016554731</v>
      </c>
      <c r="T66" s="12">
        <f t="shared" si="9"/>
        <v>54.599940907793567</v>
      </c>
      <c r="U66" s="12">
        <f t="shared" si="9"/>
        <v>52.978812578901938</v>
      </c>
      <c r="V66" s="12">
        <f t="shared" si="9"/>
        <v>50.744751277004106</v>
      </c>
      <c r="W66" s="12">
        <f t="shared" si="9"/>
        <v>51.35573019052827</v>
      </c>
      <c r="X66" s="12">
        <f t="shared" si="9"/>
        <v>51.506483999469623</v>
      </c>
      <c r="Y66" s="12">
        <f t="shared" si="9"/>
        <v>50.581692630226584</v>
      </c>
      <c r="Z66" s="12">
        <f t="shared" si="9"/>
        <v>49.851333353208716</v>
      </c>
      <c r="AA66" s="12">
        <f t="shared" si="9"/>
        <v>50.212427463424312</v>
      </c>
      <c r="AB66" s="12">
        <f t="shared" si="9"/>
        <v>45.794934098727325</v>
      </c>
      <c r="AC66" s="12">
        <f t="shared" si="9"/>
        <v>48.284156845222086</v>
      </c>
      <c r="AD66" s="12">
        <f t="shared" si="9"/>
        <v>48.39152522667051</v>
      </c>
      <c r="AE66" s="12">
        <f t="shared" si="6"/>
        <v>55.300216995159545</v>
      </c>
      <c r="AF66" s="12">
        <f t="shared" si="9"/>
        <v>55.943704509165606</v>
      </c>
    </row>
    <row r="67" spans="1:32" ht="12.75" customHeight="1">
      <c r="A67" s="3"/>
      <c r="B67" s="29" t="s">
        <v>7</v>
      </c>
      <c r="C67" s="12">
        <f t="shared" si="7"/>
        <v>100</v>
      </c>
      <c r="D67" s="12">
        <f t="shared" si="9"/>
        <v>100</v>
      </c>
      <c r="E67" s="12">
        <f t="shared" si="9"/>
        <v>100</v>
      </c>
      <c r="F67" s="12">
        <f t="shared" si="9"/>
        <v>100</v>
      </c>
      <c r="G67" s="12">
        <f t="shared" si="9"/>
        <v>100</v>
      </c>
      <c r="H67" s="12">
        <f t="shared" si="9"/>
        <v>100</v>
      </c>
      <c r="I67" s="12">
        <f t="shared" si="9"/>
        <v>100</v>
      </c>
      <c r="J67" s="12">
        <f t="shared" si="9"/>
        <v>100</v>
      </c>
      <c r="K67" s="12">
        <f t="shared" si="9"/>
        <v>100</v>
      </c>
      <c r="L67" s="12">
        <f t="shared" si="9"/>
        <v>100</v>
      </c>
      <c r="M67" s="12">
        <f t="shared" si="9"/>
        <v>100</v>
      </c>
      <c r="N67" s="12">
        <f t="shared" si="9"/>
        <v>100</v>
      </c>
      <c r="O67" s="12">
        <f t="shared" si="9"/>
        <v>100</v>
      </c>
      <c r="P67" s="12">
        <f t="shared" si="9"/>
        <v>100</v>
      </c>
      <c r="Q67" s="12">
        <f t="shared" si="9"/>
        <v>100</v>
      </c>
      <c r="R67" s="12">
        <f t="shared" si="9"/>
        <v>100</v>
      </c>
      <c r="S67" s="12">
        <f t="shared" si="9"/>
        <v>100</v>
      </c>
      <c r="T67" s="12">
        <f t="shared" si="9"/>
        <v>100</v>
      </c>
      <c r="U67" s="12">
        <f t="shared" si="9"/>
        <v>100</v>
      </c>
      <c r="V67" s="12">
        <f t="shared" si="9"/>
        <v>100</v>
      </c>
      <c r="W67" s="12">
        <f t="shared" si="9"/>
        <v>100</v>
      </c>
      <c r="X67" s="12">
        <f t="shared" si="9"/>
        <v>100</v>
      </c>
      <c r="Y67" s="12">
        <f t="shared" si="9"/>
        <v>100</v>
      </c>
      <c r="Z67" s="12">
        <f t="shared" si="9"/>
        <v>100</v>
      </c>
      <c r="AA67" s="12">
        <f t="shared" si="9"/>
        <v>100</v>
      </c>
      <c r="AB67" s="12">
        <f t="shared" ref="AB67:AF67" si="10">AB36/AB$36*100</f>
        <v>100</v>
      </c>
      <c r="AC67" s="12">
        <f t="shared" si="10"/>
        <v>100</v>
      </c>
      <c r="AD67" s="12">
        <f t="shared" si="10"/>
        <v>100</v>
      </c>
      <c r="AE67" s="12">
        <f t="shared" ref="AE67" si="11">AE36/AE$36*100</f>
        <v>100</v>
      </c>
      <c r="AF67" s="12">
        <f t="shared" si="10"/>
        <v>100</v>
      </c>
    </row>
    <row r="68" spans="1:32" ht="12.75" customHeight="1">
      <c r="A68" s="3"/>
      <c r="B68" s="2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</row>
    <row r="70" spans="1:32" s="27" customFormat="1">
      <c r="A70" s="2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 t="str">
        <f t="shared" ref="S70:T70" si="12">IF(R8=0,"--",((S8/R8)*100-100))</f>
        <v>--</v>
      </c>
      <c r="T70" s="13" t="str">
        <f t="shared" si="12"/>
        <v>--</v>
      </c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2" ht="12.75" customHeight="1">
      <c r="A71" s="3">
        <v>1</v>
      </c>
      <c r="B71" s="3">
        <v>392190</v>
      </c>
      <c r="C71" s="12" t="s">
        <v>10</v>
      </c>
      <c r="D71" s="12">
        <f>IFERROR(((D9/C9)*100-100),"--")</f>
        <v>24.66822777687014</v>
      </c>
      <c r="E71" s="12">
        <f t="shared" ref="E71:AE71" si="13">IFERROR(((E9/D9)*100-100),"--")</f>
        <v>7.6442926517884757</v>
      </c>
      <c r="F71" s="12">
        <f t="shared" si="13"/>
        <v>18.745494292969482</v>
      </c>
      <c r="G71" s="12">
        <f t="shared" si="13"/>
        <v>14.036856599722597</v>
      </c>
      <c r="H71" s="12">
        <f t="shared" si="13"/>
        <v>11.942934404760507</v>
      </c>
      <c r="I71" s="12">
        <f t="shared" si="13"/>
        <v>2.4082383688194682</v>
      </c>
      <c r="J71" s="12">
        <f t="shared" si="13"/>
        <v>6.5682087511230094</v>
      </c>
      <c r="K71" s="12">
        <f t="shared" si="13"/>
        <v>18.407288087797482</v>
      </c>
      <c r="L71" s="12">
        <f t="shared" si="13"/>
        <v>15.949722416413323</v>
      </c>
      <c r="M71" s="12">
        <f t="shared" si="13"/>
        <v>25.680786725693054</v>
      </c>
      <c r="N71" s="12">
        <f t="shared" si="13"/>
        <v>-4.7454718424056779</v>
      </c>
      <c r="O71" s="12">
        <f t="shared" si="13"/>
        <v>-1.1047730729368936</v>
      </c>
      <c r="P71" s="12">
        <f t="shared" si="13"/>
        <v>-3.5030006650706724</v>
      </c>
      <c r="Q71" s="12">
        <f t="shared" si="13"/>
        <v>-14.166674631460708</v>
      </c>
      <c r="R71" s="12">
        <f t="shared" si="13"/>
        <v>28.740701028636295</v>
      </c>
      <c r="S71" s="12">
        <f t="shared" si="13"/>
        <v>17.443958637527771</v>
      </c>
      <c r="T71" s="12">
        <f t="shared" si="13"/>
        <v>16.91936232125795</v>
      </c>
      <c r="U71" s="12">
        <f t="shared" si="13"/>
        <v>1.8334800994052927</v>
      </c>
      <c r="V71" s="12">
        <f t="shared" si="13"/>
        <v>7.2549142205631512</v>
      </c>
      <c r="W71" s="12">
        <f t="shared" si="13"/>
        <v>-1.6552977996420708</v>
      </c>
      <c r="X71" s="12">
        <f t="shared" si="13"/>
        <v>-2.9315550261518268</v>
      </c>
      <c r="Y71" s="12">
        <f t="shared" si="13"/>
        <v>8.9098590121885195</v>
      </c>
      <c r="Z71" s="12">
        <f t="shared" si="13"/>
        <v>2.8074008384479896</v>
      </c>
      <c r="AA71" s="12">
        <f t="shared" si="13"/>
        <v>1.3104450958581992</v>
      </c>
      <c r="AB71" s="12">
        <f t="shared" si="13"/>
        <v>-5.3912142226435122</v>
      </c>
      <c r="AC71" s="12">
        <f t="shared" si="13"/>
        <v>14.191731379414648</v>
      </c>
      <c r="AD71" s="12">
        <f t="shared" si="13"/>
        <v>19.117022317124622</v>
      </c>
      <c r="AE71" s="12">
        <f t="shared" si="13"/>
        <v>-5.1643142957789649</v>
      </c>
      <c r="AF71" s="12">
        <f>IFERROR(((POWER(AE9/C9,1/29)-1)*100),"--")</f>
        <v>7.2569983516400649</v>
      </c>
    </row>
    <row r="72" spans="1:32" ht="12.75" customHeight="1">
      <c r="A72" s="3">
        <v>2</v>
      </c>
      <c r="B72" s="3">
        <v>610910</v>
      </c>
      <c r="C72" s="12" t="s">
        <v>10</v>
      </c>
      <c r="D72" s="12">
        <f t="shared" ref="D72:D98" si="14">IFERROR(((D10/C10)*100-100),"--")</f>
        <v>28.377948990276423</v>
      </c>
      <c r="E72" s="12">
        <f t="shared" ref="E72:AE72" si="15">IFERROR(((E10/D10)*100-100),"--")</f>
        <v>42.476084965335673</v>
      </c>
      <c r="F72" s="12">
        <f t="shared" si="15"/>
        <v>32.976884172764727</v>
      </c>
      <c r="G72" s="12">
        <f t="shared" si="15"/>
        <v>9.0716812360544168</v>
      </c>
      <c r="H72" s="12">
        <f t="shared" si="15"/>
        <v>7.2672888498934043</v>
      </c>
      <c r="I72" s="12">
        <f t="shared" si="15"/>
        <v>-5.5513370413149801</v>
      </c>
      <c r="J72" s="12">
        <f t="shared" si="15"/>
        <v>-10.731836905449185</v>
      </c>
      <c r="K72" s="12">
        <f t="shared" si="15"/>
        <v>-11.14240328218672</v>
      </c>
      <c r="L72" s="12">
        <f t="shared" si="15"/>
        <v>-35.862400082091725</v>
      </c>
      <c r="M72" s="12">
        <f t="shared" si="15"/>
        <v>-5.1917354071259467</v>
      </c>
      <c r="N72" s="12">
        <f t="shared" si="15"/>
        <v>13.333472144785389</v>
      </c>
      <c r="O72" s="12">
        <f t="shared" si="15"/>
        <v>-5.3343632750311656</v>
      </c>
      <c r="P72" s="12">
        <f t="shared" si="15"/>
        <v>7.0503361935586213</v>
      </c>
      <c r="Q72" s="12">
        <f t="shared" si="15"/>
        <v>11.218744855194146</v>
      </c>
      <c r="R72" s="12">
        <f t="shared" si="15"/>
        <v>7.4826894377220583</v>
      </c>
      <c r="S72" s="12">
        <f t="shared" si="15"/>
        <v>6.7873025799670188</v>
      </c>
      <c r="T72" s="12">
        <f t="shared" si="15"/>
        <v>-0.51554623883073702</v>
      </c>
      <c r="U72" s="12">
        <f t="shared" si="15"/>
        <v>1.6692984912884583</v>
      </c>
      <c r="V72" s="12">
        <f t="shared" si="15"/>
        <v>1.0772309636982698</v>
      </c>
      <c r="W72" s="12">
        <f t="shared" si="15"/>
        <v>7.5537045269272483</v>
      </c>
      <c r="X72" s="12">
        <f t="shared" si="15"/>
        <v>3.2286663447601569</v>
      </c>
      <c r="Y72" s="12">
        <f t="shared" si="15"/>
        <v>3.06668795956206</v>
      </c>
      <c r="Z72" s="12">
        <f t="shared" si="15"/>
        <v>24.196722218856451</v>
      </c>
      <c r="AA72" s="12">
        <f t="shared" si="15"/>
        <v>7.1854704589056126</v>
      </c>
      <c r="AB72" s="12">
        <f t="shared" si="15"/>
        <v>-10.283700918770805</v>
      </c>
      <c r="AC72" s="12">
        <f t="shared" si="15"/>
        <v>58.31406598021465</v>
      </c>
      <c r="AD72" s="12">
        <f t="shared" si="15"/>
        <v>15.475157937504775</v>
      </c>
      <c r="AE72" s="12">
        <f t="shared" si="15"/>
        <v>1.1301613743613643</v>
      </c>
      <c r="AF72" s="12">
        <f t="shared" ref="AF72:AF98" si="16">IFERROR(((POWER(AE10/C10,1/29)-1)*100),"--")</f>
        <v>5.6402822326673263</v>
      </c>
    </row>
    <row r="73" spans="1:32" ht="12.75" customHeight="1">
      <c r="A73" s="3">
        <v>3</v>
      </c>
      <c r="B73" s="3">
        <v>392113</v>
      </c>
      <c r="C73" s="12" t="s">
        <v>10</v>
      </c>
      <c r="D73" s="12">
        <f t="shared" si="14"/>
        <v>-11.273989246561001</v>
      </c>
      <c r="E73" s="12">
        <f t="shared" ref="E73:AE73" si="17">IFERROR(((E11/D11)*100-100),"--")</f>
        <v>14.249768542784409</v>
      </c>
      <c r="F73" s="12">
        <f t="shared" si="17"/>
        <v>43.921110371140458</v>
      </c>
      <c r="G73" s="12">
        <f t="shared" si="17"/>
        <v>37.99702231097001</v>
      </c>
      <c r="H73" s="12">
        <f t="shared" si="17"/>
        <v>53.239583288051762</v>
      </c>
      <c r="I73" s="12">
        <f t="shared" si="17"/>
        <v>20.367110309952579</v>
      </c>
      <c r="J73" s="12">
        <f t="shared" si="17"/>
        <v>2.7921993227307809</v>
      </c>
      <c r="K73" s="12">
        <f t="shared" si="17"/>
        <v>1.6664448933732672</v>
      </c>
      <c r="L73" s="12">
        <f t="shared" si="17"/>
        <v>-7.6064853902924199</v>
      </c>
      <c r="M73" s="12">
        <f t="shared" si="17"/>
        <v>0.59818376052909628</v>
      </c>
      <c r="N73" s="12">
        <f t="shared" si="17"/>
        <v>-0.44613787575784158</v>
      </c>
      <c r="O73" s="12">
        <f t="shared" si="17"/>
        <v>14.300125369231779</v>
      </c>
      <c r="P73" s="12">
        <f t="shared" si="17"/>
        <v>-1.6200338773794698</v>
      </c>
      <c r="Q73" s="12">
        <f t="shared" si="17"/>
        <v>-11.980341148056411</v>
      </c>
      <c r="R73" s="12">
        <f t="shared" si="17"/>
        <v>34.794717987911326</v>
      </c>
      <c r="S73" s="12">
        <f t="shared" si="17"/>
        <v>19.078575269859812</v>
      </c>
      <c r="T73" s="12">
        <f t="shared" si="17"/>
        <v>35.950678594400671</v>
      </c>
      <c r="U73" s="12">
        <f t="shared" si="17"/>
        <v>-0.49436046729644545</v>
      </c>
      <c r="V73" s="12">
        <f t="shared" si="17"/>
        <v>32.136303094472339</v>
      </c>
      <c r="W73" s="12">
        <f t="shared" si="17"/>
        <v>-9.3492310244546388</v>
      </c>
      <c r="X73" s="12">
        <f t="shared" si="17"/>
        <v>-3.0599534345951582</v>
      </c>
      <c r="Y73" s="12">
        <f t="shared" si="17"/>
        <v>-1.79460343973318</v>
      </c>
      <c r="Z73" s="12">
        <f t="shared" si="17"/>
        <v>6.9320237328713006</v>
      </c>
      <c r="AA73" s="12">
        <f t="shared" si="17"/>
        <v>-2.3105435874695104</v>
      </c>
      <c r="AB73" s="12">
        <f t="shared" si="17"/>
        <v>-17.274466679937404</v>
      </c>
      <c r="AC73" s="12">
        <f t="shared" si="17"/>
        <v>30.071544643854651</v>
      </c>
      <c r="AD73" s="12">
        <f t="shared" si="17"/>
        <v>26.954073784994236</v>
      </c>
      <c r="AE73" s="12">
        <f t="shared" si="17"/>
        <v>2.0653659299796345</v>
      </c>
      <c r="AF73" s="12">
        <f t="shared" si="16"/>
        <v>9.1943953162685546</v>
      </c>
    </row>
    <row r="74" spans="1:32" ht="12.75" customHeight="1">
      <c r="A74" s="3">
        <v>4</v>
      </c>
      <c r="B74" s="3">
        <v>392112</v>
      </c>
      <c r="C74" s="12" t="s">
        <v>10</v>
      </c>
      <c r="D74" s="12">
        <f t="shared" si="14"/>
        <v>16.426758183738116</v>
      </c>
      <c r="E74" s="12">
        <f t="shared" ref="E74:AE74" si="18">IFERROR(((E12/D12)*100-100),"--")</f>
        <v>35.977715163980889</v>
      </c>
      <c r="F74" s="12">
        <f t="shared" si="18"/>
        <v>11.756113673227844</v>
      </c>
      <c r="G74" s="12">
        <f t="shared" si="18"/>
        <v>3.7760239557397313</v>
      </c>
      <c r="H74" s="12">
        <f t="shared" si="18"/>
        <v>33.021635055575359</v>
      </c>
      <c r="I74" s="12">
        <f t="shared" si="18"/>
        <v>-68.875016133537272</v>
      </c>
      <c r="J74" s="12">
        <f t="shared" si="18"/>
        <v>23.365455876263951</v>
      </c>
      <c r="K74" s="12">
        <f t="shared" si="18"/>
        <v>-0.14165570698926899</v>
      </c>
      <c r="L74" s="12">
        <f t="shared" si="18"/>
        <v>83.458336253325626</v>
      </c>
      <c r="M74" s="12">
        <f t="shared" si="18"/>
        <v>78.49642330168237</v>
      </c>
      <c r="N74" s="12">
        <f t="shared" si="18"/>
        <v>43.045237565613576</v>
      </c>
      <c r="O74" s="12">
        <f t="shared" si="18"/>
        <v>13.931692192602412</v>
      </c>
      <c r="P74" s="12">
        <f t="shared" si="18"/>
        <v>-17.830547787033993</v>
      </c>
      <c r="Q74" s="12">
        <f t="shared" si="18"/>
        <v>-19.81143658550522</v>
      </c>
      <c r="R74" s="12">
        <f t="shared" si="18"/>
        <v>61.212176161493716</v>
      </c>
      <c r="S74" s="12">
        <f t="shared" si="18"/>
        <v>19.092297521823681</v>
      </c>
      <c r="T74" s="12">
        <f t="shared" si="18"/>
        <v>21.903860975384177</v>
      </c>
      <c r="U74" s="12">
        <f t="shared" si="18"/>
        <v>7.0860178929021771</v>
      </c>
      <c r="V74" s="12">
        <f t="shared" si="18"/>
        <v>23.183143353145638</v>
      </c>
      <c r="W74" s="12">
        <f t="shared" si="18"/>
        <v>15.552861769447517</v>
      </c>
      <c r="X74" s="12">
        <f t="shared" si="18"/>
        <v>4.0843523282516685</v>
      </c>
      <c r="Y74" s="12">
        <f t="shared" si="18"/>
        <v>8.2768630551228455</v>
      </c>
      <c r="Z74" s="12">
        <f t="shared" si="18"/>
        <v>15.345358413708482</v>
      </c>
      <c r="AA74" s="12">
        <f t="shared" si="18"/>
        <v>-2.8063299140467848</v>
      </c>
      <c r="AB74" s="12">
        <f t="shared" si="18"/>
        <v>-25.586169964952433</v>
      </c>
      <c r="AC74" s="12">
        <f t="shared" si="18"/>
        <v>7.9731710372843025</v>
      </c>
      <c r="AD74" s="12">
        <f t="shared" si="18"/>
        <v>16.994670494009156</v>
      </c>
      <c r="AE74" s="12">
        <f t="shared" si="18"/>
        <v>25.088998123313715</v>
      </c>
      <c r="AF74" s="12">
        <f t="shared" si="16"/>
        <v>10.363019110960581</v>
      </c>
    </row>
    <row r="75" spans="1:32" ht="12.75" customHeight="1">
      <c r="A75" s="3">
        <v>5</v>
      </c>
      <c r="B75" s="3">
        <v>560300</v>
      </c>
      <c r="C75" s="12" t="s">
        <v>10</v>
      </c>
      <c r="D75" s="12">
        <f t="shared" si="14"/>
        <v>-51.422154649418708</v>
      </c>
      <c r="E75" s="12">
        <f t="shared" ref="E75:AE75" si="19">IFERROR(((E13/D13)*100-100),"--")</f>
        <v>40.690055873585806</v>
      </c>
      <c r="F75" s="12">
        <f t="shared" si="19"/>
        <v>37.614293265708682</v>
      </c>
      <c r="G75" s="12">
        <f t="shared" si="19"/>
        <v>47.659366335844425</v>
      </c>
      <c r="H75" s="12">
        <f t="shared" si="19"/>
        <v>35.391447704403618</v>
      </c>
      <c r="I75" s="12">
        <f t="shared" si="19"/>
        <v>0.85727263808823295</v>
      </c>
      <c r="J75" s="12">
        <f t="shared" si="19"/>
        <v>2.2135114103877953</v>
      </c>
      <c r="K75" s="12">
        <f t="shared" si="19"/>
        <v>2.0373675072990522</v>
      </c>
      <c r="L75" s="12">
        <f t="shared" si="19"/>
        <v>4.8017070311733789</v>
      </c>
      <c r="M75" s="12">
        <f t="shared" si="19"/>
        <v>9.8635704862505946</v>
      </c>
      <c r="N75" s="12">
        <f t="shared" si="19"/>
        <v>17.241554086065051</v>
      </c>
      <c r="O75" s="12">
        <f t="shared" si="19"/>
        <v>-3.6763329664863562</v>
      </c>
      <c r="P75" s="12">
        <f t="shared" si="19"/>
        <v>-0.77895998727400695</v>
      </c>
      <c r="Q75" s="12">
        <f t="shared" si="19"/>
        <v>-2.7822237070975575</v>
      </c>
      <c r="R75" s="12">
        <f t="shared" si="19"/>
        <v>22.857528277187129</v>
      </c>
      <c r="S75" s="12">
        <f t="shared" si="19"/>
        <v>9.6717072169491018</v>
      </c>
      <c r="T75" s="12">
        <f t="shared" si="19"/>
        <v>-9.0111751708897998</v>
      </c>
      <c r="U75" s="12">
        <f t="shared" si="19"/>
        <v>23.225992361932569</v>
      </c>
      <c r="V75" s="12">
        <f t="shared" si="19"/>
        <v>9.9026108018558858</v>
      </c>
      <c r="W75" s="12">
        <f t="shared" si="19"/>
        <v>2.7253715348027043</v>
      </c>
      <c r="X75" s="12">
        <f t="shared" si="19"/>
        <v>-3.2578946908866158</v>
      </c>
      <c r="Y75" s="12">
        <f t="shared" si="19"/>
        <v>3.952383943749922</v>
      </c>
      <c r="Z75" s="12">
        <f t="shared" si="19"/>
        <v>-0.22361186085116458</v>
      </c>
      <c r="AA75" s="12">
        <f t="shared" si="19"/>
        <v>-5.0960726492814956</v>
      </c>
      <c r="AB75" s="12">
        <f t="shared" si="19"/>
        <v>-2.6988498423653198</v>
      </c>
      <c r="AC75" s="12">
        <f t="shared" si="19"/>
        <v>4.045937984461716</v>
      </c>
      <c r="AD75" s="12">
        <f t="shared" si="19"/>
        <v>-6.8328063399099648</v>
      </c>
      <c r="AE75" s="12">
        <f t="shared" si="19"/>
        <v>-100</v>
      </c>
      <c r="AF75" s="12">
        <f t="shared" si="16"/>
        <v>-100</v>
      </c>
    </row>
    <row r="76" spans="1:32" ht="12.75" customHeight="1">
      <c r="A76" s="3">
        <v>6</v>
      </c>
      <c r="B76" s="3">
        <v>560300</v>
      </c>
      <c r="C76" s="12" t="s">
        <v>10</v>
      </c>
      <c r="D76" s="12">
        <f t="shared" si="14"/>
        <v>-51.422154649418708</v>
      </c>
      <c r="E76" s="12">
        <f t="shared" ref="E76:AE76" si="20">IFERROR(((E14/D14)*100-100),"--")</f>
        <v>40.690055873585806</v>
      </c>
      <c r="F76" s="12">
        <f t="shared" si="20"/>
        <v>37.614293265708682</v>
      </c>
      <c r="G76" s="12">
        <f t="shared" si="20"/>
        <v>47.659366335844425</v>
      </c>
      <c r="H76" s="12">
        <f t="shared" si="20"/>
        <v>35.391447704403618</v>
      </c>
      <c r="I76" s="12">
        <f t="shared" si="20"/>
        <v>0.85727263808823295</v>
      </c>
      <c r="J76" s="12">
        <f t="shared" si="20"/>
        <v>2.2135114103877953</v>
      </c>
      <c r="K76" s="12">
        <f t="shared" si="20"/>
        <v>2.0373675072990522</v>
      </c>
      <c r="L76" s="12">
        <f t="shared" si="20"/>
        <v>4.8017070311733789</v>
      </c>
      <c r="M76" s="12">
        <f t="shared" si="20"/>
        <v>9.8635704862505946</v>
      </c>
      <c r="N76" s="12">
        <f t="shared" si="20"/>
        <v>17.241554086065051</v>
      </c>
      <c r="O76" s="12">
        <f t="shared" si="20"/>
        <v>-3.6763329664863562</v>
      </c>
      <c r="P76" s="12">
        <f t="shared" si="20"/>
        <v>-0.77895998727400695</v>
      </c>
      <c r="Q76" s="12">
        <f t="shared" si="20"/>
        <v>-2.7822237070975575</v>
      </c>
      <c r="R76" s="12">
        <f t="shared" si="20"/>
        <v>22.857528277187129</v>
      </c>
      <c r="S76" s="12">
        <f t="shared" si="20"/>
        <v>9.6717072169491018</v>
      </c>
      <c r="T76" s="12">
        <f t="shared" si="20"/>
        <v>-9.0111751708897998</v>
      </c>
      <c r="U76" s="12">
        <f t="shared" si="20"/>
        <v>23.225992361932569</v>
      </c>
      <c r="V76" s="12">
        <f t="shared" si="20"/>
        <v>9.9026108018558858</v>
      </c>
      <c r="W76" s="12">
        <f t="shared" si="20"/>
        <v>2.7253715348027043</v>
      </c>
      <c r="X76" s="12">
        <f t="shared" si="20"/>
        <v>-3.2578946908866158</v>
      </c>
      <c r="Y76" s="12">
        <f t="shared" si="20"/>
        <v>3.952383943749922</v>
      </c>
      <c r="Z76" s="12">
        <f t="shared" si="20"/>
        <v>-0.22361186085116458</v>
      </c>
      <c r="AA76" s="12">
        <f t="shared" si="20"/>
        <v>-5.0960726492814956</v>
      </c>
      <c r="AB76" s="12">
        <f t="shared" si="20"/>
        <v>-2.6988498423653198</v>
      </c>
      <c r="AC76" s="12">
        <f t="shared" si="20"/>
        <v>4.045937984461716</v>
      </c>
      <c r="AD76" s="12">
        <f t="shared" si="20"/>
        <v>-6.8328063399099648</v>
      </c>
      <c r="AE76" s="12">
        <f t="shared" si="20"/>
        <v>-100</v>
      </c>
      <c r="AF76" s="12">
        <f t="shared" si="16"/>
        <v>-100</v>
      </c>
    </row>
    <row r="77" spans="1:32" ht="12.75" customHeight="1">
      <c r="A77" s="3">
        <v>7</v>
      </c>
      <c r="B77" s="3">
        <v>630790</v>
      </c>
      <c r="C77" s="12" t="s">
        <v>10</v>
      </c>
      <c r="D77" s="12">
        <f t="shared" si="14"/>
        <v>41.560341826238329</v>
      </c>
      <c r="E77" s="12">
        <f t="shared" ref="E77:AE77" si="21">IFERROR(((E15/D15)*100-100),"--")</f>
        <v>4.5172243998027284</v>
      </c>
      <c r="F77" s="12">
        <f t="shared" si="21"/>
        <v>26.978718986268404</v>
      </c>
      <c r="G77" s="12">
        <f t="shared" si="21"/>
        <v>18.843535657687966</v>
      </c>
      <c r="H77" s="12">
        <f t="shared" si="21"/>
        <v>16.942613542932648</v>
      </c>
      <c r="I77" s="12">
        <f t="shared" si="21"/>
        <v>-21.649679237264408</v>
      </c>
      <c r="J77" s="12">
        <f t="shared" si="21"/>
        <v>-10.322580786567372</v>
      </c>
      <c r="K77" s="12">
        <f t="shared" si="21"/>
        <v>-1.9204773158165267E-2</v>
      </c>
      <c r="L77" s="12">
        <f t="shared" si="21"/>
        <v>8.3401206923553417</v>
      </c>
      <c r="M77" s="12">
        <f t="shared" si="21"/>
        <v>48.752013745926291</v>
      </c>
      <c r="N77" s="12">
        <f t="shared" si="21"/>
        <v>8.1923939506431083</v>
      </c>
      <c r="O77" s="12">
        <f t="shared" si="21"/>
        <v>25.523219078792536</v>
      </c>
      <c r="P77" s="12">
        <f t="shared" si="21"/>
        <v>5.2058320536621352</v>
      </c>
      <c r="Q77" s="12">
        <f t="shared" si="21"/>
        <v>27.161243530372701</v>
      </c>
      <c r="R77" s="12">
        <f t="shared" si="21"/>
        <v>7.1663975697721156</v>
      </c>
      <c r="S77" s="12">
        <f t="shared" si="21"/>
        <v>17.426471318440576</v>
      </c>
      <c r="T77" s="12">
        <f t="shared" si="21"/>
        <v>7.1753825884112388</v>
      </c>
      <c r="U77" s="12">
        <f t="shared" si="21"/>
        <v>15.714987217579377</v>
      </c>
      <c r="V77" s="12">
        <f t="shared" si="21"/>
        <v>11.026979432896653</v>
      </c>
      <c r="W77" s="12">
        <f t="shared" si="21"/>
        <v>-20.371231598606187</v>
      </c>
      <c r="X77" s="12">
        <f t="shared" si="21"/>
        <v>6.4724545081262193</v>
      </c>
      <c r="Y77" s="12">
        <f t="shared" si="21"/>
        <v>19.452578774347785</v>
      </c>
      <c r="Z77" s="12">
        <f t="shared" si="21"/>
        <v>3.6618035712216823</v>
      </c>
      <c r="AA77" s="12">
        <f t="shared" si="21"/>
        <v>4.8451239146289424</v>
      </c>
      <c r="AB77" s="12">
        <f t="shared" si="21"/>
        <v>105.30463316572397</v>
      </c>
      <c r="AC77" s="12">
        <f t="shared" si="21"/>
        <v>-34.556094781993124</v>
      </c>
      <c r="AD77" s="12">
        <f t="shared" si="21"/>
        <v>-4.8717234257873514</v>
      </c>
      <c r="AE77" s="12">
        <f t="shared" si="21"/>
        <v>-2.2408587755491567</v>
      </c>
      <c r="AF77" s="12">
        <f t="shared" si="16"/>
        <v>9.1887537627163951</v>
      </c>
    </row>
    <row r="78" spans="1:32" ht="12.75" customHeight="1">
      <c r="A78" s="3">
        <v>8</v>
      </c>
      <c r="B78" s="3">
        <v>611030</v>
      </c>
      <c r="C78" s="12" t="s">
        <v>10</v>
      </c>
      <c r="D78" s="12">
        <f t="shared" si="14"/>
        <v>0.33150482407717163</v>
      </c>
      <c r="E78" s="12">
        <f t="shared" ref="E78:AE78" si="22">IFERROR(((E16/D16)*100-100),"--")</f>
        <v>15.386041522869064</v>
      </c>
      <c r="F78" s="12">
        <f t="shared" si="22"/>
        <v>-0.49095154509593897</v>
      </c>
      <c r="G78" s="12">
        <f t="shared" si="22"/>
        <v>21.542056872285627</v>
      </c>
      <c r="H78" s="12">
        <f t="shared" si="22"/>
        <v>6.9957238054251007</v>
      </c>
      <c r="I78" s="12">
        <f t="shared" si="22"/>
        <v>55.288632663532525</v>
      </c>
      <c r="J78" s="12">
        <f t="shared" si="22"/>
        <v>-2.5843647504420062</v>
      </c>
      <c r="K78" s="12">
        <f t="shared" si="22"/>
        <v>-12.293907258391769</v>
      </c>
      <c r="L78" s="12">
        <f t="shared" si="22"/>
        <v>-17.429780615376472</v>
      </c>
      <c r="M78" s="12">
        <f t="shared" si="22"/>
        <v>18.906057884145127</v>
      </c>
      <c r="N78" s="12">
        <f t="shared" si="22"/>
        <v>5.2483859830682462</v>
      </c>
      <c r="O78" s="12">
        <f t="shared" si="22"/>
        <v>-32.871914505985202</v>
      </c>
      <c r="P78" s="12">
        <f t="shared" si="22"/>
        <v>-17.64353677032959</v>
      </c>
      <c r="Q78" s="12">
        <f t="shared" si="22"/>
        <v>-21.88005284550151</v>
      </c>
      <c r="R78" s="12">
        <f t="shared" si="22"/>
        <v>30.685125460678194</v>
      </c>
      <c r="S78" s="12">
        <f t="shared" si="22"/>
        <v>26.716088311591406</v>
      </c>
      <c r="T78" s="12">
        <f t="shared" si="22"/>
        <v>0.38140990067323344</v>
      </c>
      <c r="U78" s="12">
        <f t="shared" si="22"/>
        <v>15.686938379003351</v>
      </c>
      <c r="V78" s="12">
        <f t="shared" si="22"/>
        <v>6.3915357863724438</v>
      </c>
      <c r="W78" s="12">
        <f t="shared" si="22"/>
        <v>9.5442421451299708</v>
      </c>
      <c r="X78" s="12">
        <f t="shared" si="22"/>
        <v>1.1615743853431013</v>
      </c>
      <c r="Y78" s="12">
        <f t="shared" si="22"/>
        <v>-1.2544571712700474</v>
      </c>
      <c r="Z78" s="12">
        <f t="shared" si="22"/>
        <v>21.930320130039732</v>
      </c>
      <c r="AA78" s="12">
        <f t="shared" si="22"/>
        <v>-1.3888699087678731</v>
      </c>
      <c r="AB78" s="12">
        <f t="shared" si="22"/>
        <v>-29.318378111033567</v>
      </c>
      <c r="AC78" s="12">
        <f t="shared" si="22"/>
        <v>37.652119582981499</v>
      </c>
      <c r="AD78" s="12">
        <f t="shared" si="22"/>
        <v>41.784942409665945</v>
      </c>
      <c r="AE78" s="12">
        <f t="shared" si="22"/>
        <v>11.339442115789723</v>
      </c>
      <c r="AF78" s="12">
        <f t="shared" si="16"/>
        <v>4.5830890002668268</v>
      </c>
    </row>
    <row r="79" spans="1:32" ht="12.75" customHeight="1">
      <c r="A79" s="3">
        <v>9</v>
      </c>
      <c r="B79" s="3">
        <v>520100</v>
      </c>
      <c r="C79" s="12" t="s">
        <v>10</v>
      </c>
      <c r="D79" s="12">
        <f t="shared" si="14"/>
        <v>57.510035219278677</v>
      </c>
      <c r="E79" s="12">
        <f t="shared" ref="E79:AE79" si="23">IFERROR(((E17/D17)*100-100),"--")</f>
        <v>27.837175959946364</v>
      </c>
      <c r="F79" s="12">
        <f t="shared" si="23"/>
        <v>39.915147867882126</v>
      </c>
      <c r="G79" s="12">
        <f t="shared" si="23"/>
        <v>-37.988807643334766</v>
      </c>
      <c r="H79" s="12">
        <f t="shared" si="23"/>
        <v>41.385006447296604</v>
      </c>
      <c r="I79" s="12">
        <f t="shared" si="23"/>
        <v>-5.3067751519415509</v>
      </c>
      <c r="J79" s="12">
        <f t="shared" si="23"/>
        <v>-14.303665271277836</v>
      </c>
      <c r="K79" s="12">
        <f t="shared" si="23"/>
        <v>21.220822536324249</v>
      </c>
      <c r="L79" s="12">
        <f t="shared" si="23"/>
        <v>6.0235944821296954</v>
      </c>
      <c r="M79" s="12">
        <f t="shared" si="23"/>
        <v>-19.068078572387421</v>
      </c>
      <c r="N79" s="12">
        <f t="shared" si="23"/>
        <v>6.8639385878472012</v>
      </c>
      <c r="O79" s="12">
        <f t="shared" si="23"/>
        <v>-5.6597750009724024</v>
      </c>
      <c r="P79" s="12">
        <f t="shared" si="23"/>
        <v>16.676281940146339</v>
      </c>
      <c r="Q79" s="12">
        <f t="shared" si="23"/>
        <v>-23.574165776865968</v>
      </c>
      <c r="R79" s="12">
        <f t="shared" si="23"/>
        <v>53.102675401857482</v>
      </c>
      <c r="S79" s="12">
        <f t="shared" si="23"/>
        <v>32.345702554732668</v>
      </c>
      <c r="T79" s="12">
        <f t="shared" si="23"/>
        <v>-46.040244896055739</v>
      </c>
      <c r="U79" s="12">
        <f t="shared" si="23"/>
        <v>1.2956032063440261</v>
      </c>
      <c r="V79" s="12">
        <f t="shared" si="23"/>
        <v>-7.4834712378964809</v>
      </c>
      <c r="W79" s="12">
        <f t="shared" si="23"/>
        <v>-20.1444162466953</v>
      </c>
      <c r="X79" s="12">
        <f t="shared" si="23"/>
        <v>-100</v>
      </c>
      <c r="Y79" s="12" t="str">
        <f t="shared" si="23"/>
        <v>--</v>
      </c>
      <c r="Z79" s="12" t="str">
        <f t="shared" si="23"/>
        <v>--</v>
      </c>
      <c r="AA79" s="12">
        <f t="shared" si="23"/>
        <v>-19.833796812599147</v>
      </c>
      <c r="AB79" s="12">
        <f t="shared" si="23"/>
        <v>-32.946129447893881</v>
      </c>
      <c r="AC79" s="12">
        <f t="shared" si="23"/>
        <v>23.542508425252336</v>
      </c>
      <c r="AD79" s="12">
        <f t="shared" si="23"/>
        <v>17.466204941033851</v>
      </c>
      <c r="AE79" s="12">
        <f t="shared" si="23"/>
        <v>-32.056575047041036</v>
      </c>
      <c r="AF79" s="12">
        <f t="shared" si="16"/>
        <v>-0.24357704974560246</v>
      </c>
    </row>
    <row r="80" spans="1:32" ht="12.75" customHeight="1">
      <c r="A80" s="3">
        <v>10</v>
      </c>
      <c r="B80" s="3">
        <v>701990</v>
      </c>
      <c r="C80" s="12" t="s">
        <v>10</v>
      </c>
      <c r="D80" s="12">
        <f t="shared" si="14"/>
        <v>18.093458653754865</v>
      </c>
      <c r="E80" s="12">
        <f t="shared" ref="E80:AE80" si="24">IFERROR(((E18/D18)*100-100),"--")</f>
        <v>29.615660180287705</v>
      </c>
      <c r="F80" s="12">
        <f t="shared" si="24"/>
        <v>-1.1041263041001059</v>
      </c>
      <c r="G80" s="12">
        <f t="shared" si="24"/>
        <v>0.93880071482517735</v>
      </c>
      <c r="H80" s="12">
        <f t="shared" si="24"/>
        <v>26.820357237344979</v>
      </c>
      <c r="I80" s="12">
        <f t="shared" si="24"/>
        <v>-12.77893707512446</v>
      </c>
      <c r="J80" s="12">
        <f t="shared" si="24"/>
        <v>3.1668297402723624</v>
      </c>
      <c r="K80" s="12">
        <f t="shared" si="24"/>
        <v>20.844113028630673</v>
      </c>
      <c r="L80" s="12">
        <f t="shared" si="24"/>
        <v>-10.067506685686595</v>
      </c>
      <c r="M80" s="12">
        <f t="shared" si="24"/>
        <v>-2.5696008531389509</v>
      </c>
      <c r="N80" s="12">
        <f t="shared" si="24"/>
        <v>14.65083906805917</v>
      </c>
      <c r="O80" s="12">
        <f t="shared" si="24"/>
        <v>23.746311032252578</v>
      </c>
      <c r="P80" s="12">
        <f t="shared" si="24"/>
        <v>-2.2316229551522611</v>
      </c>
      <c r="Q80" s="12">
        <f t="shared" si="24"/>
        <v>-17.707101661754848</v>
      </c>
      <c r="R80" s="12">
        <f t="shared" si="24"/>
        <v>34.921899916034789</v>
      </c>
      <c r="S80" s="12">
        <f t="shared" si="24"/>
        <v>23.504932721801367</v>
      </c>
      <c r="T80" s="12">
        <f t="shared" si="24"/>
        <v>-2.8610235527789172</v>
      </c>
      <c r="U80" s="12">
        <f t="shared" si="24"/>
        <v>11.129893083253123</v>
      </c>
      <c r="V80" s="12">
        <f t="shared" si="24"/>
        <v>16.258048597099446</v>
      </c>
      <c r="W80" s="12">
        <f t="shared" si="24"/>
        <v>6.5201492857005547</v>
      </c>
      <c r="X80" s="12">
        <f t="shared" si="24"/>
        <v>10.129362425302318</v>
      </c>
      <c r="Y80" s="12">
        <f t="shared" si="24"/>
        <v>11.872390518849969</v>
      </c>
      <c r="Z80" s="12">
        <f t="shared" si="24"/>
        <v>-3.4261466301345536</v>
      </c>
      <c r="AA80" s="12">
        <f t="shared" si="24"/>
        <v>4.8938469181368589</v>
      </c>
      <c r="AB80" s="12">
        <f t="shared" si="24"/>
        <v>-7.2236060719525312</v>
      </c>
      <c r="AC80" s="12">
        <f t="shared" si="24"/>
        <v>12.513888125612809</v>
      </c>
      <c r="AD80" s="12">
        <f t="shared" si="24"/>
        <v>15.190279753407125</v>
      </c>
      <c r="AE80" s="12">
        <f t="shared" si="24"/>
        <v>27.920679132388869</v>
      </c>
      <c r="AF80" s="12">
        <f t="shared" si="16"/>
        <v>7.8763300209252707</v>
      </c>
    </row>
    <row r="81" spans="1:32" ht="12.75" customHeight="1">
      <c r="A81" s="3">
        <v>11</v>
      </c>
      <c r="B81" s="3">
        <v>590390</v>
      </c>
      <c r="C81" s="12" t="s">
        <v>10</v>
      </c>
      <c r="D81" s="12">
        <f t="shared" si="14"/>
        <v>-20.398539215117964</v>
      </c>
      <c r="E81" s="12">
        <f t="shared" ref="E81:AE81" si="25">IFERROR(((E19/D19)*100-100),"--")</f>
        <v>88.031355555995702</v>
      </c>
      <c r="F81" s="12">
        <f t="shared" si="25"/>
        <v>33.94916825183779</v>
      </c>
      <c r="G81" s="12">
        <f t="shared" si="25"/>
        <v>28.99490609320074</v>
      </c>
      <c r="H81" s="12">
        <f t="shared" si="25"/>
        <v>37.339671749592952</v>
      </c>
      <c r="I81" s="12">
        <f t="shared" si="25"/>
        <v>31.576859798435578</v>
      </c>
      <c r="J81" s="12">
        <f t="shared" si="25"/>
        <v>12.578397390385533</v>
      </c>
      <c r="K81" s="12">
        <f t="shared" si="25"/>
        <v>-19.175265197875518</v>
      </c>
      <c r="L81" s="12">
        <f t="shared" si="25"/>
        <v>-7.4444410418446552</v>
      </c>
      <c r="M81" s="12">
        <f t="shared" si="25"/>
        <v>5.8952873073833132</v>
      </c>
      <c r="N81" s="12">
        <f t="shared" si="25"/>
        <v>22.003892863371959</v>
      </c>
      <c r="O81" s="12">
        <f t="shared" si="25"/>
        <v>14.208062497634202</v>
      </c>
      <c r="P81" s="12">
        <f t="shared" si="25"/>
        <v>-5.4445349270651633</v>
      </c>
      <c r="Q81" s="12">
        <f t="shared" si="25"/>
        <v>-21.364378904070364</v>
      </c>
      <c r="R81" s="12">
        <f t="shared" si="25"/>
        <v>51.903590516980444</v>
      </c>
      <c r="S81" s="12">
        <f t="shared" si="25"/>
        <v>11.08368450895756</v>
      </c>
      <c r="T81" s="12">
        <f t="shared" si="25"/>
        <v>25.264847982989778</v>
      </c>
      <c r="U81" s="12">
        <f t="shared" si="25"/>
        <v>1.4259542162173631</v>
      </c>
      <c r="V81" s="12">
        <f t="shared" si="25"/>
        <v>7.2234240633559637</v>
      </c>
      <c r="W81" s="12">
        <f t="shared" si="25"/>
        <v>6.2540194908041684</v>
      </c>
      <c r="X81" s="12">
        <f t="shared" si="25"/>
        <v>-2.8207954720529358</v>
      </c>
      <c r="Y81" s="12">
        <f t="shared" si="25"/>
        <v>-6.8762909966767438</v>
      </c>
      <c r="Z81" s="12">
        <f t="shared" si="25"/>
        <v>-12.487986860178935</v>
      </c>
      <c r="AA81" s="12">
        <f t="shared" si="25"/>
        <v>-23.754249234935315</v>
      </c>
      <c r="AB81" s="12">
        <f t="shared" si="25"/>
        <v>-10.257022491028408</v>
      </c>
      <c r="AC81" s="12">
        <f t="shared" si="25"/>
        <v>-0.71296161909000944</v>
      </c>
      <c r="AD81" s="12">
        <f t="shared" si="25"/>
        <v>35.946833451215838</v>
      </c>
      <c r="AE81" s="12">
        <f t="shared" si="25"/>
        <v>8.5475019161118837</v>
      </c>
      <c r="AF81" s="12">
        <f t="shared" si="16"/>
        <v>7.6031526267238192</v>
      </c>
    </row>
    <row r="82" spans="1:32" ht="12.75" customHeight="1">
      <c r="A82" s="3">
        <v>12</v>
      </c>
      <c r="B82" s="3">
        <v>420292</v>
      </c>
      <c r="C82" s="12" t="s">
        <v>10</v>
      </c>
      <c r="D82" s="12">
        <f t="shared" si="14"/>
        <v>76.474779596977328</v>
      </c>
      <c r="E82" s="12">
        <f t="shared" ref="E82:AE82" si="26">IFERROR(((E20/D20)*100-100),"--")</f>
        <v>167.68811735716224</v>
      </c>
      <c r="F82" s="12">
        <f t="shared" si="26"/>
        <v>26.125578265533989</v>
      </c>
      <c r="G82" s="12">
        <f t="shared" si="26"/>
        <v>-1.8660444756911545</v>
      </c>
      <c r="H82" s="12">
        <f t="shared" si="26"/>
        <v>59.744826635476812</v>
      </c>
      <c r="I82" s="12">
        <f t="shared" si="26"/>
        <v>66.083894160642728</v>
      </c>
      <c r="J82" s="12">
        <f t="shared" si="26"/>
        <v>-2.5164960994827084</v>
      </c>
      <c r="K82" s="12">
        <f t="shared" si="26"/>
        <v>13.018140473141997</v>
      </c>
      <c r="L82" s="12">
        <f t="shared" si="26"/>
        <v>7.777066254785737</v>
      </c>
      <c r="M82" s="12">
        <f t="shared" si="26"/>
        <v>-3.8868145437939461</v>
      </c>
      <c r="N82" s="12">
        <f t="shared" si="26"/>
        <v>-17.71557591575781</v>
      </c>
      <c r="O82" s="12">
        <f t="shared" si="26"/>
        <v>54.419889849055778</v>
      </c>
      <c r="P82" s="12">
        <f t="shared" si="26"/>
        <v>16.485760825094189</v>
      </c>
      <c r="Q82" s="12">
        <f t="shared" si="26"/>
        <v>-12.931771127292151</v>
      </c>
      <c r="R82" s="12">
        <f t="shared" si="26"/>
        <v>33.294550314463606</v>
      </c>
      <c r="S82" s="12">
        <f t="shared" si="26"/>
        <v>30.805226297886804</v>
      </c>
      <c r="T82" s="12">
        <f t="shared" si="26"/>
        <v>36.754537597747287</v>
      </c>
      <c r="U82" s="12">
        <f t="shared" si="26"/>
        <v>10.522952528500284</v>
      </c>
      <c r="V82" s="12">
        <f t="shared" si="26"/>
        <v>18.47584737397095</v>
      </c>
      <c r="W82" s="12">
        <f t="shared" si="26"/>
        <v>5.563821495028165</v>
      </c>
      <c r="X82" s="12">
        <f t="shared" si="26"/>
        <v>-5.4072489471447369</v>
      </c>
      <c r="Y82" s="12">
        <f t="shared" si="26"/>
        <v>1.5797874761546211</v>
      </c>
      <c r="Z82" s="12">
        <f t="shared" si="26"/>
        <v>18.838212865177908</v>
      </c>
      <c r="AA82" s="12">
        <f t="shared" si="26"/>
        <v>10.426422426121889</v>
      </c>
      <c r="AB82" s="12">
        <f t="shared" si="26"/>
        <v>-21.627551245853937</v>
      </c>
      <c r="AC82" s="12">
        <f t="shared" si="26"/>
        <v>-4.2783502212789699</v>
      </c>
      <c r="AD82" s="12">
        <f t="shared" si="26"/>
        <v>15.746221946974941</v>
      </c>
      <c r="AE82" s="12">
        <f t="shared" si="26"/>
        <v>24.838887948057177</v>
      </c>
      <c r="AF82" s="12">
        <f t="shared" si="16"/>
        <v>17.321324826658511</v>
      </c>
    </row>
    <row r="83" spans="1:32" ht="12.75" customHeight="1">
      <c r="A83" s="3">
        <v>13</v>
      </c>
      <c r="B83" s="3">
        <v>611020</v>
      </c>
      <c r="C83" s="12" t="s">
        <v>10</v>
      </c>
      <c r="D83" s="12">
        <f t="shared" si="14"/>
        <v>23.237464092457742</v>
      </c>
      <c r="E83" s="12">
        <f t="shared" ref="E83:AE83" si="27">IFERROR(((E21/D21)*100-100),"--")</f>
        <v>381.2785053473072</v>
      </c>
      <c r="F83" s="12">
        <f t="shared" si="27"/>
        <v>55.526719349759873</v>
      </c>
      <c r="G83" s="12">
        <f t="shared" si="27"/>
        <v>49.699865262654384</v>
      </c>
      <c r="H83" s="12">
        <f t="shared" si="27"/>
        <v>7.9818321394591294</v>
      </c>
      <c r="I83" s="12">
        <f t="shared" si="27"/>
        <v>2.9946031469984433</v>
      </c>
      <c r="J83" s="12">
        <f t="shared" si="27"/>
        <v>-4.0676160182567855</v>
      </c>
      <c r="K83" s="12">
        <f t="shared" si="27"/>
        <v>-3.0268262590704325</v>
      </c>
      <c r="L83" s="12">
        <f t="shared" si="27"/>
        <v>-16.040838480084076</v>
      </c>
      <c r="M83" s="12">
        <f t="shared" si="27"/>
        <v>-49.342225491555283</v>
      </c>
      <c r="N83" s="12">
        <f t="shared" si="27"/>
        <v>1.3285525086631935</v>
      </c>
      <c r="O83" s="12">
        <f t="shared" si="27"/>
        <v>-14.48593658678621</v>
      </c>
      <c r="P83" s="12">
        <f t="shared" si="27"/>
        <v>21.439330154920569</v>
      </c>
      <c r="Q83" s="12">
        <f t="shared" si="27"/>
        <v>-36.290666037135964</v>
      </c>
      <c r="R83" s="12">
        <f t="shared" si="27"/>
        <v>12.043173990076042</v>
      </c>
      <c r="S83" s="12">
        <f t="shared" si="27"/>
        <v>15.742436885878107</v>
      </c>
      <c r="T83" s="12">
        <f t="shared" si="27"/>
        <v>7.9126246476635771</v>
      </c>
      <c r="U83" s="12">
        <f t="shared" si="27"/>
        <v>18.425467734211438</v>
      </c>
      <c r="V83" s="12">
        <f t="shared" si="27"/>
        <v>15.105909087747165</v>
      </c>
      <c r="W83" s="12">
        <f t="shared" si="27"/>
        <v>2.0894229349489422</v>
      </c>
      <c r="X83" s="12">
        <f t="shared" si="27"/>
        <v>-7.6458048222715433</v>
      </c>
      <c r="Y83" s="12">
        <f t="shared" si="27"/>
        <v>1.0546291612522936</v>
      </c>
      <c r="Z83" s="12">
        <f t="shared" si="27"/>
        <v>26.52768700264194</v>
      </c>
      <c r="AA83" s="12">
        <f t="shared" si="27"/>
        <v>16.419951329371813</v>
      </c>
      <c r="AB83" s="12">
        <f t="shared" si="27"/>
        <v>-19.628230497708827</v>
      </c>
      <c r="AC83" s="12">
        <f t="shared" si="27"/>
        <v>49.00402184677003</v>
      </c>
      <c r="AD83" s="12">
        <f t="shared" si="27"/>
        <v>31.548142588757429</v>
      </c>
      <c r="AE83" s="12">
        <f t="shared" si="27"/>
        <v>10.429225735097035</v>
      </c>
      <c r="AF83" s="12">
        <f t="shared" si="16"/>
        <v>10.68138974415862</v>
      </c>
    </row>
    <row r="84" spans="1:32" ht="12.75" customHeight="1">
      <c r="A84" s="3">
        <v>14</v>
      </c>
      <c r="B84" s="3">
        <v>620462</v>
      </c>
      <c r="C84" s="12" t="s">
        <v>10</v>
      </c>
      <c r="D84" s="12">
        <f t="shared" si="14"/>
        <v>57.891298136581213</v>
      </c>
      <c r="E84" s="12">
        <f t="shared" ref="E84:AE84" si="28">IFERROR(((E22/D22)*100-100),"--")</f>
        <v>15.755294203176803</v>
      </c>
      <c r="F84" s="12">
        <f t="shared" si="28"/>
        <v>14.01140990723917</v>
      </c>
      <c r="G84" s="12">
        <f t="shared" si="28"/>
        <v>-18.941683093267031</v>
      </c>
      <c r="H84" s="12">
        <f t="shared" si="28"/>
        <v>-20.301546582053291</v>
      </c>
      <c r="I84" s="12">
        <f t="shared" si="28"/>
        <v>-18.311336865183392</v>
      </c>
      <c r="J84" s="12">
        <f t="shared" si="28"/>
        <v>10.708050268614741</v>
      </c>
      <c r="K84" s="12">
        <f t="shared" si="28"/>
        <v>-16.33494264252711</v>
      </c>
      <c r="L84" s="12">
        <f t="shared" si="28"/>
        <v>-20.913087079202882</v>
      </c>
      <c r="M84" s="12">
        <f t="shared" si="28"/>
        <v>-15.349730608518854</v>
      </c>
      <c r="N84" s="12">
        <f t="shared" si="28"/>
        <v>5.6603127412815297</v>
      </c>
      <c r="O84" s="12">
        <f t="shared" si="28"/>
        <v>-3.4566589472780294</v>
      </c>
      <c r="P84" s="12">
        <f t="shared" si="28"/>
        <v>-4.264084360323011</v>
      </c>
      <c r="Q84" s="12">
        <f t="shared" si="28"/>
        <v>-21.142003150480193</v>
      </c>
      <c r="R84" s="12">
        <f t="shared" si="28"/>
        <v>-2.1622750154953394</v>
      </c>
      <c r="S84" s="12">
        <f t="shared" si="28"/>
        <v>11.335920452179238</v>
      </c>
      <c r="T84" s="12">
        <f t="shared" si="28"/>
        <v>12.847021798194234</v>
      </c>
      <c r="U84" s="12">
        <f t="shared" si="28"/>
        <v>15.120830769656251</v>
      </c>
      <c r="V84" s="12">
        <f t="shared" si="28"/>
        <v>3.9133337723609003</v>
      </c>
      <c r="W84" s="12">
        <f t="shared" si="28"/>
        <v>0.20029953947977219</v>
      </c>
      <c r="X84" s="12">
        <f t="shared" si="28"/>
        <v>0.83688060034121747</v>
      </c>
      <c r="Y84" s="12">
        <f t="shared" si="28"/>
        <v>-1.9586559580801435</v>
      </c>
      <c r="Z84" s="12">
        <f t="shared" si="28"/>
        <v>15.568033356607458</v>
      </c>
      <c r="AA84" s="12">
        <f t="shared" si="28"/>
        <v>3.3339573485142324</v>
      </c>
      <c r="AB84" s="12">
        <f t="shared" si="28"/>
        <v>-31.984181849012145</v>
      </c>
      <c r="AC84" s="12">
        <f t="shared" si="28"/>
        <v>50.237495055586663</v>
      </c>
      <c r="AD84" s="12">
        <f t="shared" si="28"/>
        <v>29.056232732016099</v>
      </c>
      <c r="AE84" s="12">
        <f t="shared" si="28"/>
        <v>9.9249416599856772</v>
      </c>
      <c r="AF84" s="12">
        <f t="shared" si="16"/>
        <v>0.97311334735641353</v>
      </c>
    </row>
    <row r="85" spans="1:32" ht="12.75" customHeight="1">
      <c r="A85" s="3">
        <v>15</v>
      </c>
      <c r="B85" s="3">
        <v>620342</v>
      </c>
      <c r="C85" s="12" t="s">
        <v>10</v>
      </c>
      <c r="D85" s="12">
        <f t="shared" si="14"/>
        <v>2.5932359183501603</v>
      </c>
      <c r="E85" s="12">
        <f t="shared" ref="E85:AE85" si="29">IFERROR(((E23/D23)*100-100),"--")</f>
        <v>15.661156765459381</v>
      </c>
      <c r="F85" s="12">
        <f t="shared" si="29"/>
        <v>6.9466230551369961</v>
      </c>
      <c r="G85" s="12">
        <f t="shared" si="29"/>
        <v>-35.552051007444049</v>
      </c>
      <c r="H85" s="12">
        <f t="shared" si="29"/>
        <v>-26.79536197460672</v>
      </c>
      <c r="I85" s="12">
        <f t="shared" si="29"/>
        <v>-7.2662129755738505</v>
      </c>
      <c r="J85" s="12">
        <f t="shared" si="29"/>
        <v>-3.2762416714348603</v>
      </c>
      <c r="K85" s="12">
        <f t="shared" si="29"/>
        <v>-21.978824881683295</v>
      </c>
      <c r="L85" s="12">
        <f t="shared" si="29"/>
        <v>-21.002819247991852</v>
      </c>
      <c r="M85" s="12">
        <f t="shared" si="29"/>
        <v>3.7287392654507414</v>
      </c>
      <c r="N85" s="12">
        <f t="shared" si="29"/>
        <v>-7.6861519729550736</v>
      </c>
      <c r="O85" s="12">
        <f t="shared" si="29"/>
        <v>2.67996173639375</v>
      </c>
      <c r="P85" s="12">
        <f t="shared" si="29"/>
        <v>15.497894789740798</v>
      </c>
      <c r="Q85" s="12">
        <f t="shared" si="29"/>
        <v>-15.184816628695813</v>
      </c>
      <c r="R85" s="12">
        <f t="shared" si="29"/>
        <v>6.1640034996274835</v>
      </c>
      <c r="S85" s="12">
        <f t="shared" si="29"/>
        <v>18.960600228381168</v>
      </c>
      <c r="T85" s="12">
        <f t="shared" si="29"/>
        <v>8.2597724879699115</v>
      </c>
      <c r="U85" s="12">
        <f t="shared" si="29"/>
        <v>11.316337302548888</v>
      </c>
      <c r="V85" s="12">
        <f t="shared" si="29"/>
        <v>13.989593128392102</v>
      </c>
      <c r="W85" s="12">
        <f t="shared" si="29"/>
        <v>6.6093914138328529</v>
      </c>
      <c r="X85" s="12">
        <f t="shared" si="29"/>
        <v>-0.52733661531625842</v>
      </c>
      <c r="Y85" s="12">
        <f t="shared" si="29"/>
        <v>-11.241550442694617</v>
      </c>
      <c r="Z85" s="12">
        <f t="shared" si="29"/>
        <v>1.129377533842387</v>
      </c>
      <c r="AA85" s="12">
        <f t="shared" si="29"/>
        <v>1.3022777366812761</v>
      </c>
      <c r="AB85" s="12">
        <f t="shared" si="29"/>
        <v>-36.242145283797178</v>
      </c>
      <c r="AC85" s="12">
        <f t="shared" si="29"/>
        <v>36.00914024341597</v>
      </c>
      <c r="AD85" s="12">
        <f t="shared" si="29"/>
        <v>34.515136862377716</v>
      </c>
      <c r="AE85" s="12">
        <f t="shared" si="29"/>
        <v>1.3808071373814244</v>
      </c>
      <c r="AF85" s="12">
        <f t="shared" si="16"/>
        <v>-1.5768432835499668</v>
      </c>
    </row>
    <row r="86" spans="1:32" ht="12.75" customHeight="1">
      <c r="A86" s="3">
        <v>16</v>
      </c>
      <c r="B86" s="3">
        <v>610990</v>
      </c>
      <c r="C86" s="12" t="s">
        <v>10</v>
      </c>
      <c r="D86" s="12">
        <f t="shared" si="14"/>
        <v>48.479965850882195</v>
      </c>
      <c r="E86" s="12">
        <f t="shared" ref="E86:AE86" si="30">IFERROR(((E24/D24)*100-100),"--")</f>
        <v>90.016946534278475</v>
      </c>
      <c r="F86" s="12">
        <f t="shared" si="30"/>
        <v>-35.007647944721782</v>
      </c>
      <c r="G86" s="12">
        <f t="shared" si="30"/>
        <v>45.275196137673021</v>
      </c>
      <c r="H86" s="12">
        <f t="shared" si="30"/>
        <v>22.796082461839177</v>
      </c>
      <c r="I86" s="12">
        <f t="shared" si="30"/>
        <v>-13.117466822338656</v>
      </c>
      <c r="J86" s="12">
        <f t="shared" si="30"/>
        <v>-17.145117779810363</v>
      </c>
      <c r="K86" s="12">
        <f t="shared" si="30"/>
        <v>8.9876521504490796</v>
      </c>
      <c r="L86" s="12">
        <f t="shared" si="30"/>
        <v>-18.936185177492646</v>
      </c>
      <c r="M86" s="12">
        <f t="shared" si="30"/>
        <v>-7.526307906221561</v>
      </c>
      <c r="N86" s="12">
        <f t="shared" si="30"/>
        <v>-0.63744172121053566</v>
      </c>
      <c r="O86" s="12">
        <f t="shared" si="30"/>
        <v>-32.727107970017329</v>
      </c>
      <c r="P86" s="12">
        <f t="shared" si="30"/>
        <v>-13.088475678023045</v>
      </c>
      <c r="Q86" s="12">
        <f t="shared" si="30"/>
        <v>12.292986953783739</v>
      </c>
      <c r="R86" s="12">
        <f t="shared" si="30"/>
        <v>33.844517808393135</v>
      </c>
      <c r="S86" s="12">
        <f t="shared" si="30"/>
        <v>29.172992069346037</v>
      </c>
      <c r="T86" s="12">
        <f t="shared" si="30"/>
        <v>34.588179283139482</v>
      </c>
      <c r="U86" s="12">
        <f t="shared" si="30"/>
        <v>23.766215893505759</v>
      </c>
      <c r="V86" s="12">
        <f t="shared" si="30"/>
        <v>23.651933734585782</v>
      </c>
      <c r="W86" s="12">
        <f t="shared" si="30"/>
        <v>5.8973051060526132</v>
      </c>
      <c r="X86" s="12">
        <f t="shared" si="30"/>
        <v>10.294778615285267</v>
      </c>
      <c r="Y86" s="12">
        <f t="shared" si="30"/>
        <v>-14.88942308457608</v>
      </c>
      <c r="Z86" s="12">
        <f t="shared" si="30"/>
        <v>-2.7361609739195245</v>
      </c>
      <c r="AA86" s="12">
        <f t="shared" si="30"/>
        <v>1.9368653135891805</v>
      </c>
      <c r="AB86" s="12">
        <f t="shared" si="30"/>
        <v>-22.46469279897957</v>
      </c>
      <c r="AC86" s="12">
        <f t="shared" si="30"/>
        <v>22.968492653793277</v>
      </c>
      <c r="AD86" s="12">
        <f t="shared" si="30"/>
        <v>41.132580358716638</v>
      </c>
      <c r="AE86" s="12">
        <f t="shared" si="30"/>
        <v>-7.9327089955208265</v>
      </c>
      <c r="AF86" s="12">
        <f t="shared" si="16"/>
        <v>6.026166689536927</v>
      </c>
    </row>
    <row r="87" spans="1:32" ht="12.75" customHeight="1">
      <c r="A87" s="3">
        <v>17</v>
      </c>
      <c r="B87" s="3">
        <v>420222</v>
      </c>
      <c r="C87" s="12" t="s">
        <v>10</v>
      </c>
      <c r="D87" s="12">
        <f t="shared" si="14"/>
        <v>8.6803761755486022</v>
      </c>
      <c r="E87" s="12">
        <f t="shared" ref="E87:AE87" si="31">IFERROR(((E25/D25)*100-100),"--")</f>
        <v>11.251652771464094</v>
      </c>
      <c r="F87" s="12">
        <f t="shared" si="31"/>
        <v>22.553233248327459</v>
      </c>
      <c r="G87" s="12">
        <f t="shared" si="31"/>
        <v>23.419123484314696</v>
      </c>
      <c r="H87" s="12">
        <f t="shared" si="31"/>
        <v>27.917507698813495</v>
      </c>
      <c r="I87" s="12">
        <f t="shared" si="31"/>
        <v>73.667467557875881</v>
      </c>
      <c r="J87" s="12">
        <f t="shared" si="31"/>
        <v>41.093680814603772</v>
      </c>
      <c r="K87" s="12">
        <f t="shared" si="31"/>
        <v>11.447287929615825</v>
      </c>
      <c r="L87" s="12">
        <f t="shared" si="31"/>
        <v>10.858127404185353</v>
      </c>
      <c r="M87" s="12">
        <f t="shared" si="31"/>
        <v>19.839938441062571</v>
      </c>
      <c r="N87" s="12">
        <f t="shared" si="31"/>
        <v>29.246009961121558</v>
      </c>
      <c r="O87" s="12">
        <f t="shared" si="31"/>
        <v>23.555383166367221</v>
      </c>
      <c r="P87" s="12">
        <f t="shared" si="31"/>
        <v>9.6914133412122396</v>
      </c>
      <c r="Q87" s="12">
        <f t="shared" si="31"/>
        <v>-16.882140427598031</v>
      </c>
      <c r="R87" s="12">
        <f t="shared" si="31"/>
        <v>21.149004423726382</v>
      </c>
      <c r="S87" s="12">
        <f t="shared" si="31"/>
        <v>19.853389823729486</v>
      </c>
      <c r="T87" s="12">
        <f t="shared" si="31"/>
        <v>10.48471575009296</v>
      </c>
      <c r="U87" s="12">
        <f t="shared" si="31"/>
        <v>2.7404330701056523</v>
      </c>
      <c r="V87" s="12">
        <f t="shared" si="31"/>
        <v>10.042931586214848</v>
      </c>
      <c r="W87" s="12">
        <f t="shared" si="31"/>
        <v>-0.72852233859626381</v>
      </c>
      <c r="X87" s="12">
        <f t="shared" si="31"/>
        <v>-6.2689370353720619</v>
      </c>
      <c r="Y87" s="12">
        <f t="shared" si="31"/>
        <v>-4.9730934159666731</v>
      </c>
      <c r="Z87" s="12">
        <f t="shared" si="31"/>
        <v>12.157521129703326</v>
      </c>
      <c r="AA87" s="12">
        <f t="shared" si="31"/>
        <v>0.32172348041289922</v>
      </c>
      <c r="AB87" s="12">
        <f t="shared" si="31"/>
        <v>-32.511596468422738</v>
      </c>
      <c r="AC87" s="12">
        <f t="shared" si="31"/>
        <v>26.743623995148667</v>
      </c>
      <c r="AD87" s="12">
        <f t="shared" si="31"/>
        <v>68.694789329363147</v>
      </c>
      <c r="AE87" s="12">
        <f t="shared" si="31"/>
        <v>-3.2663798200974554</v>
      </c>
      <c r="AF87" s="12">
        <f t="shared" si="16"/>
        <v>12.58641380108978</v>
      </c>
    </row>
    <row r="88" spans="1:32" ht="12.75" customHeight="1">
      <c r="A88" s="3">
        <v>18</v>
      </c>
      <c r="B88" s="3">
        <v>580632</v>
      </c>
      <c r="C88" s="12" t="s">
        <v>10</v>
      </c>
      <c r="D88" s="12">
        <f t="shared" si="14"/>
        <v>17.345266942129456</v>
      </c>
      <c r="E88" s="12">
        <f t="shared" ref="E88:AE88" si="32">IFERROR(((E26/D26)*100-100),"--")</f>
        <v>21.551917998522768</v>
      </c>
      <c r="F88" s="12">
        <f t="shared" si="32"/>
        <v>25.346457365096214</v>
      </c>
      <c r="G88" s="12">
        <f t="shared" si="32"/>
        <v>11.339390570861042</v>
      </c>
      <c r="H88" s="12">
        <f t="shared" si="32"/>
        <v>9.9440590093537793</v>
      </c>
      <c r="I88" s="12">
        <f t="shared" si="32"/>
        <v>-11.404131839050606</v>
      </c>
      <c r="J88" s="12">
        <f t="shared" si="32"/>
        <v>9.0329541401484619</v>
      </c>
      <c r="K88" s="12">
        <f t="shared" si="32"/>
        <v>-1.6810082997776448</v>
      </c>
      <c r="L88" s="12">
        <f t="shared" si="32"/>
        <v>-0.97523950270830539</v>
      </c>
      <c r="M88" s="12">
        <f t="shared" si="32"/>
        <v>13.739992669683303</v>
      </c>
      <c r="N88" s="12">
        <f t="shared" si="32"/>
        <v>4.6954615931119861</v>
      </c>
      <c r="O88" s="12">
        <f t="shared" si="32"/>
        <v>16.649409099460712</v>
      </c>
      <c r="P88" s="12">
        <f t="shared" si="32"/>
        <v>-14.114686737801875</v>
      </c>
      <c r="Q88" s="12">
        <f t="shared" si="32"/>
        <v>-25.848103698312968</v>
      </c>
      <c r="R88" s="12">
        <f t="shared" si="32"/>
        <v>33.157488736439234</v>
      </c>
      <c r="S88" s="12">
        <f t="shared" si="32"/>
        <v>4.9388481524207322</v>
      </c>
      <c r="T88" s="12">
        <f t="shared" si="32"/>
        <v>1.4774356251786998</v>
      </c>
      <c r="U88" s="12">
        <f t="shared" si="32"/>
        <v>3.0927670816264623</v>
      </c>
      <c r="V88" s="12">
        <f t="shared" si="32"/>
        <v>-6.201347043861972</v>
      </c>
      <c r="W88" s="12">
        <f t="shared" si="32"/>
        <v>-5.372872780637266</v>
      </c>
      <c r="X88" s="12">
        <f t="shared" si="32"/>
        <v>-6.8379356695801619</v>
      </c>
      <c r="Y88" s="12">
        <f t="shared" si="32"/>
        <v>7.8386028247753075</v>
      </c>
      <c r="Z88" s="12">
        <f t="shared" si="32"/>
        <v>9.2381247002878411</v>
      </c>
      <c r="AA88" s="12">
        <f t="shared" si="32"/>
        <v>-2.9820489361008953</v>
      </c>
      <c r="AB88" s="12">
        <f t="shared" si="32"/>
        <v>-30.267413377281855</v>
      </c>
      <c r="AC88" s="12">
        <f t="shared" si="32"/>
        <v>10.412585734834963</v>
      </c>
      <c r="AD88" s="12">
        <f t="shared" si="32"/>
        <v>19.929212783783441</v>
      </c>
      <c r="AE88" s="12">
        <f t="shared" si="32"/>
        <v>1.5498823116669769</v>
      </c>
      <c r="AF88" s="12">
        <f t="shared" si="16"/>
        <v>3.0033371633241046</v>
      </c>
    </row>
    <row r="89" spans="1:32" ht="12.75" customHeight="1">
      <c r="A89" s="3">
        <v>19</v>
      </c>
      <c r="B89" s="3">
        <v>590320</v>
      </c>
      <c r="C89" s="12" t="s">
        <v>10</v>
      </c>
      <c r="D89" s="12">
        <f t="shared" si="14"/>
        <v>27.247932313817742</v>
      </c>
      <c r="E89" s="12">
        <f t="shared" ref="E89:AE89" si="33">IFERROR(((E27/D27)*100-100),"--")</f>
        <v>46.94691835946503</v>
      </c>
      <c r="F89" s="12">
        <f t="shared" si="33"/>
        <v>31.239226392818722</v>
      </c>
      <c r="G89" s="12">
        <f t="shared" si="33"/>
        <v>23.022677608101191</v>
      </c>
      <c r="H89" s="12">
        <f t="shared" si="33"/>
        <v>14.170900232576898</v>
      </c>
      <c r="I89" s="12">
        <f t="shared" si="33"/>
        <v>15.431683862923023</v>
      </c>
      <c r="J89" s="12">
        <f t="shared" si="33"/>
        <v>-4.3886766595150846</v>
      </c>
      <c r="K89" s="12">
        <f t="shared" si="33"/>
        <v>23.765020676173748</v>
      </c>
      <c r="L89" s="12">
        <f t="shared" si="33"/>
        <v>-0.3289804326201704</v>
      </c>
      <c r="M89" s="12">
        <f t="shared" si="33"/>
        <v>3.5652203416520081</v>
      </c>
      <c r="N89" s="12">
        <f t="shared" si="33"/>
        <v>-2.4014098828316435</v>
      </c>
      <c r="O89" s="12">
        <f t="shared" si="33"/>
        <v>17.074942763789508</v>
      </c>
      <c r="P89" s="12">
        <f t="shared" si="33"/>
        <v>-3.3394796201746288</v>
      </c>
      <c r="Q89" s="12">
        <f t="shared" si="33"/>
        <v>-40.044082338550609</v>
      </c>
      <c r="R89" s="12">
        <f t="shared" si="33"/>
        <v>15.851804279898388</v>
      </c>
      <c r="S89" s="12">
        <f t="shared" si="33"/>
        <v>19.709123533759623</v>
      </c>
      <c r="T89" s="12">
        <f t="shared" si="33"/>
        <v>20.444128971740767</v>
      </c>
      <c r="U89" s="12">
        <f t="shared" si="33"/>
        <v>20.535062939645996</v>
      </c>
      <c r="V89" s="12">
        <f t="shared" si="33"/>
        <v>2.4218450954520279</v>
      </c>
      <c r="W89" s="12">
        <f t="shared" si="33"/>
        <v>-0.6262994629271077</v>
      </c>
      <c r="X89" s="12">
        <f t="shared" si="33"/>
        <v>14.037200916939256</v>
      </c>
      <c r="Y89" s="12">
        <f t="shared" si="33"/>
        <v>-8.9240219994996579</v>
      </c>
      <c r="Z89" s="12">
        <f t="shared" si="33"/>
        <v>5.0259773457947716</v>
      </c>
      <c r="AA89" s="12">
        <f t="shared" si="33"/>
        <v>-7.0937562840884993</v>
      </c>
      <c r="AB89" s="12">
        <f t="shared" si="33"/>
        <v>-34.272003996889083</v>
      </c>
      <c r="AC89" s="12">
        <f t="shared" si="33"/>
        <v>-2.2152065301536084</v>
      </c>
      <c r="AD89" s="12">
        <f t="shared" si="33"/>
        <v>-0.97859311466298493</v>
      </c>
      <c r="AE89" s="12">
        <f t="shared" si="33"/>
        <v>-15.702181506947483</v>
      </c>
      <c r="AF89" s="12">
        <f t="shared" si="16"/>
        <v>4.5016525272564945</v>
      </c>
    </row>
    <row r="90" spans="1:32" ht="12.75" customHeight="1">
      <c r="A90" s="3">
        <v>20</v>
      </c>
      <c r="B90" s="3">
        <v>591190</v>
      </c>
      <c r="C90" s="12" t="s">
        <v>10</v>
      </c>
      <c r="D90" s="12">
        <f t="shared" si="14"/>
        <v>24.158565934747571</v>
      </c>
      <c r="E90" s="12">
        <f t="shared" ref="E90:AE90" si="34">IFERROR(((E28/D28)*100-100),"--")</f>
        <v>26.544754008174294</v>
      </c>
      <c r="F90" s="12">
        <f t="shared" si="34"/>
        <v>-1.5064034463751739</v>
      </c>
      <c r="G90" s="12">
        <f t="shared" si="34"/>
        <v>15.489895461445087</v>
      </c>
      <c r="H90" s="12">
        <f t="shared" si="34"/>
        <v>33.592825944871947</v>
      </c>
      <c r="I90" s="12">
        <f t="shared" si="34"/>
        <v>-10.044999934337667</v>
      </c>
      <c r="J90" s="12">
        <f t="shared" si="34"/>
        <v>5.449286138391102</v>
      </c>
      <c r="K90" s="12">
        <f t="shared" si="34"/>
        <v>4.0644814729410683</v>
      </c>
      <c r="L90" s="12">
        <f t="shared" si="34"/>
        <v>10.009793997858935</v>
      </c>
      <c r="M90" s="12">
        <f t="shared" si="34"/>
        <v>10.685861037798276</v>
      </c>
      <c r="N90" s="12">
        <f t="shared" si="34"/>
        <v>23.041400211438685</v>
      </c>
      <c r="O90" s="12">
        <f t="shared" si="34"/>
        <v>9.0680134892585613</v>
      </c>
      <c r="P90" s="12">
        <f t="shared" si="34"/>
        <v>-1.0952438768259327</v>
      </c>
      <c r="Q90" s="12">
        <f t="shared" si="34"/>
        <v>-31.388273301638066</v>
      </c>
      <c r="R90" s="12">
        <f t="shared" si="34"/>
        <v>41.638888909326255</v>
      </c>
      <c r="S90" s="12">
        <f t="shared" si="34"/>
        <v>24.860115437240466</v>
      </c>
      <c r="T90" s="12">
        <f t="shared" si="34"/>
        <v>5.8711359639912928</v>
      </c>
      <c r="U90" s="12">
        <f t="shared" si="34"/>
        <v>11.059739307591741</v>
      </c>
      <c r="V90" s="12">
        <f t="shared" si="34"/>
        <v>10.930904848798974</v>
      </c>
      <c r="W90" s="12">
        <f t="shared" si="34"/>
        <v>-20.308677759097932</v>
      </c>
      <c r="X90" s="12">
        <f t="shared" si="34"/>
        <v>10.180895766383969</v>
      </c>
      <c r="Y90" s="12">
        <f t="shared" si="34"/>
        <v>-2.9091939640757118</v>
      </c>
      <c r="Z90" s="12">
        <f t="shared" si="34"/>
        <v>10.564578878023397</v>
      </c>
      <c r="AA90" s="12">
        <f t="shared" si="34"/>
        <v>-19.309516800185264</v>
      </c>
      <c r="AB90" s="12">
        <f t="shared" si="34"/>
        <v>-9.7676118844390203E-2</v>
      </c>
      <c r="AC90" s="12">
        <f t="shared" si="34"/>
        <v>7.8272834746512956</v>
      </c>
      <c r="AD90" s="12">
        <f t="shared" si="34"/>
        <v>16.268625325997647</v>
      </c>
      <c r="AE90" s="12">
        <f t="shared" si="34"/>
        <v>-0.80949877772165735</v>
      </c>
      <c r="AF90" s="12">
        <f t="shared" si="16"/>
        <v>6.1828654809026551</v>
      </c>
    </row>
    <row r="91" spans="1:32" ht="12.75" customHeight="1">
      <c r="A91" s="3">
        <v>21</v>
      </c>
      <c r="B91" s="3">
        <v>600293</v>
      </c>
      <c r="C91" s="12" t="s">
        <v>10</v>
      </c>
      <c r="D91" s="12">
        <f t="shared" si="14"/>
        <v>80.318043358946198</v>
      </c>
      <c r="E91" s="12">
        <f t="shared" ref="E91:AE91" si="35">IFERROR(((E29/D29)*100-100),"--")</f>
        <v>51.068497933163144</v>
      </c>
      <c r="F91" s="12">
        <f t="shared" si="35"/>
        <v>87.829113757635781</v>
      </c>
      <c r="G91" s="12">
        <f t="shared" si="35"/>
        <v>103.31938545822462</v>
      </c>
      <c r="H91" s="12">
        <f t="shared" si="35"/>
        <v>45.855080167351673</v>
      </c>
      <c r="I91" s="12">
        <f t="shared" si="35"/>
        <v>-15.090716649718004</v>
      </c>
      <c r="J91" s="12">
        <f t="shared" si="35"/>
        <v>-10.372879997031561</v>
      </c>
      <c r="K91" s="12">
        <f t="shared" si="35"/>
        <v>35.215767507545564</v>
      </c>
      <c r="L91" s="12">
        <f t="shared" si="35"/>
        <v>18.949426216164042</v>
      </c>
      <c r="M91" s="12">
        <f t="shared" si="35"/>
        <v>-1.7102642191617861</v>
      </c>
      <c r="N91" s="12">
        <f t="shared" si="35"/>
        <v>-8.9546605152623044</v>
      </c>
      <c r="O91" s="12">
        <f t="shared" si="35"/>
        <v>8.0288015437367761</v>
      </c>
      <c r="P91" s="12">
        <f t="shared" si="35"/>
        <v>7.1582238942135916</v>
      </c>
      <c r="Q91" s="12">
        <f t="shared" si="35"/>
        <v>-44.330296112356784</v>
      </c>
      <c r="R91" s="12">
        <f t="shared" si="35"/>
        <v>42.305170916944803</v>
      </c>
      <c r="S91" s="12">
        <f t="shared" si="35"/>
        <v>14.854072272665022</v>
      </c>
      <c r="T91" s="12">
        <f t="shared" si="35"/>
        <v>5.0548134169518448</v>
      </c>
      <c r="U91" s="12">
        <f t="shared" si="35"/>
        <v>10.228587604484403</v>
      </c>
      <c r="V91" s="12">
        <f t="shared" si="35"/>
        <v>-1.6661993571597407</v>
      </c>
      <c r="W91" s="12">
        <f t="shared" si="35"/>
        <v>29.212775597677364</v>
      </c>
      <c r="X91" s="12">
        <f t="shared" si="35"/>
        <v>-11.218712830423087</v>
      </c>
      <c r="Y91" s="12">
        <f t="shared" si="35"/>
        <v>10.689797396453329</v>
      </c>
      <c r="Z91" s="12">
        <f t="shared" si="35"/>
        <v>-1.9016807978638326</v>
      </c>
      <c r="AA91" s="12">
        <f t="shared" si="35"/>
        <v>-14.627752442334369</v>
      </c>
      <c r="AB91" s="12">
        <f t="shared" si="35"/>
        <v>-36.439194907506142</v>
      </c>
      <c r="AC91" s="12">
        <f t="shared" si="35"/>
        <v>52.720327496188276</v>
      </c>
      <c r="AD91" s="12">
        <f t="shared" si="35"/>
        <v>23.424781258530373</v>
      </c>
      <c r="AE91" s="12">
        <f t="shared" si="35"/>
        <v>-100</v>
      </c>
      <c r="AF91" s="12">
        <f t="shared" si="16"/>
        <v>-100</v>
      </c>
    </row>
    <row r="92" spans="1:32" ht="12.75" customHeight="1">
      <c r="A92" s="3">
        <v>22</v>
      </c>
      <c r="B92" s="3">
        <v>540233</v>
      </c>
      <c r="C92" s="12" t="s">
        <v>10</v>
      </c>
      <c r="D92" s="12">
        <f t="shared" si="14"/>
        <v>46.155537429762546</v>
      </c>
      <c r="E92" s="12">
        <f t="shared" ref="E92:AE92" si="36">IFERROR(((E30/D30)*100-100),"--")</f>
        <v>131.64220655775401</v>
      </c>
      <c r="F92" s="12">
        <f t="shared" si="36"/>
        <v>-0.71954316894954218</v>
      </c>
      <c r="G92" s="12">
        <f t="shared" si="36"/>
        <v>10.905064872748582</v>
      </c>
      <c r="H92" s="12">
        <f t="shared" si="36"/>
        <v>96.466454926223093</v>
      </c>
      <c r="I92" s="12">
        <f t="shared" si="36"/>
        <v>-25.020569646999476</v>
      </c>
      <c r="J92" s="12">
        <f t="shared" si="36"/>
        <v>-2.0044629698912644</v>
      </c>
      <c r="K92" s="12">
        <f t="shared" si="36"/>
        <v>-6.6512131970656583</v>
      </c>
      <c r="L92" s="12">
        <f t="shared" si="36"/>
        <v>-1.0895244394996979</v>
      </c>
      <c r="M92" s="12">
        <f t="shared" si="36"/>
        <v>4.5230909052206556</v>
      </c>
      <c r="N92" s="12">
        <f t="shared" si="36"/>
        <v>28.725910284712114</v>
      </c>
      <c r="O92" s="12">
        <f t="shared" si="36"/>
        <v>3.2643799753301153</v>
      </c>
      <c r="P92" s="12">
        <f t="shared" si="36"/>
        <v>17.5499174215376</v>
      </c>
      <c r="Q92" s="12">
        <f t="shared" si="36"/>
        <v>-0.23271678395538231</v>
      </c>
      <c r="R92" s="12">
        <f t="shared" si="36"/>
        <v>27.526471915139439</v>
      </c>
      <c r="S92" s="12">
        <f t="shared" si="36"/>
        <v>30.3955818772545</v>
      </c>
      <c r="T92" s="12">
        <f t="shared" si="36"/>
        <v>-7.7601834097706899</v>
      </c>
      <c r="U92" s="12">
        <f t="shared" si="36"/>
        <v>-15.042500743567601</v>
      </c>
      <c r="V92" s="12">
        <f t="shared" si="36"/>
        <v>0.31695727476135005</v>
      </c>
      <c r="W92" s="12">
        <f t="shared" si="36"/>
        <v>18.218240188427941</v>
      </c>
      <c r="X92" s="12">
        <f t="shared" si="36"/>
        <v>-9.3781640373426569</v>
      </c>
      <c r="Y92" s="12">
        <f t="shared" si="36"/>
        <v>15.843489269145124</v>
      </c>
      <c r="Z92" s="12">
        <f t="shared" si="36"/>
        <v>7.7186434802727604</v>
      </c>
      <c r="AA92" s="12">
        <f t="shared" si="36"/>
        <v>-9.1881352528810254</v>
      </c>
      <c r="AB92" s="12">
        <f t="shared" si="36"/>
        <v>-21.537263237949546</v>
      </c>
      <c r="AC92" s="12">
        <f t="shared" si="36"/>
        <v>54.646716788430922</v>
      </c>
      <c r="AD92" s="12">
        <f t="shared" si="36"/>
        <v>5.1525578889228143</v>
      </c>
      <c r="AE92" s="12">
        <f t="shared" si="36"/>
        <v>-29.388872221521453</v>
      </c>
      <c r="AF92" s="12">
        <f t="shared" si="16"/>
        <v>8.8113561785060135</v>
      </c>
    </row>
    <row r="93" spans="1:32" ht="12.75" customHeight="1">
      <c r="A93" s="3">
        <v>23</v>
      </c>
      <c r="B93" s="3">
        <v>621010</v>
      </c>
      <c r="C93" s="12" t="s">
        <v>10</v>
      </c>
      <c r="D93" s="12">
        <f t="shared" si="14"/>
        <v>216.38523475896687</v>
      </c>
      <c r="E93" s="12">
        <f t="shared" ref="E93:AE93" si="37">IFERROR(((E31/D31)*100-100),"--")</f>
        <v>26.078400524591558</v>
      </c>
      <c r="F93" s="12">
        <f t="shared" si="37"/>
        <v>1.3246831006407547</v>
      </c>
      <c r="G93" s="12">
        <f t="shared" si="37"/>
        <v>3.478633789491596</v>
      </c>
      <c r="H93" s="12">
        <f t="shared" si="37"/>
        <v>3.4553495796083809</v>
      </c>
      <c r="I93" s="12">
        <f t="shared" si="37"/>
        <v>-18.236432786345162</v>
      </c>
      <c r="J93" s="12">
        <f t="shared" si="37"/>
        <v>15.068057721640287</v>
      </c>
      <c r="K93" s="12">
        <f t="shared" si="37"/>
        <v>25.18591439499609</v>
      </c>
      <c r="L93" s="12">
        <f t="shared" si="37"/>
        <v>2.9910499035865428</v>
      </c>
      <c r="M93" s="12">
        <f t="shared" si="37"/>
        <v>23.793352001298842</v>
      </c>
      <c r="N93" s="12">
        <f t="shared" si="37"/>
        <v>-35.50518068087662</v>
      </c>
      <c r="O93" s="12">
        <f t="shared" si="37"/>
        <v>0.74257050816486014</v>
      </c>
      <c r="P93" s="12">
        <f t="shared" si="37"/>
        <v>28.614131628856228</v>
      </c>
      <c r="Q93" s="12">
        <f t="shared" si="37"/>
        <v>9.9459779535755501</v>
      </c>
      <c r="R93" s="12">
        <f t="shared" si="37"/>
        <v>8.036974814410172</v>
      </c>
      <c r="S93" s="12">
        <f t="shared" si="37"/>
        <v>11.920930153374456</v>
      </c>
      <c r="T93" s="12">
        <f t="shared" si="37"/>
        <v>-3.971809486226519</v>
      </c>
      <c r="U93" s="12">
        <f t="shared" si="37"/>
        <v>10.484608808153254</v>
      </c>
      <c r="V93" s="12">
        <f t="shared" si="37"/>
        <v>-7.7214801344888713</v>
      </c>
      <c r="W93" s="12">
        <f t="shared" si="37"/>
        <v>40.472747964253216</v>
      </c>
      <c r="X93" s="12">
        <f t="shared" si="37"/>
        <v>-4.9887299579397393</v>
      </c>
      <c r="Y93" s="12">
        <f t="shared" si="37"/>
        <v>7.4177148222951672</v>
      </c>
      <c r="Z93" s="12">
        <f t="shared" si="37"/>
        <v>11.277095041570689</v>
      </c>
      <c r="AA93" s="12">
        <f t="shared" si="37"/>
        <v>6.9710064796487927</v>
      </c>
      <c r="AB93" s="12">
        <f t="shared" si="37"/>
        <v>25.911931471474389</v>
      </c>
      <c r="AC93" s="12">
        <f t="shared" si="37"/>
        <v>16.140926867924364</v>
      </c>
      <c r="AD93" s="12">
        <f t="shared" si="37"/>
        <v>3.5864790828268838</v>
      </c>
      <c r="AE93" s="12">
        <f t="shared" si="37"/>
        <v>0.25857406295980923</v>
      </c>
      <c r="AF93" s="12">
        <f t="shared" si="16"/>
        <v>10.54667795936175</v>
      </c>
    </row>
    <row r="94" spans="1:32" ht="12.75" customHeight="1">
      <c r="A94" s="3">
        <v>24</v>
      </c>
      <c r="B94" s="3">
        <v>420212</v>
      </c>
      <c r="C94" s="12" t="s">
        <v>10</v>
      </c>
      <c r="D94" s="12">
        <f t="shared" si="14"/>
        <v>36.936258233084772</v>
      </c>
      <c r="E94" s="12">
        <f t="shared" ref="E94:AE94" si="38">IFERROR(((E32/D32)*100-100),"--")</f>
        <v>104.02401600218786</v>
      </c>
      <c r="F94" s="12">
        <f t="shared" si="38"/>
        <v>27.802790289662283</v>
      </c>
      <c r="G94" s="12">
        <f t="shared" si="38"/>
        <v>49.913259060966027</v>
      </c>
      <c r="H94" s="12">
        <f t="shared" si="38"/>
        <v>-23.321417870517706</v>
      </c>
      <c r="I94" s="12">
        <f t="shared" si="38"/>
        <v>-13.040478196024722</v>
      </c>
      <c r="J94" s="12">
        <f t="shared" si="38"/>
        <v>0.76463504724269171</v>
      </c>
      <c r="K94" s="12">
        <f t="shared" si="38"/>
        <v>11.471994618897057</v>
      </c>
      <c r="L94" s="12">
        <f t="shared" si="38"/>
        <v>-8.726683702801779</v>
      </c>
      <c r="M94" s="12">
        <f t="shared" si="38"/>
        <v>20.835044909365024</v>
      </c>
      <c r="N94" s="12">
        <f t="shared" si="38"/>
        <v>29.852447176056558</v>
      </c>
      <c r="O94" s="12">
        <f t="shared" si="38"/>
        <v>-5.4873314327354592</v>
      </c>
      <c r="P94" s="12">
        <f t="shared" si="38"/>
        <v>8.0391463719344785</v>
      </c>
      <c r="Q94" s="12">
        <f t="shared" si="38"/>
        <v>-32.619216453140027</v>
      </c>
      <c r="R94" s="12">
        <f t="shared" si="38"/>
        <v>19.059775690277874</v>
      </c>
      <c r="S94" s="12">
        <f t="shared" si="38"/>
        <v>18.782722045000583</v>
      </c>
      <c r="T94" s="12">
        <f t="shared" si="38"/>
        <v>6.6163658978723134</v>
      </c>
      <c r="U94" s="12">
        <f t="shared" si="38"/>
        <v>6.3816844659796601</v>
      </c>
      <c r="V94" s="12">
        <f t="shared" si="38"/>
        <v>-9.5412428114318999</v>
      </c>
      <c r="W94" s="12">
        <f t="shared" si="38"/>
        <v>6.9667543589062575</v>
      </c>
      <c r="X94" s="12">
        <f t="shared" si="38"/>
        <v>-15.909942579825966</v>
      </c>
      <c r="Y94" s="12">
        <f t="shared" si="38"/>
        <v>5.1981563325002185</v>
      </c>
      <c r="Z94" s="12">
        <f t="shared" si="38"/>
        <v>22.519654167581976</v>
      </c>
      <c r="AA94" s="12">
        <f t="shared" si="38"/>
        <v>-13.184069546067931</v>
      </c>
      <c r="AB94" s="12">
        <f t="shared" si="38"/>
        <v>-38.557969210139035</v>
      </c>
      <c r="AC94" s="12">
        <f t="shared" si="38"/>
        <v>16.129933642482669</v>
      </c>
      <c r="AD94" s="12">
        <f t="shared" si="38"/>
        <v>117.85819546038147</v>
      </c>
      <c r="AE94" s="12">
        <f t="shared" si="38"/>
        <v>-11.459712396210847</v>
      </c>
      <c r="AF94" s="12">
        <f t="shared" si="16"/>
        <v>7.4060226296533749</v>
      </c>
    </row>
    <row r="95" spans="1:32" ht="12.75" customHeight="1">
      <c r="A95" s="3">
        <v>25</v>
      </c>
      <c r="B95" s="3">
        <v>940490</v>
      </c>
      <c r="C95" s="12" t="s">
        <v>10</v>
      </c>
      <c r="D95" s="12">
        <f t="shared" si="14"/>
        <v>-7.9670810178414655</v>
      </c>
      <c r="E95" s="12">
        <f t="shared" ref="E95:AE95" si="39">IFERROR(((E33/D33)*100-100),"--")</f>
        <v>31.204610809966482</v>
      </c>
      <c r="F95" s="12">
        <f t="shared" si="39"/>
        <v>44.611318686256226</v>
      </c>
      <c r="G95" s="12">
        <f t="shared" si="39"/>
        <v>14.416116467842471</v>
      </c>
      <c r="H95" s="12">
        <f t="shared" si="39"/>
        <v>48.281903540014554</v>
      </c>
      <c r="I95" s="12">
        <f t="shared" si="39"/>
        <v>14.512352210459881</v>
      </c>
      <c r="J95" s="12">
        <f t="shared" si="39"/>
        <v>8.6933708721304299</v>
      </c>
      <c r="K95" s="12">
        <f t="shared" si="39"/>
        <v>-13.477559312935114</v>
      </c>
      <c r="L95" s="12">
        <f t="shared" si="39"/>
        <v>50.212855876117089</v>
      </c>
      <c r="M95" s="12">
        <f t="shared" si="39"/>
        <v>18.984484626596455</v>
      </c>
      <c r="N95" s="12">
        <f t="shared" si="39"/>
        <v>19.954914872129478</v>
      </c>
      <c r="O95" s="12">
        <f t="shared" si="39"/>
        <v>23.10657061685805</v>
      </c>
      <c r="P95" s="12">
        <f t="shared" si="39"/>
        <v>-4.2567132235576111</v>
      </c>
      <c r="Q95" s="12">
        <f t="shared" si="39"/>
        <v>-8.3790502494003505</v>
      </c>
      <c r="R95" s="12">
        <f t="shared" si="39"/>
        <v>92.647520054084396</v>
      </c>
      <c r="S95" s="12">
        <f t="shared" si="39"/>
        <v>37.332312309232407</v>
      </c>
      <c r="T95" s="12">
        <f t="shared" si="39"/>
        <v>5.3693778787858264</v>
      </c>
      <c r="U95" s="12">
        <f t="shared" si="39"/>
        <v>-24.651151275926139</v>
      </c>
      <c r="V95" s="12">
        <f t="shared" si="39"/>
        <v>-0.72246476673454652</v>
      </c>
      <c r="W95" s="12">
        <f t="shared" si="39"/>
        <v>5.464029370236716</v>
      </c>
      <c r="X95" s="12">
        <f t="shared" si="39"/>
        <v>-20.257515701910734</v>
      </c>
      <c r="Y95" s="12">
        <f t="shared" si="39"/>
        <v>23.85204110430405</v>
      </c>
      <c r="Z95" s="12">
        <f t="shared" si="39"/>
        <v>6.5839811912345851</v>
      </c>
      <c r="AA95" s="12">
        <f t="shared" si="39"/>
        <v>-1.1407575483301144</v>
      </c>
      <c r="AB95" s="12">
        <f t="shared" si="39"/>
        <v>-14.577202219164064</v>
      </c>
      <c r="AC95" s="12">
        <f t="shared" si="39"/>
        <v>60.859114338082634</v>
      </c>
      <c r="AD95" s="12">
        <f t="shared" si="39"/>
        <v>1.9374443248291442</v>
      </c>
      <c r="AE95" s="12">
        <f t="shared" si="39"/>
        <v>-6.3130090955332747</v>
      </c>
      <c r="AF95" s="12">
        <f t="shared" si="16"/>
        <v>11.279776617891656</v>
      </c>
    </row>
    <row r="96" spans="1:32" ht="12.75" customHeight="1">
      <c r="A96" s="3"/>
      <c r="B96" s="29" t="s">
        <v>19</v>
      </c>
      <c r="C96" s="12" t="s">
        <v>10</v>
      </c>
      <c r="D96" s="12">
        <f t="shared" si="14"/>
        <v>15.288900462273489</v>
      </c>
      <c r="E96" s="12">
        <f t="shared" ref="E96:AE96" si="40">IFERROR(((E34/D34)*100-100),"--")</f>
        <v>31.192816532781904</v>
      </c>
      <c r="F96" s="12">
        <f t="shared" si="40"/>
        <v>21.518448131656115</v>
      </c>
      <c r="G96" s="12">
        <f t="shared" si="40"/>
        <v>0.68626671123925576</v>
      </c>
      <c r="H96" s="12">
        <f t="shared" si="40"/>
        <v>14.881643921638471</v>
      </c>
      <c r="I96" s="12">
        <f t="shared" si="40"/>
        <v>-2.0653328643831514</v>
      </c>
      <c r="J96" s="12">
        <f t="shared" si="40"/>
        <v>-1.5608658466551191</v>
      </c>
      <c r="K96" s="12">
        <f t="shared" si="40"/>
        <v>2.0266894448258483</v>
      </c>
      <c r="L96" s="12">
        <f t="shared" si="40"/>
        <v>-3.0065319307190208</v>
      </c>
      <c r="M96" s="12">
        <f t="shared" si="40"/>
        <v>3.1236903591467495</v>
      </c>
      <c r="N96" s="12">
        <f t="shared" si="40"/>
        <v>7.7199095280076335</v>
      </c>
      <c r="O96" s="12">
        <f t="shared" si="40"/>
        <v>2.0197993740576123</v>
      </c>
      <c r="P96" s="12">
        <f t="shared" si="40"/>
        <v>0.99729434120894211</v>
      </c>
      <c r="Q96" s="12">
        <f t="shared" si="40"/>
        <v>-15.252426411510172</v>
      </c>
      <c r="R96" s="12">
        <f t="shared" si="40"/>
        <v>29.121478355093188</v>
      </c>
      <c r="S96" s="12">
        <f t="shared" si="40"/>
        <v>18.398108493113568</v>
      </c>
      <c r="T96" s="12">
        <f t="shared" si="40"/>
        <v>0.16924948071601875</v>
      </c>
      <c r="U96" s="12">
        <f t="shared" si="40"/>
        <v>8.3019877974165297</v>
      </c>
      <c r="V96" s="12">
        <f t="shared" si="40"/>
        <v>8.290614821718691</v>
      </c>
      <c r="W96" s="12">
        <f t="shared" si="40"/>
        <v>0.64193252312266225</v>
      </c>
      <c r="X96" s="12">
        <f t="shared" si="40"/>
        <v>-5.9981109264079748</v>
      </c>
      <c r="Y96" s="12">
        <f t="shared" si="40"/>
        <v>3.0753972348802847</v>
      </c>
      <c r="Z96" s="12">
        <f t="shared" si="40"/>
        <v>12.414043852367641</v>
      </c>
      <c r="AA96" s="12">
        <f t="shared" si="40"/>
        <v>-3.0526165618724406</v>
      </c>
      <c r="AB96" s="12">
        <f t="shared" si="40"/>
        <v>-10.164657509380845</v>
      </c>
      <c r="AC96" s="12">
        <f t="shared" si="40"/>
        <v>12.555747516967557</v>
      </c>
      <c r="AD96" s="12">
        <f t="shared" si="40"/>
        <v>15.90628061378105</v>
      </c>
      <c r="AE96" s="12">
        <f t="shared" si="40"/>
        <v>-13.515994715916307</v>
      </c>
      <c r="AF96" s="12">
        <f t="shared" si="16"/>
        <v>4.7169029561478837</v>
      </c>
    </row>
    <row r="97" spans="1:32" ht="12.75" customHeight="1">
      <c r="A97" s="3"/>
      <c r="B97" s="29" t="s">
        <v>20</v>
      </c>
      <c r="C97" s="12" t="s">
        <v>10</v>
      </c>
      <c r="D97" s="12">
        <f t="shared" si="14"/>
        <v>29.759328300889251</v>
      </c>
      <c r="E97" s="12">
        <f t="shared" ref="E97:AE97" si="41">IFERROR(((E35/D35)*100-100),"--")</f>
        <v>34.540599389886552</v>
      </c>
      <c r="F97" s="12">
        <f t="shared" si="41"/>
        <v>14.290010298947138</v>
      </c>
      <c r="G97" s="12">
        <f t="shared" si="41"/>
        <v>22.036078424896544</v>
      </c>
      <c r="H97" s="12">
        <f t="shared" si="41"/>
        <v>12.83021496504135</v>
      </c>
      <c r="I97" s="12">
        <f t="shared" si="41"/>
        <v>-6.9171975431717811</v>
      </c>
      <c r="J97" s="12">
        <f t="shared" si="41"/>
        <v>-0.13209761391520658</v>
      </c>
      <c r="K97" s="12">
        <f t="shared" si="41"/>
        <v>-3.3582612754701842</v>
      </c>
      <c r="L97" s="12">
        <f t="shared" si="41"/>
        <v>0.698619248481819</v>
      </c>
      <c r="M97" s="12">
        <f t="shared" si="41"/>
        <v>4.2972220760552773</v>
      </c>
      <c r="N97" s="12">
        <f t="shared" si="41"/>
        <v>-2.0317766728506541</v>
      </c>
      <c r="O97" s="12">
        <f t="shared" si="41"/>
        <v>-5.4033336872575717</v>
      </c>
      <c r="P97" s="12">
        <f t="shared" si="41"/>
        <v>-2.9931318752581433</v>
      </c>
      <c r="Q97" s="12">
        <f t="shared" si="41"/>
        <v>-22.606305776618314</v>
      </c>
      <c r="R97" s="12">
        <f t="shared" si="41"/>
        <v>17.78232305295559</v>
      </c>
      <c r="S97" s="12">
        <f t="shared" si="41"/>
        <v>15.678327745965007</v>
      </c>
      <c r="T97" s="12">
        <f t="shared" si="41"/>
        <v>3.24088009679555</v>
      </c>
      <c r="U97" s="12">
        <f t="shared" si="41"/>
        <v>1.4633743160128176</v>
      </c>
      <c r="V97" s="12">
        <f t="shared" si="41"/>
        <v>-0.98048311084987461</v>
      </c>
      <c r="W97" s="12">
        <f t="shared" si="41"/>
        <v>3.1329821089934597</v>
      </c>
      <c r="X97" s="12">
        <f t="shared" si="41"/>
        <v>-5.4290846874757079</v>
      </c>
      <c r="Y97" s="12">
        <f t="shared" si="41"/>
        <v>-0.6695785539851471</v>
      </c>
      <c r="Z97" s="12">
        <f t="shared" si="41"/>
        <v>9.1773295097370209</v>
      </c>
      <c r="AA97" s="12">
        <f t="shared" si="41"/>
        <v>-1.6421630839313224</v>
      </c>
      <c r="AB97" s="12">
        <f t="shared" si="41"/>
        <v>-24.745144830748117</v>
      </c>
      <c r="AC97" s="12">
        <f t="shared" si="41"/>
        <v>24.385901281489339</v>
      </c>
      <c r="AD97" s="12">
        <f t="shared" si="41"/>
        <v>16.405691149109217</v>
      </c>
      <c r="AE97" s="12">
        <f t="shared" si="41"/>
        <v>14.106117560342767</v>
      </c>
      <c r="AF97" s="12">
        <f t="shared" si="16"/>
        <v>4.1996454794668514</v>
      </c>
    </row>
    <row r="98" spans="1:32" ht="12.75" customHeight="1">
      <c r="A98" s="3"/>
      <c r="B98" s="29" t="s">
        <v>7</v>
      </c>
      <c r="C98" s="12" t="s">
        <v>10</v>
      </c>
      <c r="D98" s="12">
        <f t="shared" si="14"/>
        <v>23.799991548404108</v>
      </c>
      <c r="E98" s="12">
        <f t="shared" ref="E98:AE98" si="42">IFERROR(((E36/D36)*100-100),"--")</f>
        <v>33.256671245544709</v>
      </c>
      <c r="F98" s="12">
        <f t="shared" si="42"/>
        <v>17.019295897114489</v>
      </c>
      <c r="G98" s="12">
        <f t="shared" si="42"/>
        <v>13.664963263174769</v>
      </c>
      <c r="H98" s="12">
        <f t="shared" si="42"/>
        <v>13.542722351567036</v>
      </c>
      <c r="I98" s="12">
        <f t="shared" si="42"/>
        <v>-5.212164076018766</v>
      </c>
      <c r="J98" s="12">
        <f t="shared" si="42"/>
        <v>-0.65086164616030828</v>
      </c>
      <c r="K98" s="12">
        <f t="shared" si="42"/>
        <v>-1.4209764119545127</v>
      </c>
      <c r="L98" s="12">
        <f t="shared" si="42"/>
        <v>-0.68096099906716745</v>
      </c>
      <c r="M98" s="12">
        <f t="shared" si="42"/>
        <v>3.8704992782626562</v>
      </c>
      <c r="N98" s="12">
        <f t="shared" si="42"/>
        <v>1.4886634234333656</v>
      </c>
      <c r="O98" s="12">
        <f t="shared" si="42"/>
        <v>-2.5589843565697663</v>
      </c>
      <c r="P98" s="12">
        <f t="shared" si="42"/>
        <v>-1.3922560875895442</v>
      </c>
      <c r="Q98" s="12">
        <f t="shared" si="42"/>
        <v>-19.584590296842379</v>
      </c>
      <c r="R98" s="12">
        <f t="shared" si="42"/>
        <v>22.692597486494392</v>
      </c>
      <c r="S98" s="12">
        <f t="shared" si="42"/>
        <v>16.917806497340962</v>
      </c>
      <c r="T98" s="12">
        <f t="shared" si="42"/>
        <v>1.8233304313577179</v>
      </c>
      <c r="U98" s="12">
        <f t="shared" si="42"/>
        <v>4.568108877657707</v>
      </c>
      <c r="V98" s="12">
        <f t="shared" si="42"/>
        <v>3.3788972240167396</v>
      </c>
      <c r="W98" s="12">
        <f t="shared" si="42"/>
        <v>1.9060094396596412</v>
      </c>
      <c r="X98" s="12">
        <f t="shared" si="42"/>
        <v>-5.7058833464286067</v>
      </c>
      <c r="Y98" s="12">
        <f t="shared" si="42"/>
        <v>1.1464918794042944</v>
      </c>
      <c r="Z98" s="12">
        <f t="shared" si="42"/>
        <v>10.776858952259772</v>
      </c>
      <c r="AA98" s="12">
        <f t="shared" si="42"/>
        <v>-2.3494866967920984</v>
      </c>
      <c r="AB98" s="12">
        <f t="shared" si="42"/>
        <v>-17.485874129436169</v>
      </c>
      <c r="AC98" s="12">
        <f t="shared" si="42"/>
        <v>17.97335863720842</v>
      </c>
      <c r="AD98" s="12">
        <f t="shared" si="42"/>
        <v>16.14741677996048</v>
      </c>
      <c r="AE98" s="12">
        <f t="shared" si="42"/>
        <v>-0.14923328561114602</v>
      </c>
      <c r="AF98" s="12">
        <f t="shared" si="16"/>
        <v>4.4214181926480078</v>
      </c>
    </row>
    <row r="99" spans="1:32" s="27" customFormat="1" ht="13.8" thickBo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</row>
    <row r="100" spans="1:32" s="27" customFormat="1" ht="13.8" thickTop="1">
      <c r="A100" s="17" t="s">
        <v>1187</v>
      </c>
    </row>
    <row r="101" spans="1:32" ht="12.75" customHeight="1"/>
    <row r="102" spans="1:32" ht="12.75" customHeight="1"/>
    <row r="103" spans="1:32" ht="12.75" customHeight="1">
      <c r="A103" s="23" t="s">
        <v>11</v>
      </c>
    </row>
    <row r="104" spans="1:32" ht="12.75" customHeight="1"/>
    <row r="105" spans="1:32" ht="12.75" customHeight="1"/>
    <row r="106" spans="1:32" ht="12.75" customHeight="1"/>
    <row r="107" spans="1:32" ht="12.75" customHeight="1"/>
    <row r="108" spans="1:32" ht="12.75" customHeight="1"/>
    <row r="109" spans="1:32" ht="12.75" customHeight="1"/>
    <row r="110" spans="1:32" ht="12.75" customHeight="1"/>
    <row r="111" spans="1:32" ht="12.75" customHeight="1"/>
  </sheetData>
  <mergeCells count="5">
    <mergeCell ref="B7:AF7"/>
    <mergeCell ref="B38:AF38"/>
    <mergeCell ref="B69:AF69"/>
    <mergeCell ref="A2:AF2"/>
    <mergeCell ref="A4:AF4"/>
  </mergeCells>
  <hyperlinks>
    <hyperlink ref="A103" location="NOTAS!A1" display="NOTAS" xr:uid="{00000000-0004-0000-1400-000000000000}"/>
    <hyperlink ref="A1" location="ÍNDICE!A1" display="INDICE" xr:uid="{00000000-0004-0000-1400-000001000000}"/>
  </hyperlinks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F111"/>
  <sheetViews>
    <sheetView showGridLines="0" zoomScaleNormal="100" workbookViewId="0"/>
  </sheetViews>
  <sheetFormatPr baseColWidth="10" defaultColWidth="10.88671875" defaultRowHeight="13.2"/>
  <cols>
    <col min="1" max="1" width="5.88671875" style="23" customWidth="1"/>
    <col min="2" max="2" width="16.6640625" style="23" customWidth="1"/>
    <col min="3" max="3" width="11.88671875" style="23" customWidth="1"/>
    <col min="4" max="4" width="11.6640625" style="23" customWidth="1"/>
    <col min="5" max="31" width="11.88671875" style="23" customWidth="1"/>
    <col min="32" max="32" width="12.44140625" style="23" customWidth="1"/>
    <col min="33" max="16384" width="10.88671875" style="23"/>
  </cols>
  <sheetData>
    <row r="1" spans="1:32" s="27" customFormat="1">
      <c r="A1" s="45" t="s">
        <v>0</v>
      </c>
    </row>
    <row r="2" spans="1:32" s="27" customFormat="1">
      <c r="A2" s="87" t="s">
        <v>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27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7" customFormat="1">
      <c r="A4" s="87" t="s">
        <v>1203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7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2" s="27" customFormat="1" ht="13.8" thickTop="1">
      <c r="A6" s="28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2" s="27" customFormat="1" ht="13.8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27" customFormat="1" ht="13.8" thickTop="1">
      <c r="A8" s="2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4"/>
      <c r="AB8" s="34"/>
      <c r="AC8" s="34"/>
      <c r="AD8" s="34"/>
      <c r="AE8" s="34"/>
    </row>
    <row r="9" spans="1:32" ht="12.75" customHeight="1">
      <c r="A9" s="3">
        <v>1</v>
      </c>
      <c r="B9" s="3">
        <v>701910</v>
      </c>
      <c r="C9" s="8">
        <v>7.7409999999999997</v>
      </c>
      <c r="D9" s="8">
        <v>7.9075420000000003</v>
      </c>
      <c r="E9" s="8">
        <v>6.6975749999999996</v>
      </c>
      <c r="F9" s="8">
        <v>9.348179</v>
      </c>
      <c r="G9" s="8">
        <v>9.2509490000000003</v>
      </c>
      <c r="H9" s="8">
        <v>28.898208</v>
      </c>
      <c r="I9" s="8">
        <v>30.860975999999997</v>
      </c>
      <c r="J9" s="8">
        <v>31.939921999999999</v>
      </c>
      <c r="K9" s="8">
        <v>38.626131999999998</v>
      </c>
      <c r="L9" s="8">
        <v>55.380061999999995</v>
      </c>
      <c r="M9" s="8">
        <v>92.246042000000003</v>
      </c>
      <c r="N9" s="8">
        <v>117.70895399999999</v>
      </c>
      <c r="O9" s="8">
        <v>110.869576</v>
      </c>
      <c r="P9" s="34">
        <v>122.399823</v>
      </c>
      <c r="Q9" s="34">
        <v>85.446596999999997</v>
      </c>
      <c r="R9" s="34">
        <v>113.29538000000001</v>
      </c>
      <c r="S9" s="34">
        <v>123.17526700000001</v>
      </c>
      <c r="T9" s="34">
        <v>134.02789799999999</v>
      </c>
      <c r="U9" s="34">
        <v>163.859689</v>
      </c>
      <c r="V9" s="34">
        <v>138.34462599999998</v>
      </c>
      <c r="W9" s="34">
        <v>152.74840900000001</v>
      </c>
      <c r="X9" s="34">
        <v>160.223017</v>
      </c>
      <c r="Y9" s="34">
        <v>150.29384899999999</v>
      </c>
      <c r="Z9" s="34">
        <v>181.81494699999999</v>
      </c>
      <c r="AA9" s="34">
        <v>175.35219800000002</v>
      </c>
      <c r="AB9" s="34">
        <v>165.27432400000001</v>
      </c>
      <c r="AC9" s="34">
        <v>202.07902799999999</v>
      </c>
      <c r="AD9" s="34">
        <v>171.71985500000002</v>
      </c>
      <c r="AE9" s="34">
        <v>0</v>
      </c>
      <c r="AF9" s="34">
        <f>SUM(C9:AE9)</f>
        <v>2787.5300240000001</v>
      </c>
    </row>
    <row r="10" spans="1:32" ht="12.75" customHeight="1">
      <c r="A10" s="3">
        <v>2</v>
      </c>
      <c r="B10" s="3">
        <v>701990</v>
      </c>
      <c r="C10" s="8">
        <v>16.271999999999998</v>
      </c>
      <c r="D10" s="8">
        <v>25.474630000000001</v>
      </c>
      <c r="E10" s="8">
        <v>62.953023999999999</v>
      </c>
      <c r="F10" s="8">
        <v>75.026240000000001</v>
      </c>
      <c r="G10" s="8">
        <v>74.309584000000001</v>
      </c>
      <c r="H10" s="8">
        <v>64.191141000000002</v>
      </c>
      <c r="I10" s="8">
        <v>74.402577999999991</v>
      </c>
      <c r="J10" s="8">
        <v>63.356097999999996</v>
      </c>
      <c r="K10" s="8">
        <v>64.602884000000003</v>
      </c>
      <c r="L10" s="8">
        <v>66.748564000000002</v>
      </c>
      <c r="M10" s="8">
        <v>80.463661999999999</v>
      </c>
      <c r="N10" s="8">
        <v>97.154907000000009</v>
      </c>
      <c r="O10" s="8">
        <v>118.756428</v>
      </c>
      <c r="P10" s="34">
        <v>110.05071799999999</v>
      </c>
      <c r="Q10" s="34">
        <v>81.284569000000005</v>
      </c>
      <c r="R10" s="34">
        <v>81.163388999999995</v>
      </c>
      <c r="S10" s="34">
        <v>96.06626399999999</v>
      </c>
      <c r="T10" s="34">
        <v>86.309475999999989</v>
      </c>
      <c r="U10" s="34">
        <v>95.129412000000002</v>
      </c>
      <c r="V10" s="34">
        <v>105.66788000000001</v>
      </c>
      <c r="W10" s="34">
        <v>107.733035</v>
      </c>
      <c r="X10" s="34">
        <v>107.98084200000001</v>
      </c>
      <c r="Y10" s="34">
        <v>101.338398</v>
      </c>
      <c r="Z10" s="34">
        <v>119.092589</v>
      </c>
      <c r="AA10" s="34">
        <v>125.103734</v>
      </c>
      <c r="AB10" s="34">
        <v>108.467073</v>
      </c>
      <c r="AC10" s="34">
        <v>129.95646300000001</v>
      </c>
      <c r="AD10" s="34">
        <v>153.35878099999999</v>
      </c>
      <c r="AE10" s="34">
        <v>167.89067800000001</v>
      </c>
      <c r="AF10" s="34">
        <f t="shared" ref="AF10:AF36" si="0">SUM(C10:AE10)</f>
        <v>2660.3050409999996</v>
      </c>
    </row>
    <row r="11" spans="1:32" ht="12.75" customHeight="1">
      <c r="A11" s="3">
        <v>3</v>
      </c>
      <c r="B11" s="3">
        <v>540233</v>
      </c>
      <c r="C11" s="8">
        <v>56.369</v>
      </c>
      <c r="D11" s="8">
        <v>37.234368000000003</v>
      </c>
      <c r="E11" s="8">
        <v>27.34825</v>
      </c>
      <c r="F11" s="8">
        <v>24.757515999999999</v>
      </c>
      <c r="G11" s="8">
        <v>32.823174000000002</v>
      </c>
      <c r="H11" s="8">
        <v>36.606536999999996</v>
      </c>
      <c r="I11" s="8">
        <v>36.850254</v>
      </c>
      <c r="J11" s="8">
        <v>40.100857000000005</v>
      </c>
      <c r="K11" s="8">
        <v>44.505377000000003</v>
      </c>
      <c r="L11" s="8">
        <v>48.996677000000005</v>
      </c>
      <c r="M11" s="8">
        <v>55.390141999999997</v>
      </c>
      <c r="N11" s="8">
        <v>56.099008000000005</v>
      </c>
      <c r="O11" s="8">
        <v>52.110836000000006</v>
      </c>
      <c r="P11" s="34">
        <v>42.752269999999996</v>
      </c>
      <c r="Q11" s="34">
        <v>35.258645999999999</v>
      </c>
      <c r="R11" s="34">
        <v>48.306135000000005</v>
      </c>
      <c r="S11" s="34">
        <v>62.123624999999997</v>
      </c>
      <c r="T11" s="34">
        <v>64.208584000000002</v>
      </c>
      <c r="U11" s="34">
        <v>66.546221000000003</v>
      </c>
      <c r="V11" s="34">
        <v>49.528832000000001</v>
      </c>
      <c r="W11" s="34">
        <v>45.020408000000003</v>
      </c>
      <c r="X11" s="34">
        <v>35.500050000000002</v>
      </c>
      <c r="Y11" s="34">
        <v>33.853037999999998</v>
      </c>
      <c r="Z11" s="34">
        <v>40.033207000000004</v>
      </c>
      <c r="AA11" s="34">
        <v>43.671802000000007</v>
      </c>
      <c r="AB11" s="34">
        <v>36.960108999999996</v>
      </c>
      <c r="AC11" s="34">
        <v>43.120567999999999</v>
      </c>
      <c r="AD11" s="34">
        <v>52.686483000000003</v>
      </c>
      <c r="AE11" s="34">
        <v>44.547333999999999</v>
      </c>
      <c r="AF11" s="34">
        <f t="shared" si="0"/>
        <v>1293.3093080000001</v>
      </c>
    </row>
    <row r="12" spans="1:32" ht="12.75" customHeight="1">
      <c r="A12" s="3">
        <v>4</v>
      </c>
      <c r="B12" s="3">
        <v>520100</v>
      </c>
      <c r="C12" s="8">
        <v>169.99500800000001</v>
      </c>
      <c r="D12" s="8">
        <v>149.681488</v>
      </c>
      <c r="E12" s="8">
        <v>110.73944</v>
      </c>
      <c r="F12" s="8">
        <v>54.661760000000001</v>
      </c>
      <c r="G12" s="8">
        <v>53.552315999999998</v>
      </c>
      <c r="H12" s="8">
        <v>32.625785</v>
      </c>
      <c r="I12" s="8">
        <v>22.274883000000003</v>
      </c>
      <c r="J12" s="8">
        <v>17.124447</v>
      </c>
      <c r="K12" s="8">
        <v>19.535411</v>
      </c>
      <c r="L12" s="8">
        <v>44.864362</v>
      </c>
      <c r="M12" s="8">
        <v>56.134091999999995</v>
      </c>
      <c r="N12" s="8">
        <v>53.778811999999995</v>
      </c>
      <c r="O12" s="8">
        <v>65.122372999999996</v>
      </c>
      <c r="P12" s="34">
        <v>78.582060999999996</v>
      </c>
      <c r="Q12" s="34">
        <v>46.719822999999998</v>
      </c>
      <c r="R12" s="34">
        <v>52.798833999999999</v>
      </c>
      <c r="S12" s="34">
        <v>119.352823</v>
      </c>
      <c r="T12" s="34">
        <v>126.39591</v>
      </c>
      <c r="U12" s="34">
        <v>96.055370999999994</v>
      </c>
      <c r="V12" s="34">
        <v>34.764446000000007</v>
      </c>
      <c r="W12" s="34">
        <v>23.877376000000002</v>
      </c>
      <c r="X12" s="34">
        <v>40.687631000000003</v>
      </c>
      <c r="Y12" s="34">
        <v>37.218989000000001</v>
      </c>
      <c r="Z12" s="34">
        <v>80.304448000000008</v>
      </c>
      <c r="AA12" s="34">
        <v>110.615196</v>
      </c>
      <c r="AB12" s="34">
        <v>174.59326100000001</v>
      </c>
      <c r="AC12" s="34">
        <v>49.412476999999996</v>
      </c>
      <c r="AD12" s="34">
        <v>42.400917</v>
      </c>
      <c r="AE12" s="34">
        <v>36.204209000000006</v>
      </c>
      <c r="AF12" s="34">
        <f t="shared" si="0"/>
        <v>2000.0739489999999</v>
      </c>
    </row>
    <row r="13" spans="1:32" ht="12.75" customHeight="1">
      <c r="A13" s="3">
        <v>5</v>
      </c>
      <c r="B13" s="3">
        <v>540241</v>
      </c>
      <c r="C13" s="8">
        <v>15.797000000000001</v>
      </c>
      <c r="D13" s="8">
        <v>14.302476</v>
      </c>
      <c r="E13" s="8">
        <v>11.459749</v>
      </c>
      <c r="F13" s="8">
        <v>22.489428</v>
      </c>
      <c r="G13" s="8">
        <v>34.810824000000004</v>
      </c>
      <c r="H13" s="8">
        <v>59.197542999999996</v>
      </c>
      <c r="I13" s="8">
        <v>109.80611999999999</v>
      </c>
      <c r="J13" s="8">
        <v>134.94484500000002</v>
      </c>
      <c r="K13" s="8">
        <v>131.18803500000001</v>
      </c>
      <c r="L13" s="8">
        <v>151.670715</v>
      </c>
      <c r="M13" s="8">
        <v>148.51908499999999</v>
      </c>
      <c r="N13" s="8">
        <v>154.77707800000002</v>
      </c>
      <c r="O13" s="8">
        <v>119.554714</v>
      </c>
      <c r="P13" s="34">
        <v>124.40501399999999</v>
      </c>
      <c r="Q13" s="34">
        <v>102.798042</v>
      </c>
      <c r="R13" s="34">
        <v>101.56755800000001</v>
      </c>
      <c r="S13" s="34">
        <v>105.88141299999999</v>
      </c>
      <c r="T13" s="34">
        <v>103.68165499999999</v>
      </c>
      <c r="U13" s="34">
        <v>101.90410700000001</v>
      </c>
      <c r="V13" s="34">
        <v>40.685078000000004</v>
      </c>
      <c r="W13" s="34">
        <v>33.905911000000003</v>
      </c>
      <c r="X13" s="34">
        <v>27.974040000000002</v>
      </c>
      <c r="Y13" s="34">
        <v>27.247349999999997</v>
      </c>
      <c r="Z13" s="34">
        <v>22.94857</v>
      </c>
      <c r="AA13" s="34">
        <v>22.029837999999998</v>
      </c>
      <c r="AB13" s="34">
        <v>13.585924</v>
      </c>
      <c r="AC13" s="34">
        <v>13.382484</v>
      </c>
      <c r="AD13" s="34">
        <v>19.840147000000002</v>
      </c>
      <c r="AE13" s="34">
        <v>0</v>
      </c>
      <c r="AF13" s="34">
        <f t="shared" si="0"/>
        <v>1970.3547430000003</v>
      </c>
    </row>
    <row r="14" spans="1:32" ht="12.75" customHeight="1">
      <c r="A14" s="3">
        <v>6</v>
      </c>
      <c r="B14" s="3">
        <v>560750</v>
      </c>
      <c r="C14" s="8">
        <v>3.0790000000000002</v>
      </c>
      <c r="D14" s="8">
        <v>5.9554350000000005</v>
      </c>
      <c r="E14" s="8">
        <v>7.258006</v>
      </c>
      <c r="F14" s="8">
        <v>8.5063790000000008</v>
      </c>
      <c r="G14" s="8">
        <v>9.5745589999999989</v>
      </c>
      <c r="H14" s="8">
        <v>10.130545</v>
      </c>
      <c r="I14" s="8">
        <v>11.912246</v>
      </c>
      <c r="J14" s="8">
        <v>12.294492</v>
      </c>
      <c r="K14" s="8">
        <v>12.92647</v>
      </c>
      <c r="L14" s="8">
        <v>15.463407</v>
      </c>
      <c r="M14" s="8">
        <v>19.803979999999999</v>
      </c>
      <c r="N14" s="8">
        <v>23.463705999999998</v>
      </c>
      <c r="O14" s="8">
        <v>19.582629000000001</v>
      </c>
      <c r="P14" s="34">
        <v>21.121666000000001</v>
      </c>
      <c r="Q14" s="34">
        <v>14.638031999999999</v>
      </c>
      <c r="R14" s="34">
        <v>20.530515999999999</v>
      </c>
      <c r="S14" s="34">
        <v>21.099122999999999</v>
      </c>
      <c r="T14" s="34">
        <v>18.660278999999999</v>
      </c>
      <c r="U14" s="34">
        <v>16.957330000000002</v>
      </c>
      <c r="V14" s="34">
        <v>18.981961999999999</v>
      </c>
      <c r="W14" s="34">
        <v>18.101153999999998</v>
      </c>
      <c r="X14" s="34">
        <v>18.178058</v>
      </c>
      <c r="Y14" s="34">
        <v>17.346107</v>
      </c>
      <c r="Z14" s="34">
        <v>17.991398</v>
      </c>
      <c r="AA14" s="34">
        <v>18.072832999999999</v>
      </c>
      <c r="AB14" s="34">
        <v>15.696759</v>
      </c>
      <c r="AC14" s="34">
        <v>17.576898</v>
      </c>
      <c r="AD14" s="34">
        <v>18.428464999999999</v>
      </c>
      <c r="AE14" s="34">
        <v>13.267179</v>
      </c>
      <c r="AF14" s="34">
        <f t="shared" si="0"/>
        <v>446.59861300000011</v>
      </c>
    </row>
    <row r="15" spans="1:32" ht="12.75" customHeight="1">
      <c r="A15" s="3">
        <v>7</v>
      </c>
      <c r="B15" s="3">
        <v>540410</v>
      </c>
      <c r="C15" s="8">
        <v>3.2669999999999999</v>
      </c>
      <c r="D15" s="8">
        <v>2.6427640000000001</v>
      </c>
      <c r="E15" s="8">
        <v>3.3926350000000003</v>
      </c>
      <c r="F15" s="8">
        <v>6.2116480000000003</v>
      </c>
      <c r="G15" s="8">
        <v>3.9003139999999998</v>
      </c>
      <c r="H15" s="8">
        <v>6.541785</v>
      </c>
      <c r="I15" s="8">
        <v>2.6584639999999999</v>
      </c>
      <c r="J15" s="8">
        <v>6.1080209999999999</v>
      </c>
      <c r="K15" s="8">
        <v>3.5801999999999996</v>
      </c>
      <c r="L15" s="8">
        <v>3.3463090000000002</v>
      </c>
      <c r="M15" s="8">
        <v>5.1880350000000002</v>
      </c>
      <c r="N15" s="8">
        <v>8.0096869999999996</v>
      </c>
      <c r="O15" s="8">
        <v>11.168155</v>
      </c>
      <c r="P15" s="34">
        <v>9.7948349999999991</v>
      </c>
      <c r="Q15" s="34">
        <v>8.7484609999999989</v>
      </c>
      <c r="R15" s="34">
        <v>10.912377000000001</v>
      </c>
      <c r="S15" s="34">
        <v>11.877632</v>
      </c>
      <c r="T15" s="34">
        <v>12.06475</v>
      </c>
      <c r="U15" s="34">
        <v>12.334650999999999</v>
      </c>
      <c r="V15" s="34">
        <v>7.1446369999999995</v>
      </c>
      <c r="W15" s="34">
        <v>8.8996250000000003</v>
      </c>
      <c r="X15" s="34">
        <v>8.784949000000001</v>
      </c>
      <c r="Y15" s="34">
        <v>10.808593</v>
      </c>
      <c r="Z15" s="34">
        <v>13.02599</v>
      </c>
      <c r="AA15" s="34">
        <v>15.033087999999999</v>
      </c>
      <c r="AB15" s="34">
        <v>12.864985000000001</v>
      </c>
      <c r="AC15" s="34">
        <v>15.885705</v>
      </c>
      <c r="AD15" s="34">
        <v>15.366526</v>
      </c>
      <c r="AE15" s="34">
        <v>0</v>
      </c>
      <c r="AF15" s="34">
        <f t="shared" si="0"/>
        <v>239.56182100000001</v>
      </c>
    </row>
    <row r="16" spans="1:32" ht="12.75" customHeight="1">
      <c r="A16" s="3">
        <v>8</v>
      </c>
      <c r="B16" s="3">
        <v>540220</v>
      </c>
      <c r="C16" s="8">
        <v>19.744</v>
      </c>
      <c r="D16" s="8">
        <v>17.816980000000001</v>
      </c>
      <c r="E16" s="8">
        <v>15.470241</v>
      </c>
      <c r="F16" s="8">
        <v>18.313736000000002</v>
      </c>
      <c r="G16" s="8">
        <v>26.350012</v>
      </c>
      <c r="H16" s="8">
        <v>31.500542000000003</v>
      </c>
      <c r="I16" s="8">
        <v>25.772311000000002</v>
      </c>
      <c r="J16" s="8">
        <v>21.032917000000001</v>
      </c>
      <c r="K16" s="8">
        <v>19.39141</v>
      </c>
      <c r="L16" s="8">
        <v>25.382723000000002</v>
      </c>
      <c r="M16" s="8">
        <v>32.267686000000005</v>
      </c>
      <c r="N16" s="8">
        <v>32.780959000000003</v>
      </c>
      <c r="O16" s="8">
        <v>34.513995999999999</v>
      </c>
      <c r="P16" s="34">
        <v>37.094937999999999</v>
      </c>
      <c r="Q16" s="34">
        <v>21.945117999999997</v>
      </c>
      <c r="R16" s="34">
        <v>32.290408999999997</v>
      </c>
      <c r="S16" s="34">
        <v>31.291917000000002</v>
      </c>
      <c r="T16" s="34">
        <v>28.679487000000002</v>
      </c>
      <c r="U16" s="34">
        <v>31.377521000000002</v>
      </c>
      <c r="V16" s="34">
        <v>17.761697000000002</v>
      </c>
      <c r="W16" s="34">
        <v>14.544581000000001</v>
      </c>
      <c r="X16" s="34">
        <v>14.609303000000001</v>
      </c>
      <c r="Y16" s="34">
        <v>14.784006999999999</v>
      </c>
      <c r="Z16" s="34">
        <v>15.35116</v>
      </c>
      <c r="AA16" s="34">
        <v>12.961668</v>
      </c>
      <c r="AB16" s="34">
        <v>12.654978</v>
      </c>
      <c r="AC16" s="34">
        <v>15.311382</v>
      </c>
      <c r="AD16" s="34">
        <v>14.005139999999999</v>
      </c>
      <c r="AE16" s="34">
        <v>8.2860049999999994</v>
      </c>
      <c r="AF16" s="34">
        <f t="shared" si="0"/>
        <v>643.28682400000014</v>
      </c>
    </row>
    <row r="17" spans="1:32" ht="12.75" customHeight="1">
      <c r="A17" s="3">
        <v>9</v>
      </c>
      <c r="B17" s="3">
        <v>550953</v>
      </c>
      <c r="C17" s="8">
        <v>1.0840000000000001</v>
      </c>
      <c r="D17" s="8">
        <v>0.32020299999999996</v>
      </c>
      <c r="E17" s="8">
        <v>0.74158299999999999</v>
      </c>
      <c r="F17" s="8">
        <v>1.980302</v>
      </c>
      <c r="G17" s="8">
        <v>7.4940940000000005</v>
      </c>
      <c r="H17" s="8">
        <v>3.5475669999999999</v>
      </c>
      <c r="I17" s="8">
        <v>2.9124729999999999</v>
      </c>
      <c r="J17" s="8">
        <v>6.1176430000000002</v>
      </c>
      <c r="K17" s="8">
        <v>6.6562760000000001</v>
      </c>
      <c r="L17" s="8">
        <v>5.198016</v>
      </c>
      <c r="M17" s="8">
        <v>5.6963019999999993</v>
      </c>
      <c r="N17" s="8">
        <v>5.9507879999999993</v>
      </c>
      <c r="O17" s="8">
        <v>4.9162369999999997</v>
      </c>
      <c r="P17" s="34">
        <v>4.7491059999999994</v>
      </c>
      <c r="Q17" s="34">
        <v>6.3250959999999994</v>
      </c>
      <c r="R17" s="34">
        <v>10.236338</v>
      </c>
      <c r="S17" s="34">
        <v>10.494524999999999</v>
      </c>
      <c r="T17" s="34">
        <v>6.049633</v>
      </c>
      <c r="U17" s="34">
        <v>10.538977000000001</v>
      </c>
      <c r="V17" s="34">
        <v>12.525064</v>
      </c>
      <c r="W17" s="34">
        <v>15.253264</v>
      </c>
      <c r="X17" s="34">
        <v>4.2770529999999995</v>
      </c>
      <c r="Y17" s="34">
        <v>5.912312</v>
      </c>
      <c r="Z17" s="34">
        <v>7.2074350000000003</v>
      </c>
      <c r="AA17" s="34">
        <v>5.9078739999999996</v>
      </c>
      <c r="AB17" s="34">
        <v>2.9061970000000001</v>
      </c>
      <c r="AC17" s="34">
        <v>6.6847709999999996</v>
      </c>
      <c r="AD17" s="34">
        <v>12.412486999999999</v>
      </c>
      <c r="AE17" s="34">
        <v>7.2212459999999998</v>
      </c>
      <c r="AF17" s="34">
        <f t="shared" si="0"/>
        <v>181.31686200000001</v>
      </c>
    </row>
    <row r="18" spans="1:32" ht="12.75" customHeight="1">
      <c r="A18" s="3">
        <v>10</v>
      </c>
      <c r="B18" s="3">
        <v>560900</v>
      </c>
      <c r="C18" s="8">
        <v>1.2529999999999999</v>
      </c>
      <c r="D18" s="8">
        <v>0.63036300000000001</v>
      </c>
      <c r="E18" s="8">
        <v>0.59858299999999998</v>
      </c>
      <c r="F18" s="8">
        <v>1.2982840000000002</v>
      </c>
      <c r="G18" s="8">
        <v>1.6114310000000001</v>
      </c>
      <c r="H18" s="8">
        <v>2.1594980000000001</v>
      </c>
      <c r="I18" s="8">
        <v>1.614633</v>
      </c>
      <c r="J18" s="8">
        <v>0.845495</v>
      </c>
      <c r="K18" s="8">
        <v>0.72135700000000003</v>
      </c>
      <c r="L18" s="8">
        <v>0.92064200000000007</v>
      </c>
      <c r="M18" s="8">
        <v>6.8525209999999994</v>
      </c>
      <c r="N18" s="8">
        <v>9.7986979999999999</v>
      </c>
      <c r="O18" s="8">
        <v>4.7729340000000002</v>
      </c>
      <c r="P18" s="34">
        <v>3.9906680000000003</v>
      </c>
      <c r="Q18" s="34">
        <v>5.0780950000000002</v>
      </c>
      <c r="R18" s="34">
        <v>6.5119549999999995</v>
      </c>
      <c r="S18" s="34">
        <v>7.4200670000000004</v>
      </c>
      <c r="T18" s="34">
        <v>10.461503</v>
      </c>
      <c r="U18" s="34">
        <v>9.3911859999999994</v>
      </c>
      <c r="V18" s="34">
        <v>9.0468719999999987</v>
      </c>
      <c r="W18" s="34">
        <v>9.1234310000000001</v>
      </c>
      <c r="X18" s="34">
        <v>10.613350000000001</v>
      </c>
      <c r="Y18" s="34">
        <v>10.669325000000001</v>
      </c>
      <c r="Z18" s="34">
        <v>11.309494000000001</v>
      </c>
      <c r="AA18" s="34">
        <v>11.547889</v>
      </c>
      <c r="AB18" s="34">
        <v>7.7102709999999997</v>
      </c>
      <c r="AC18" s="34">
        <v>9.2386359999999996</v>
      </c>
      <c r="AD18" s="34">
        <v>11.715120000000001</v>
      </c>
      <c r="AE18" s="34">
        <v>11.148204</v>
      </c>
      <c r="AF18" s="34">
        <f t="shared" si="0"/>
        <v>178.053505</v>
      </c>
    </row>
    <row r="19" spans="1:32" ht="12.75" customHeight="1">
      <c r="A19" s="3">
        <v>11</v>
      </c>
      <c r="B19" s="3">
        <v>520512</v>
      </c>
      <c r="C19" s="8">
        <v>3.923</v>
      </c>
      <c r="D19" s="8">
        <v>1.451694</v>
      </c>
      <c r="E19" s="8">
        <v>1.178944</v>
      </c>
      <c r="F19" s="8">
        <v>2.3842089999999998</v>
      </c>
      <c r="G19" s="8">
        <v>5.3302319999999996</v>
      </c>
      <c r="H19" s="8">
        <v>4.2242199999999999</v>
      </c>
      <c r="I19" s="8">
        <v>3.2276020000000001</v>
      </c>
      <c r="J19" s="8">
        <v>7.2780240000000003</v>
      </c>
      <c r="K19" s="8">
        <v>7.8436400000000006</v>
      </c>
      <c r="L19" s="8">
        <v>9.5709860000000013</v>
      </c>
      <c r="M19" s="8">
        <v>9.0768830000000005</v>
      </c>
      <c r="N19" s="8">
        <v>9.5800470000000004</v>
      </c>
      <c r="O19" s="8">
        <v>16.949885999999999</v>
      </c>
      <c r="P19" s="34">
        <v>16.821093000000001</v>
      </c>
      <c r="Q19" s="34">
        <v>22.337358000000002</v>
      </c>
      <c r="R19" s="34">
        <v>44.695822999999997</v>
      </c>
      <c r="S19" s="34">
        <v>50.780532000000001</v>
      </c>
      <c r="T19" s="34">
        <v>46.160015000000001</v>
      </c>
      <c r="U19" s="34">
        <v>28.502330999999998</v>
      </c>
      <c r="V19" s="34">
        <v>5.7123429999999997</v>
      </c>
      <c r="W19" s="34">
        <v>13.466117000000001</v>
      </c>
      <c r="X19" s="34">
        <v>8.7078150000000001</v>
      </c>
      <c r="Y19" s="34">
        <v>12.350166</v>
      </c>
      <c r="Z19" s="34">
        <v>15.360308999999999</v>
      </c>
      <c r="AA19" s="34">
        <v>9.9160710000000005</v>
      </c>
      <c r="AB19" s="34">
        <v>4.092079</v>
      </c>
      <c r="AC19" s="34">
        <v>16.284545999999999</v>
      </c>
      <c r="AD19" s="34">
        <v>8.5975599999999996</v>
      </c>
      <c r="AE19" s="34">
        <v>6.5448029999999999</v>
      </c>
      <c r="AF19" s="34">
        <f t="shared" si="0"/>
        <v>392.34832799999987</v>
      </c>
    </row>
    <row r="20" spans="1:32" ht="12.75" customHeight="1">
      <c r="A20" s="3">
        <v>12</v>
      </c>
      <c r="B20" s="3">
        <v>550320</v>
      </c>
      <c r="C20" s="8">
        <v>140.388992</v>
      </c>
      <c r="D20" s="8">
        <v>117.361856</v>
      </c>
      <c r="E20" s="8">
        <v>99.909392000000011</v>
      </c>
      <c r="F20" s="8">
        <v>87.868544</v>
      </c>
      <c r="G20" s="8">
        <v>73.350895999999992</v>
      </c>
      <c r="H20" s="8">
        <v>86.605673999999993</v>
      </c>
      <c r="I20" s="8">
        <v>90.40733800000001</v>
      </c>
      <c r="J20" s="8">
        <v>89.112064000000004</v>
      </c>
      <c r="K20" s="8">
        <v>60.512464999999999</v>
      </c>
      <c r="L20" s="8">
        <v>44.383631999999999</v>
      </c>
      <c r="M20" s="8">
        <v>36.315305000000002</v>
      </c>
      <c r="N20" s="8">
        <v>2.4328799999999999</v>
      </c>
      <c r="O20" s="8">
        <v>4.5741170000000002</v>
      </c>
      <c r="P20" s="34">
        <v>4.0883009999999995</v>
      </c>
      <c r="Q20" s="34">
        <v>4.6170039999999997</v>
      </c>
      <c r="R20" s="34">
        <v>5.1701280000000001</v>
      </c>
      <c r="S20" s="34">
        <v>7.5168309999999998</v>
      </c>
      <c r="T20" s="34">
        <v>5.7595700000000001</v>
      </c>
      <c r="U20" s="34">
        <v>6.445837</v>
      </c>
      <c r="V20" s="34">
        <v>14.704401000000001</v>
      </c>
      <c r="W20" s="34">
        <v>15.973642</v>
      </c>
      <c r="X20" s="34">
        <v>6.5204049999999993</v>
      </c>
      <c r="Y20" s="34">
        <v>10.364068999999999</v>
      </c>
      <c r="Z20" s="34">
        <v>10.927598</v>
      </c>
      <c r="AA20" s="34">
        <v>3.6798800000000003</v>
      </c>
      <c r="AB20" s="34">
        <v>6.6262749999999997</v>
      </c>
      <c r="AC20" s="34">
        <v>4.6376689999999998</v>
      </c>
      <c r="AD20" s="34">
        <v>7.5228890000000002</v>
      </c>
      <c r="AE20" s="34">
        <v>11.286724</v>
      </c>
      <c r="AF20" s="34">
        <f t="shared" si="0"/>
        <v>1059.064378</v>
      </c>
    </row>
    <row r="21" spans="1:32" ht="12.75" customHeight="1">
      <c r="A21" s="3">
        <v>13</v>
      </c>
      <c r="B21" s="3">
        <v>560790</v>
      </c>
      <c r="C21" s="8">
        <v>3.4409999999999998</v>
      </c>
      <c r="D21" s="8">
        <v>4.5290929999999996</v>
      </c>
      <c r="E21" s="8">
        <v>5.647824</v>
      </c>
      <c r="F21" s="8">
        <v>6.4903339999999998</v>
      </c>
      <c r="G21" s="8">
        <v>4.1030769999999999</v>
      </c>
      <c r="H21" s="8">
        <v>6.3149880000000005</v>
      </c>
      <c r="I21" s="8">
        <v>7.6815280000000001</v>
      </c>
      <c r="J21" s="8">
        <v>10.357004999999999</v>
      </c>
      <c r="K21" s="8">
        <v>7.5468950000000001</v>
      </c>
      <c r="L21" s="8">
        <v>7.7487979999999999</v>
      </c>
      <c r="M21" s="8">
        <v>6.3979280000000003</v>
      </c>
      <c r="N21" s="8">
        <v>5.9324189999999994</v>
      </c>
      <c r="O21" s="8">
        <v>8.3129310000000007</v>
      </c>
      <c r="P21" s="34">
        <v>11.283878000000001</v>
      </c>
      <c r="Q21" s="34">
        <v>10.468138999999999</v>
      </c>
      <c r="R21" s="34">
        <v>11.723199000000001</v>
      </c>
      <c r="S21" s="34">
        <v>11.673146000000001</v>
      </c>
      <c r="T21" s="34">
        <v>10.379717000000001</v>
      </c>
      <c r="U21" s="34">
        <v>10.326499999999999</v>
      </c>
      <c r="V21" s="34">
        <v>10.515071000000001</v>
      </c>
      <c r="W21" s="34">
        <v>10.039156999999999</v>
      </c>
      <c r="X21" s="34">
        <v>9.1750969999999992</v>
      </c>
      <c r="Y21" s="34">
        <v>8.7837499999999995</v>
      </c>
      <c r="Z21" s="34">
        <v>7.3676830000000004</v>
      </c>
      <c r="AA21" s="34">
        <v>7.0894750000000002</v>
      </c>
      <c r="AB21" s="34">
        <v>5.3997070000000003</v>
      </c>
      <c r="AC21" s="34">
        <v>6.590929</v>
      </c>
      <c r="AD21" s="34">
        <v>6.0818659999999998</v>
      </c>
      <c r="AE21" s="34">
        <v>4.8121650000000002</v>
      </c>
      <c r="AF21" s="34">
        <f t="shared" si="0"/>
        <v>226.21329899999995</v>
      </c>
    </row>
    <row r="22" spans="1:32" ht="12.75" customHeight="1">
      <c r="A22" s="3">
        <v>14</v>
      </c>
      <c r="B22" s="3">
        <v>540110</v>
      </c>
      <c r="C22" s="8">
        <v>1.3879999999999999</v>
      </c>
      <c r="D22" s="8">
        <v>3.1875200000000001</v>
      </c>
      <c r="E22" s="8">
        <v>4.1980170000000001</v>
      </c>
      <c r="F22" s="8">
        <v>6.5845649999999996</v>
      </c>
      <c r="G22" s="8">
        <v>5.8913230000000008</v>
      </c>
      <c r="H22" s="8">
        <v>11.902781999999998</v>
      </c>
      <c r="I22" s="8">
        <v>11.561</v>
      </c>
      <c r="J22" s="8">
        <v>15.840228</v>
      </c>
      <c r="K22" s="8">
        <v>12.921438999999999</v>
      </c>
      <c r="L22" s="8">
        <v>19.129887999999998</v>
      </c>
      <c r="M22" s="8">
        <v>29.305572999999999</v>
      </c>
      <c r="N22" s="8">
        <v>38.524667999999998</v>
      </c>
      <c r="O22" s="8">
        <v>38.548381999999997</v>
      </c>
      <c r="P22" s="34">
        <v>36.854542000000002</v>
      </c>
      <c r="Q22" s="34">
        <v>28.634499999999999</v>
      </c>
      <c r="R22" s="34">
        <v>30.375707999999999</v>
      </c>
      <c r="S22" s="34">
        <v>27.048347000000003</v>
      </c>
      <c r="T22" s="34">
        <v>22.364828000000003</v>
      </c>
      <c r="U22" s="34">
        <v>21.884564999999998</v>
      </c>
      <c r="V22" s="34">
        <v>32.813546000000002</v>
      </c>
      <c r="W22" s="34">
        <v>18.142278999999998</v>
      </c>
      <c r="X22" s="34">
        <v>13.655336</v>
      </c>
      <c r="Y22" s="34">
        <v>12.734366</v>
      </c>
      <c r="Z22" s="34">
        <v>13.869162000000001</v>
      </c>
      <c r="AA22" s="34">
        <v>1.684904</v>
      </c>
      <c r="AB22" s="34">
        <v>13.488156999999999</v>
      </c>
      <c r="AC22" s="34">
        <v>5.7509509999999997</v>
      </c>
      <c r="AD22" s="34">
        <v>5.3866300000000003</v>
      </c>
      <c r="AE22" s="34">
        <v>9.3471389999999985</v>
      </c>
      <c r="AF22" s="34">
        <f t="shared" si="0"/>
        <v>493.01834499999995</v>
      </c>
    </row>
    <row r="23" spans="1:32" ht="12.75" customHeight="1">
      <c r="A23" s="3">
        <v>15</v>
      </c>
      <c r="B23" s="3">
        <v>540610</v>
      </c>
      <c r="C23" s="8">
        <v>0.78200000000000003</v>
      </c>
      <c r="D23" s="8">
        <v>0.90218100000000001</v>
      </c>
      <c r="E23" s="8">
        <v>2.2894619999999999</v>
      </c>
      <c r="F23" s="8">
        <v>2.6618519999999997</v>
      </c>
      <c r="G23" s="8">
        <v>2.797418</v>
      </c>
      <c r="H23" s="8">
        <v>2.9464430000000004</v>
      </c>
      <c r="I23" s="8">
        <v>1.5359269999999998</v>
      </c>
      <c r="J23" s="8">
        <v>0.83548</v>
      </c>
      <c r="K23" s="8">
        <v>1.4652529999999999</v>
      </c>
      <c r="L23" s="8">
        <v>1.0606710000000001</v>
      </c>
      <c r="M23" s="8">
        <v>1.5332790000000001</v>
      </c>
      <c r="N23" s="8">
        <v>2.0053719999999999</v>
      </c>
      <c r="O23" s="8">
        <v>0.90395799999999993</v>
      </c>
      <c r="P23" s="34">
        <v>4.9886470000000003</v>
      </c>
      <c r="Q23" s="34">
        <v>4.2563659999999999</v>
      </c>
      <c r="R23" s="34">
        <v>4.440626</v>
      </c>
      <c r="S23" s="34">
        <v>4.889653</v>
      </c>
      <c r="T23" s="34">
        <v>4.9376000000000007</v>
      </c>
      <c r="U23" s="34">
        <v>4.6002839999999994</v>
      </c>
      <c r="V23" s="34">
        <v>4.1851690000000001</v>
      </c>
      <c r="W23" s="34">
        <v>3.3344450000000001</v>
      </c>
      <c r="X23" s="34">
        <v>2.5155940000000001</v>
      </c>
      <c r="Y23" s="34">
        <v>2.4066489999999998</v>
      </c>
      <c r="Z23" s="34">
        <v>2.8592269999999997</v>
      </c>
      <c r="AA23" s="34">
        <v>2.9784830000000002</v>
      </c>
      <c r="AB23" s="34">
        <v>3.677664</v>
      </c>
      <c r="AC23" s="34">
        <v>3.6231469999999999</v>
      </c>
      <c r="AD23" s="34">
        <v>3.4518749999999998</v>
      </c>
      <c r="AE23" s="34">
        <v>0</v>
      </c>
      <c r="AF23" s="34">
        <f t="shared" si="0"/>
        <v>78.864725000000007</v>
      </c>
    </row>
    <row r="24" spans="1:32" ht="12.75" customHeight="1">
      <c r="A24" s="3">
        <v>16</v>
      </c>
      <c r="B24" s="3">
        <v>540262</v>
      </c>
      <c r="C24" s="8">
        <v>0.26700000000000002</v>
      </c>
      <c r="D24" s="8">
        <v>0.44624000000000003</v>
      </c>
      <c r="E24" s="8">
        <v>0.53202800000000006</v>
      </c>
      <c r="F24" s="8">
        <v>0.56351300000000004</v>
      </c>
      <c r="G24" s="8">
        <v>1.1464639999999999</v>
      </c>
      <c r="H24" s="8">
        <v>0.50242600000000004</v>
      </c>
      <c r="I24" s="8">
        <v>0.35544700000000001</v>
      </c>
      <c r="J24" s="8">
        <v>0.190661</v>
      </c>
      <c r="K24" s="8">
        <v>0.20358299999999999</v>
      </c>
      <c r="L24" s="8">
        <v>0.209482</v>
      </c>
      <c r="M24" s="8">
        <v>0.13578599999999999</v>
      </c>
      <c r="N24" s="8">
        <v>0.40249599999999996</v>
      </c>
      <c r="O24" s="8">
        <v>0.10043300000000001</v>
      </c>
      <c r="P24" s="34">
        <v>0.20379</v>
      </c>
      <c r="Q24" s="34">
        <v>0.43199599999999999</v>
      </c>
      <c r="R24" s="34">
        <v>0.86115799999999998</v>
      </c>
      <c r="S24" s="34">
        <v>2.4596960000000001</v>
      </c>
      <c r="T24" s="34">
        <v>5.5843540000000003</v>
      </c>
      <c r="U24" s="34">
        <v>4.3305029999999993</v>
      </c>
      <c r="V24" s="34">
        <v>3.6957070000000001</v>
      </c>
      <c r="W24" s="34">
        <v>3.762067</v>
      </c>
      <c r="X24" s="34">
        <v>1.8685820000000002</v>
      </c>
      <c r="Y24" s="34">
        <v>2.0240050000000003</v>
      </c>
      <c r="Z24" s="34">
        <v>1.710834</v>
      </c>
      <c r="AA24" s="34">
        <v>2.0648980000000003</v>
      </c>
      <c r="AB24" s="34">
        <v>1.827007</v>
      </c>
      <c r="AC24" s="34">
        <v>2.6389580000000001</v>
      </c>
      <c r="AD24" s="34">
        <v>3.12663</v>
      </c>
      <c r="AE24" s="34">
        <v>0.26104899999999998</v>
      </c>
      <c r="AF24" s="34">
        <f t="shared" si="0"/>
        <v>41.906793</v>
      </c>
    </row>
    <row r="25" spans="1:32" ht="12.75" customHeight="1">
      <c r="A25" s="3">
        <v>17</v>
      </c>
      <c r="B25" s="3">
        <v>540231</v>
      </c>
      <c r="C25" s="8">
        <v>13.291</v>
      </c>
      <c r="D25" s="8">
        <v>16.717880000000001</v>
      </c>
      <c r="E25" s="8">
        <v>13.970898</v>
      </c>
      <c r="F25" s="8">
        <v>12.878757</v>
      </c>
      <c r="G25" s="8">
        <v>10.357981000000001</v>
      </c>
      <c r="H25" s="8">
        <v>10.670774999999999</v>
      </c>
      <c r="I25" s="8">
        <v>10.148126</v>
      </c>
      <c r="J25" s="8">
        <v>9.2312919999999998</v>
      </c>
      <c r="K25" s="8">
        <v>5.942736</v>
      </c>
      <c r="L25" s="8">
        <v>8.91235</v>
      </c>
      <c r="M25" s="8">
        <v>6.1438320000000006</v>
      </c>
      <c r="N25" s="8">
        <v>2.5296350000000003</v>
      </c>
      <c r="O25" s="8">
        <v>1.807115</v>
      </c>
      <c r="P25" s="34">
        <v>1.4258839999999999</v>
      </c>
      <c r="Q25" s="34">
        <v>2.268837</v>
      </c>
      <c r="R25" s="34">
        <v>7.8996069999999996</v>
      </c>
      <c r="S25" s="34">
        <v>9.4289450000000006</v>
      </c>
      <c r="T25" s="34">
        <v>11.275173000000001</v>
      </c>
      <c r="U25" s="34">
        <v>9.8959100000000007</v>
      </c>
      <c r="V25" s="34">
        <v>3.8502739999999998</v>
      </c>
      <c r="W25" s="34">
        <v>3.257358</v>
      </c>
      <c r="X25" s="34">
        <v>3.3563719999999999</v>
      </c>
      <c r="Y25" s="34">
        <v>1.7021279999999999</v>
      </c>
      <c r="Z25" s="34">
        <v>2.2680889999999998</v>
      </c>
      <c r="AA25" s="34">
        <v>1.590651</v>
      </c>
      <c r="AB25" s="34">
        <v>1.156272</v>
      </c>
      <c r="AC25" s="34">
        <v>0.97781600000000002</v>
      </c>
      <c r="AD25" s="34">
        <v>2.9098090000000001</v>
      </c>
      <c r="AE25" s="34">
        <v>1.6638330000000001</v>
      </c>
      <c r="AF25" s="34">
        <f t="shared" si="0"/>
        <v>187.52933500000003</v>
      </c>
    </row>
    <row r="26" spans="1:32" ht="12.75" customHeight="1">
      <c r="A26" s="3">
        <v>18</v>
      </c>
      <c r="B26" s="3">
        <v>510710</v>
      </c>
      <c r="C26" s="8">
        <v>7.0000000000000001E-3</v>
      </c>
      <c r="D26" s="8">
        <v>0.12626999999999999</v>
      </c>
      <c r="E26" s="8">
        <v>9.0200000000000002E-4</v>
      </c>
      <c r="F26" s="8">
        <v>3.4E-5</v>
      </c>
      <c r="G26" s="8">
        <v>0.81051399999999996</v>
      </c>
      <c r="H26" s="8">
        <v>10.291114</v>
      </c>
      <c r="I26" s="8">
        <v>1.6728859999999999</v>
      </c>
      <c r="J26" s="8">
        <v>0.196685</v>
      </c>
      <c r="K26" s="8">
        <v>1.4141000000000001E-2</v>
      </c>
      <c r="L26" s="8">
        <v>9.3279999999999995E-3</v>
      </c>
      <c r="M26" s="8">
        <v>9.1374999999999998E-2</v>
      </c>
      <c r="N26" s="8">
        <v>0.39305499999999999</v>
      </c>
      <c r="O26" s="8">
        <v>2.012759</v>
      </c>
      <c r="P26" s="34">
        <v>4.6642780000000004</v>
      </c>
      <c r="Q26" s="34">
        <v>4.7453050000000001</v>
      </c>
      <c r="R26" s="34">
        <v>5.7175529999999997</v>
      </c>
      <c r="S26" s="34">
        <v>6.2839879999999999</v>
      </c>
      <c r="T26" s="34">
        <v>8.2224109999999992</v>
      </c>
      <c r="U26" s="34">
        <v>8.6489529999999988</v>
      </c>
      <c r="V26" s="34">
        <v>0</v>
      </c>
      <c r="W26" s="34">
        <v>0</v>
      </c>
      <c r="X26" s="34">
        <v>0</v>
      </c>
      <c r="Y26" s="34">
        <v>5.9049370000000003</v>
      </c>
      <c r="Z26" s="34">
        <v>0</v>
      </c>
      <c r="AA26" s="34">
        <v>0</v>
      </c>
      <c r="AB26" s="34">
        <v>0</v>
      </c>
      <c r="AC26" s="34">
        <v>0</v>
      </c>
      <c r="AD26" s="34">
        <v>1.988321</v>
      </c>
      <c r="AE26" s="34">
        <v>0</v>
      </c>
      <c r="AF26" s="34">
        <f t="shared" si="0"/>
        <v>61.801808999999992</v>
      </c>
    </row>
    <row r="27" spans="1:32" ht="12.75" customHeight="1">
      <c r="A27" s="3">
        <v>19</v>
      </c>
      <c r="B27" s="3">
        <v>520710</v>
      </c>
      <c r="C27" s="8">
        <v>2.2040000000000002</v>
      </c>
      <c r="D27" s="8">
        <v>1.4482929999999998</v>
      </c>
      <c r="E27" s="8">
        <v>4.974863</v>
      </c>
      <c r="F27" s="8">
        <v>2.0962020000000003</v>
      </c>
      <c r="G27" s="8">
        <v>1.6903440000000001</v>
      </c>
      <c r="H27" s="8">
        <v>1.3795489999999999</v>
      </c>
      <c r="I27" s="8">
        <v>1.5615479999999999</v>
      </c>
      <c r="J27" s="8">
        <v>1.7255780000000001</v>
      </c>
      <c r="K27" s="8">
        <v>1.864743</v>
      </c>
      <c r="L27" s="8">
        <v>2.0856050000000002</v>
      </c>
      <c r="M27" s="8">
        <v>2.3059450000000004</v>
      </c>
      <c r="N27" s="8">
        <v>2.1869290000000001</v>
      </c>
      <c r="O27" s="8">
        <v>1.395926</v>
      </c>
      <c r="P27" s="34">
        <v>1.13015</v>
      </c>
      <c r="Q27" s="34">
        <v>1.096082</v>
      </c>
      <c r="R27" s="34">
        <v>1.847469</v>
      </c>
      <c r="S27" s="34">
        <v>2.958164</v>
      </c>
      <c r="T27" s="34">
        <v>1.972237</v>
      </c>
      <c r="U27" s="34">
        <v>2.8876970000000002</v>
      </c>
      <c r="V27" s="34">
        <v>1.6511450000000001</v>
      </c>
      <c r="W27" s="34">
        <v>0.101253</v>
      </c>
      <c r="X27" s="34">
        <v>2.4899360000000001</v>
      </c>
      <c r="Y27" s="34">
        <v>2.8135720000000002</v>
      </c>
      <c r="Z27" s="34">
        <v>3.445408</v>
      </c>
      <c r="AA27" s="34">
        <v>3.966898</v>
      </c>
      <c r="AB27" s="34">
        <v>5.4229970000000005</v>
      </c>
      <c r="AC27" s="34">
        <v>1.7443089999999999</v>
      </c>
      <c r="AD27" s="34">
        <v>1.775315</v>
      </c>
      <c r="AE27" s="34">
        <v>0</v>
      </c>
      <c r="AF27" s="34">
        <f t="shared" si="0"/>
        <v>62.22215700000001</v>
      </c>
    </row>
    <row r="28" spans="1:32" ht="12.75" customHeight="1">
      <c r="A28" s="3">
        <v>20</v>
      </c>
      <c r="B28" s="3">
        <v>550510</v>
      </c>
      <c r="C28" s="8">
        <v>20.048999999999999</v>
      </c>
      <c r="D28" s="8">
        <v>16.961544</v>
      </c>
      <c r="E28" s="8">
        <v>13.009822</v>
      </c>
      <c r="F28" s="8">
        <v>10.861525</v>
      </c>
      <c r="G28" s="8">
        <v>6.9374099999999999</v>
      </c>
      <c r="H28" s="8">
        <v>8.5521900000000013</v>
      </c>
      <c r="I28" s="8">
        <v>7.5144979999999997</v>
      </c>
      <c r="J28" s="8">
        <v>8.9249039999999997</v>
      </c>
      <c r="K28" s="8">
        <v>9.297388999999999</v>
      </c>
      <c r="L28" s="8">
        <v>13.576597</v>
      </c>
      <c r="M28" s="8">
        <v>9.8910409999999995</v>
      </c>
      <c r="N28" s="8">
        <v>11.080726</v>
      </c>
      <c r="O28" s="8">
        <v>17.202161</v>
      </c>
      <c r="P28" s="34">
        <v>18.626825</v>
      </c>
      <c r="Q28" s="34">
        <v>7.5766369999999998</v>
      </c>
      <c r="R28" s="34">
        <v>10.792992</v>
      </c>
      <c r="S28" s="34">
        <v>12.305324000000001</v>
      </c>
      <c r="T28" s="34">
        <v>10.412077</v>
      </c>
      <c r="U28" s="34">
        <v>12.817199</v>
      </c>
      <c r="V28" s="34">
        <v>6.6189660000000003</v>
      </c>
      <c r="W28" s="34">
        <v>0</v>
      </c>
      <c r="X28" s="34">
        <v>3.0955149999999998</v>
      </c>
      <c r="Y28" s="34">
        <v>3.67143</v>
      </c>
      <c r="Z28" s="34">
        <v>2.0115750000000001</v>
      </c>
      <c r="AA28" s="34">
        <v>4.923756</v>
      </c>
      <c r="AB28" s="34">
        <v>3.131281</v>
      </c>
      <c r="AC28" s="34">
        <v>1.583124</v>
      </c>
      <c r="AD28" s="34">
        <v>1.6719359999999999</v>
      </c>
      <c r="AE28" s="34">
        <v>1.3493979999999999</v>
      </c>
      <c r="AF28" s="34">
        <f t="shared" si="0"/>
        <v>254.44684199999998</v>
      </c>
    </row>
    <row r="29" spans="1:32" ht="12.75" customHeight="1">
      <c r="A29" s="3">
        <v>21</v>
      </c>
      <c r="B29" s="3">
        <v>520612</v>
      </c>
      <c r="C29" s="8">
        <v>1.194</v>
      </c>
      <c r="D29" s="8">
        <v>0.27145999999999998</v>
      </c>
      <c r="E29" s="8">
        <v>0.57116</v>
      </c>
      <c r="F29" s="8">
        <v>2.3758760000000003</v>
      </c>
      <c r="G29" s="8">
        <v>1.144989</v>
      </c>
      <c r="H29" s="8">
        <v>0.25002400000000002</v>
      </c>
      <c r="I29" s="8">
        <v>0.211397</v>
      </c>
      <c r="J29" s="8">
        <v>0.38616099999999998</v>
      </c>
      <c r="K29" s="8">
        <v>0.18045900000000001</v>
      </c>
      <c r="L29" s="8">
        <v>0.68426599999999993</v>
      </c>
      <c r="M29" s="8">
        <v>0.56846400000000008</v>
      </c>
      <c r="N29" s="8">
        <v>0.30783499999999997</v>
      </c>
      <c r="O29" s="8">
        <v>0.33821300000000004</v>
      </c>
      <c r="P29" s="34">
        <v>0.25200100000000003</v>
      </c>
      <c r="Q29" s="34">
        <v>2.1964720000000004</v>
      </c>
      <c r="R29" s="34">
        <v>3.7046390000000002</v>
      </c>
      <c r="S29" s="34">
        <v>8.2000729999999997</v>
      </c>
      <c r="T29" s="34">
        <v>5.2644159999999998</v>
      </c>
      <c r="U29" s="34">
        <v>5.2726120000000005</v>
      </c>
      <c r="V29" s="34">
        <v>1.725752</v>
      </c>
      <c r="W29" s="34">
        <v>3.2283029999999999</v>
      </c>
      <c r="X29" s="34">
        <v>1.8119799999999999</v>
      </c>
      <c r="Y29" s="34">
        <v>2.171805</v>
      </c>
      <c r="Z29" s="34">
        <v>0.20449500000000001</v>
      </c>
      <c r="AA29" s="34">
        <v>0.59754700000000005</v>
      </c>
      <c r="AB29" s="34">
        <v>0</v>
      </c>
      <c r="AC29" s="34">
        <v>0</v>
      </c>
      <c r="AD29" s="34">
        <v>1.652873</v>
      </c>
      <c r="AE29" s="34">
        <v>0</v>
      </c>
      <c r="AF29" s="34">
        <f t="shared" si="0"/>
        <v>44.767271999999998</v>
      </c>
    </row>
    <row r="30" spans="1:32" ht="12.75" customHeight="1">
      <c r="A30" s="3">
        <v>22</v>
      </c>
      <c r="B30" s="3">
        <v>550932</v>
      </c>
      <c r="C30" s="8">
        <v>31.459</v>
      </c>
      <c r="D30" s="8">
        <v>43.774248</v>
      </c>
      <c r="E30" s="8">
        <v>54.187404000000001</v>
      </c>
      <c r="F30" s="8">
        <v>34.917023999999998</v>
      </c>
      <c r="G30" s="8">
        <v>18.319633999999997</v>
      </c>
      <c r="H30" s="8">
        <v>21.056856</v>
      </c>
      <c r="I30" s="8">
        <v>18.107464</v>
      </c>
      <c r="J30" s="8">
        <v>16.060365000000001</v>
      </c>
      <c r="K30" s="8">
        <v>11.684781000000001</v>
      </c>
      <c r="L30" s="8">
        <v>12.465092</v>
      </c>
      <c r="M30" s="8">
        <v>6.9604859999999995</v>
      </c>
      <c r="N30" s="8">
        <v>3.1667480000000001</v>
      </c>
      <c r="O30" s="8">
        <v>2.629807</v>
      </c>
      <c r="P30" s="34">
        <v>2.4387979999999998</v>
      </c>
      <c r="Q30" s="34">
        <v>1.4652700000000001</v>
      </c>
      <c r="R30" s="34">
        <v>1.150911</v>
      </c>
      <c r="S30" s="34">
        <v>0.66177900000000001</v>
      </c>
      <c r="T30" s="34">
        <v>0.94126300000000007</v>
      </c>
      <c r="U30" s="34">
        <v>0.99731300000000001</v>
      </c>
      <c r="V30" s="34">
        <v>0.473412</v>
      </c>
      <c r="W30" s="34">
        <v>0.243756</v>
      </c>
      <c r="X30" s="34">
        <v>0.27648500000000004</v>
      </c>
      <c r="Y30" s="34">
        <v>0.218697</v>
      </c>
      <c r="Z30" s="34">
        <v>0.291105</v>
      </c>
      <c r="AA30" s="34">
        <v>0.19777699999999998</v>
      </c>
      <c r="AB30" s="34">
        <v>0.15886600000000001</v>
      </c>
      <c r="AC30" s="34">
        <v>0.29774700000000004</v>
      </c>
      <c r="AD30" s="34">
        <v>1.4958260000000001</v>
      </c>
      <c r="AE30" s="34">
        <v>0</v>
      </c>
      <c r="AF30" s="34">
        <f t="shared" si="0"/>
        <v>286.09791400000012</v>
      </c>
    </row>
    <row r="31" spans="1:32" ht="12.75" customHeight="1">
      <c r="A31" s="3">
        <v>23</v>
      </c>
      <c r="B31" s="3">
        <v>560749</v>
      </c>
      <c r="C31" s="8">
        <v>12.215999999999999</v>
      </c>
      <c r="D31" s="8">
        <v>13.176199</v>
      </c>
      <c r="E31" s="8">
        <v>14.742771000000001</v>
      </c>
      <c r="F31" s="8">
        <v>7.9662380000000006</v>
      </c>
      <c r="G31" s="8">
        <v>10.374186999999999</v>
      </c>
      <c r="H31" s="8">
        <v>16.002089999999999</v>
      </c>
      <c r="I31" s="8">
        <v>17.530865000000002</v>
      </c>
      <c r="J31" s="8">
        <v>11.2087</v>
      </c>
      <c r="K31" s="8">
        <v>10.034139</v>
      </c>
      <c r="L31" s="8">
        <v>14.411811</v>
      </c>
      <c r="M31" s="8">
        <v>23.326245999999998</v>
      </c>
      <c r="N31" s="8">
        <v>21.705036</v>
      </c>
      <c r="O31" s="8">
        <v>18.155539000000001</v>
      </c>
      <c r="P31" s="34">
        <v>21.786452000000001</v>
      </c>
      <c r="Q31" s="34">
        <v>12.794855</v>
      </c>
      <c r="R31" s="34">
        <v>15.737931</v>
      </c>
      <c r="S31" s="34">
        <v>14.723814000000001</v>
      </c>
      <c r="T31" s="34">
        <v>13.247669999999999</v>
      </c>
      <c r="U31" s="34">
        <v>10.276114999999999</v>
      </c>
      <c r="V31" s="34">
        <v>10.080522999999999</v>
      </c>
      <c r="W31" s="34">
        <v>9.3870329999999989</v>
      </c>
      <c r="X31" s="34">
        <v>8.9090499999999988</v>
      </c>
      <c r="Y31" s="34">
        <v>7.7128750000000004</v>
      </c>
      <c r="Z31" s="34">
        <v>7.4302640000000002</v>
      </c>
      <c r="AA31" s="34">
        <v>5.7182180000000002</v>
      </c>
      <c r="AB31" s="34">
        <v>2.5225270000000002</v>
      </c>
      <c r="AC31" s="34">
        <v>2.3831009999999999</v>
      </c>
      <c r="AD31" s="34">
        <v>1.175071</v>
      </c>
      <c r="AE31" s="34">
        <v>1.1947780000000001</v>
      </c>
      <c r="AF31" s="34">
        <f t="shared" si="0"/>
        <v>335.93009799999993</v>
      </c>
    </row>
    <row r="32" spans="1:32" ht="12.75" customHeight="1">
      <c r="A32" s="3">
        <v>24</v>
      </c>
      <c r="B32" s="3">
        <v>550810</v>
      </c>
      <c r="C32" s="8">
        <v>5.7140000000000004</v>
      </c>
      <c r="D32" s="8">
        <v>6.3423729999999994</v>
      </c>
      <c r="E32" s="8">
        <v>9.0330120000000012</v>
      </c>
      <c r="F32" s="8">
        <v>8.1566379999999992</v>
      </c>
      <c r="G32" s="8">
        <v>5.896083</v>
      </c>
      <c r="H32" s="8">
        <v>4.0928040000000001</v>
      </c>
      <c r="I32" s="8">
        <v>1.980944</v>
      </c>
      <c r="J32" s="8">
        <v>2.114576</v>
      </c>
      <c r="K32" s="8">
        <v>0.74490699999999999</v>
      </c>
      <c r="L32" s="8">
        <v>1.5453160000000001</v>
      </c>
      <c r="M32" s="8">
        <v>5.5431670000000004</v>
      </c>
      <c r="N32" s="8">
        <v>4.9228190000000005</v>
      </c>
      <c r="O32" s="8">
        <v>2.0272869999999998</v>
      </c>
      <c r="P32" s="34">
        <v>1.816649</v>
      </c>
      <c r="Q32" s="34">
        <v>1.9416279999999999</v>
      </c>
      <c r="R32" s="34">
        <v>2.3520729999999999</v>
      </c>
      <c r="S32" s="34">
        <v>3.202216</v>
      </c>
      <c r="T32" s="34">
        <v>1.867421</v>
      </c>
      <c r="U32" s="34">
        <v>2.1542330000000001</v>
      </c>
      <c r="V32" s="34">
        <v>2.1931370000000001</v>
      </c>
      <c r="W32" s="34">
        <v>1.8722380000000001</v>
      </c>
      <c r="X32" s="34">
        <v>3.1361E-2</v>
      </c>
      <c r="Y32" s="34">
        <v>0</v>
      </c>
      <c r="Z32" s="34">
        <v>0</v>
      </c>
      <c r="AA32" s="34">
        <v>1.414866</v>
      </c>
      <c r="AB32" s="34">
        <v>0</v>
      </c>
      <c r="AC32" s="34">
        <v>0.77972600000000003</v>
      </c>
      <c r="AD32" s="34">
        <v>1.160671</v>
      </c>
      <c r="AE32" s="34">
        <v>2.644158</v>
      </c>
      <c r="AF32" s="34">
        <f t="shared" si="0"/>
        <v>81.544302999999985</v>
      </c>
    </row>
    <row r="33" spans="1:32" ht="12.75" customHeight="1">
      <c r="A33" s="3">
        <v>25</v>
      </c>
      <c r="B33" s="3">
        <v>540210</v>
      </c>
      <c r="C33" s="8">
        <v>20.093</v>
      </c>
      <c r="D33" s="8">
        <v>15.808021</v>
      </c>
      <c r="E33" s="8">
        <v>15.391379000000001</v>
      </c>
      <c r="F33" s="8">
        <v>14.765486999999998</v>
      </c>
      <c r="G33" s="8">
        <v>14.902460999999999</v>
      </c>
      <c r="H33" s="8">
        <v>22.481173999999999</v>
      </c>
      <c r="I33" s="8">
        <v>13.430823</v>
      </c>
      <c r="J33" s="8">
        <v>5.7328380000000001</v>
      </c>
      <c r="K33" s="8">
        <v>3.9855070000000001</v>
      </c>
      <c r="L33" s="8">
        <v>1.275469</v>
      </c>
      <c r="M33" s="8">
        <v>1.65463</v>
      </c>
      <c r="N33" s="8">
        <v>3.6393719999999998</v>
      </c>
      <c r="O33" s="8">
        <v>6.1276739999999998</v>
      </c>
      <c r="P33" s="34">
        <v>2.0332560000000002</v>
      </c>
      <c r="Q33" s="34">
        <v>2.1326080000000003</v>
      </c>
      <c r="R33" s="34">
        <v>2.365612</v>
      </c>
      <c r="S33" s="34">
        <v>4.2978909999999999</v>
      </c>
      <c r="T33" s="34">
        <v>36.960659</v>
      </c>
      <c r="U33" s="34">
        <v>32.873813999999996</v>
      </c>
      <c r="V33" s="34">
        <v>1.401999</v>
      </c>
      <c r="W33" s="34">
        <v>0.646536</v>
      </c>
      <c r="X33" s="34">
        <v>0.41318700000000003</v>
      </c>
      <c r="Y33" s="34">
        <v>12.027972</v>
      </c>
      <c r="Z33" s="34">
        <v>9.5312270000000012</v>
      </c>
      <c r="AA33" s="34">
        <v>11.222121</v>
      </c>
      <c r="AB33" s="34">
        <v>11.523620000000001</v>
      </c>
      <c r="AC33" s="34">
        <v>1.428593</v>
      </c>
      <c r="AD33" s="34">
        <v>1.014149</v>
      </c>
      <c r="AE33" s="34">
        <v>0</v>
      </c>
      <c r="AF33" s="34">
        <f t="shared" si="0"/>
        <v>269.16107899999997</v>
      </c>
    </row>
    <row r="34" spans="1:32" ht="12.75" customHeight="1">
      <c r="A34" s="3"/>
      <c r="B34" s="29" t="s">
        <v>19</v>
      </c>
      <c r="C34" s="8">
        <f>SUM(C9:C33)</f>
        <v>551.01799999999992</v>
      </c>
      <c r="D34" s="8">
        <f t="shared" ref="D34:AD34" si="1">SUM(D9:D33)</f>
        <v>504.47112099999987</v>
      </c>
      <c r="E34" s="8">
        <f t="shared" si="1"/>
        <v>486.296964</v>
      </c>
      <c r="F34" s="8">
        <f t="shared" si="1"/>
        <v>423.16427000000004</v>
      </c>
      <c r="G34" s="8">
        <f t="shared" si="1"/>
        <v>416.73026999999996</v>
      </c>
      <c r="H34" s="8">
        <f t="shared" si="1"/>
        <v>482.67226000000005</v>
      </c>
      <c r="I34" s="8">
        <f t="shared" si="1"/>
        <v>505.99233099999992</v>
      </c>
      <c r="J34" s="8">
        <f t="shared" si="1"/>
        <v>513.05929800000013</v>
      </c>
      <c r="K34" s="8">
        <f t="shared" si="1"/>
        <v>475.97562900000003</v>
      </c>
      <c r="L34" s="8">
        <f t="shared" si="1"/>
        <v>555.04076799999996</v>
      </c>
      <c r="M34" s="8">
        <f t="shared" si="1"/>
        <v>641.81148699999983</v>
      </c>
      <c r="N34" s="8">
        <f t="shared" si="1"/>
        <v>668.33263399999987</v>
      </c>
      <c r="O34" s="8">
        <f t="shared" si="1"/>
        <v>662.4540659999999</v>
      </c>
      <c r="P34" s="8">
        <f t="shared" si="1"/>
        <v>683.3556430000001</v>
      </c>
      <c r="Q34" s="8">
        <f t="shared" si="1"/>
        <v>515.20553600000005</v>
      </c>
      <c r="R34" s="8">
        <f t="shared" si="1"/>
        <v>626.44832000000008</v>
      </c>
      <c r="S34" s="8">
        <f t="shared" si="1"/>
        <v>755.21305500000005</v>
      </c>
      <c r="T34" s="8">
        <f t="shared" si="1"/>
        <v>775.8885859999998</v>
      </c>
      <c r="U34" s="8">
        <f t="shared" si="1"/>
        <v>766.00833099999977</v>
      </c>
      <c r="V34" s="8">
        <f t="shared" si="1"/>
        <v>534.07253900000001</v>
      </c>
      <c r="W34" s="8">
        <f t="shared" si="1"/>
        <v>512.6613779999999</v>
      </c>
      <c r="X34" s="8">
        <f t="shared" si="1"/>
        <v>491.65500800000001</v>
      </c>
      <c r="Y34" s="8">
        <f t="shared" si="1"/>
        <v>494.35838899999999</v>
      </c>
      <c r="Z34" s="8">
        <f t="shared" si="1"/>
        <v>586.35621399999991</v>
      </c>
      <c r="AA34" s="8">
        <f t="shared" si="1"/>
        <v>597.34166499999992</v>
      </c>
      <c r="AB34" s="8">
        <f t="shared" si="1"/>
        <v>609.74033300000008</v>
      </c>
      <c r="AC34" s="8">
        <f t="shared" si="1"/>
        <v>551.36902799999984</v>
      </c>
      <c r="AD34" s="8">
        <f t="shared" si="1"/>
        <v>560.94534199999987</v>
      </c>
      <c r="AE34" s="8">
        <f t="shared" ref="AE34" si="2">SUM(AE9:AE33)</f>
        <v>327.66890200000006</v>
      </c>
      <c r="AF34" s="34">
        <f t="shared" si="0"/>
        <v>16275.307366999996</v>
      </c>
    </row>
    <row r="35" spans="1:32" ht="12.75" customHeight="1">
      <c r="A35" s="3"/>
      <c r="B35" s="29" t="s">
        <v>20</v>
      </c>
      <c r="C35" s="8">
        <f>C36-C34</f>
        <v>404.96400000000017</v>
      </c>
      <c r="D35" s="8">
        <f t="shared" ref="D35:AD35" si="3">D36-D34</f>
        <v>385.85452199999958</v>
      </c>
      <c r="E35" s="8">
        <f t="shared" si="3"/>
        <v>431.97558099999969</v>
      </c>
      <c r="F35" s="8">
        <f t="shared" si="3"/>
        <v>347.33561399999968</v>
      </c>
      <c r="G35" s="8">
        <f t="shared" si="3"/>
        <v>336.54202299999957</v>
      </c>
      <c r="H35" s="8">
        <f t="shared" si="3"/>
        <v>360.23863799999958</v>
      </c>
      <c r="I35" s="8">
        <f t="shared" si="3"/>
        <v>327.75777000000085</v>
      </c>
      <c r="J35" s="8">
        <f t="shared" si="3"/>
        <v>308.25418199999979</v>
      </c>
      <c r="K35" s="8">
        <f t="shared" si="3"/>
        <v>303.70128099999999</v>
      </c>
      <c r="L35" s="8">
        <f t="shared" si="3"/>
        <v>380.36527899999987</v>
      </c>
      <c r="M35" s="8">
        <f t="shared" si="3"/>
        <v>323.04818599999965</v>
      </c>
      <c r="N35" s="8">
        <f t="shared" si="3"/>
        <v>190.93799000000013</v>
      </c>
      <c r="O35" s="8">
        <f t="shared" si="3"/>
        <v>183.73407200000008</v>
      </c>
      <c r="P35" s="8">
        <f t="shared" si="3"/>
        <v>185.40892899999972</v>
      </c>
      <c r="Q35" s="8">
        <f t="shared" si="3"/>
        <v>163.76444300000037</v>
      </c>
      <c r="R35" s="8">
        <f t="shared" si="3"/>
        <v>224.58621300000027</v>
      </c>
      <c r="S35" s="8">
        <f t="shared" si="3"/>
        <v>272.38859699999955</v>
      </c>
      <c r="T35" s="8">
        <f t="shared" si="3"/>
        <v>281.15253499999926</v>
      </c>
      <c r="U35" s="8">
        <f t="shared" si="3"/>
        <v>269.96778800000016</v>
      </c>
      <c r="V35" s="8">
        <f t="shared" si="3"/>
        <v>53.476613999999927</v>
      </c>
      <c r="W35" s="8">
        <f t="shared" si="3"/>
        <v>48.949708000000101</v>
      </c>
      <c r="X35" s="8">
        <f t="shared" si="3"/>
        <v>48.723364000000004</v>
      </c>
      <c r="Y35" s="8">
        <f t="shared" si="3"/>
        <v>33.453161000000023</v>
      </c>
      <c r="Z35" s="8">
        <f t="shared" si="3"/>
        <v>67.814763999999968</v>
      </c>
      <c r="AA35" s="8">
        <f t="shared" si="3"/>
        <v>68.58200700000009</v>
      </c>
      <c r="AB35" s="8">
        <f t="shared" si="3"/>
        <v>39.779462999999737</v>
      </c>
      <c r="AC35" s="8">
        <f t="shared" si="3"/>
        <v>15.520997999999963</v>
      </c>
      <c r="AD35" s="8">
        <f t="shared" si="3"/>
        <v>7.0735200000002578</v>
      </c>
      <c r="AE35" s="8">
        <f t="shared" ref="AE35" si="4">AE36-AE34</f>
        <v>222.5346879999999</v>
      </c>
      <c r="AF35" s="34">
        <f t="shared" si="0"/>
        <v>6287.8859299999967</v>
      </c>
    </row>
    <row r="36" spans="1:32" ht="12.75" customHeight="1">
      <c r="A36" s="3"/>
      <c r="B36" s="29" t="s">
        <v>7</v>
      </c>
      <c r="C36" s="8">
        <v>955.98200000000008</v>
      </c>
      <c r="D36" s="8">
        <v>890.32564299999945</v>
      </c>
      <c r="E36" s="8">
        <v>918.2725449999997</v>
      </c>
      <c r="F36" s="8">
        <v>770.49988399999972</v>
      </c>
      <c r="G36" s="8">
        <v>753.27229299999954</v>
      </c>
      <c r="H36" s="8">
        <v>842.91089799999963</v>
      </c>
      <c r="I36" s="8">
        <v>833.75010100000077</v>
      </c>
      <c r="J36" s="8">
        <v>821.31347999999991</v>
      </c>
      <c r="K36" s="8">
        <v>779.67691000000002</v>
      </c>
      <c r="L36" s="8">
        <v>935.40604699999983</v>
      </c>
      <c r="M36" s="8">
        <v>964.85967299999947</v>
      </c>
      <c r="N36" s="8">
        <v>859.270624</v>
      </c>
      <c r="O36" s="8">
        <v>846.18813799999998</v>
      </c>
      <c r="P36" s="10">
        <v>868.76457199999982</v>
      </c>
      <c r="Q36" s="10">
        <v>678.96997900000042</v>
      </c>
      <c r="R36" s="10">
        <v>851.03453300000035</v>
      </c>
      <c r="S36" s="10">
        <v>1027.6016519999996</v>
      </c>
      <c r="T36" s="10">
        <v>1057.0411209999991</v>
      </c>
      <c r="U36" s="10">
        <v>1035.9761189999999</v>
      </c>
      <c r="V36" s="10">
        <v>587.54915299999993</v>
      </c>
      <c r="W36" s="10">
        <v>561.611086</v>
      </c>
      <c r="X36" s="10">
        <v>540.37837200000001</v>
      </c>
      <c r="Y36" s="10">
        <v>527.81155000000001</v>
      </c>
      <c r="Z36" s="30">
        <v>654.17097799999988</v>
      </c>
      <c r="AA36" s="30">
        <v>665.92367200000001</v>
      </c>
      <c r="AB36" s="30">
        <v>649.51979599999981</v>
      </c>
      <c r="AC36" s="30">
        <v>566.89002599999981</v>
      </c>
      <c r="AD36" s="30">
        <v>568.01886200000013</v>
      </c>
      <c r="AE36" s="30">
        <v>550.20358999999996</v>
      </c>
      <c r="AF36" s="34">
        <f t="shared" si="0"/>
        <v>22563.193296999998</v>
      </c>
    </row>
    <row r="37" spans="1:32" s="27" customFormat="1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32" s="2" customFormat="1">
      <c r="A38" s="5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s="27" customFormat="1">
      <c r="A39" s="2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2" ht="12.75" customHeight="1">
      <c r="A40" s="3">
        <v>1</v>
      </c>
      <c r="B40" s="3">
        <v>701910</v>
      </c>
      <c r="C40" s="12">
        <f>C9/C$36*100</f>
        <v>0.80974327968518223</v>
      </c>
      <c r="D40" s="12">
        <f t="shared" ref="D40:AD49" si="5">D9/D$36*100</f>
        <v>0.88816289434898421</v>
      </c>
      <c r="E40" s="12">
        <f t="shared" si="5"/>
        <v>0.72936679164245311</v>
      </c>
      <c r="F40" s="12">
        <f t="shared" si="5"/>
        <v>1.2132615713670898</v>
      </c>
      <c r="G40" s="12">
        <f t="shared" si="5"/>
        <v>1.2281015890226041</v>
      </c>
      <c r="H40" s="12">
        <f t="shared" si="5"/>
        <v>3.4283822962269985</v>
      </c>
      <c r="I40" s="12">
        <f t="shared" si="5"/>
        <v>3.7014659384131177</v>
      </c>
      <c r="J40" s="12">
        <f t="shared" si="5"/>
        <v>3.8888832069333628</v>
      </c>
      <c r="K40" s="12">
        <f t="shared" si="5"/>
        <v>4.9541202906727086</v>
      </c>
      <c r="L40" s="12">
        <f t="shared" si="5"/>
        <v>5.9204301893934632</v>
      </c>
      <c r="M40" s="12">
        <f t="shared" si="5"/>
        <v>9.5605656015431855</v>
      </c>
      <c r="N40" s="12">
        <f t="shared" si="5"/>
        <v>13.698705706015152</v>
      </c>
      <c r="O40" s="12">
        <f t="shared" si="5"/>
        <v>13.102237081938389</v>
      </c>
      <c r="P40" s="12">
        <f t="shared" si="5"/>
        <v>14.088951937602726</v>
      </c>
      <c r="Q40" s="12">
        <f t="shared" si="5"/>
        <v>12.584738595636779</v>
      </c>
      <c r="R40" s="12">
        <f t="shared" si="5"/>
        <v>13.312665421533485</v>
      </c>
      <c r="S40" s="12">
        <f t="shared" si="5"/>
        <v>11.986674676930166</v>
      </c>
      <c r="T40" s="12">
        <f t="shared" si="5"/>
        <v>12.679534914706512</v>
      </c>
      <c r="U40" s="12">
        <f t="shared" si="5"/>
        <v>15.816936896013528</v>
      </c>
      <c r="V40" s="12">
        <f t="shared" si="5"/>
        <v>23.546051473926642</v>
      </c>
      <c r="W40" s="12">
        <f t="shared" si="5"/>
        <v>27.198253882046767</v>
      </c>
      <c r="X40" s="12">
        <f t="shared" si="5"/>
        <v>29.650153540934092</v>
      </c>
      <c r="Y40" s="12">
        <f t="shared" si="5"/>
        <v>28.474907189886238</v>
      </c>
      <c r="Z40" s="12">
        <f t="shared" si="5"/>
        <v>27.793184521249124</v>
      </c>
      <c r="AA40" s="12">
        <f t="shared" si="5"/>
        <v>26.332176700275046</v>
      </c>
      <c r="AB40" s="12">
        <f t="shared" si="5"/>
        <v>25.445617672906163</v>
      </c>
      <c r="AC40" s="12">
        <f t="shared" si="5"/>
        <v>35.64695421189154</v>
      </c>
      <c r="AD40" s="12">
        <f t="shared" si="5"/>
        <v>30.231364922526112</v>
      </c>
      <c r="AE40" s="12">
        <f t="shared" ref="AE40:AE58" si="6">AE9/AE$36*100</f>
        <v>0</v>
      </c>
      <c r="AF40" s="12">
        <f>AF9/AF$36*100</f>
        <v>12.35432408572518</v>
      </c>
    </row>
    <row r="41" spans="1:32" ht="12.75" customHeight="1">
      <c r="A41" s="3">
        <v>2</v>
      </c>
      <c r="B41" s="3">
        <v>701990</v>
      </c>
      <c r="C41" s="12">
        <f t="shared" ref="C41:R67" si="7">C10/C$36*100</f>
        <v>1.7021240985708932</v>
      </c>
      <c r="D41" s="12">
        <f t="shared" si="7"/>
        <v>2.8612710641650043</v>
      </c>
      <c r="E41" s="12">
        <f t="shared" si="7"/>
        <v>6.8555925299933724</v>
      </c>
      <c r="F41" s="12">
        <f t="shared" si="7"/>
        <v>9.7373460474135562</v>
      </c>
      <c r="G41" s="12">
        <f t="shared" si="7"/>
        <v>9.8649033942364905</v>
      </c>
      <c r="H41" s="12">
        <f t="shared" si="7"/>
        <v>7.615412394395217</v>
      </c>
      <c r="I41" s="12">
        <f t="shared" si="7"/>
        <v>8.9238463552521861</v>
      </c>
      <c r="J41" s="12">
        <f t="shared" si="7"/>
        <v>7.7139970964557891</v>
      </c>
      <c r="K41" s="12">
        <f t="shared" si="7"/>
        <v>8.2858531747464479</v>
      </c>
      <c r="L41" s="12">
        <f t="shared" si="7"/>
        <v>7.135784958208637</v>
      </c>
      <c r="M41" s="12">
        <f t="shared" si="7"/>
        <v>8.3394160054194781</v>
      </c>
      <c r="N41" s="12">
        <f t="shared" si="7"/>
        <v>11.30667152889891</v>
      </c>
      <c r="O41" s="12">
        <f t="shared" si="7"/>
        <v>14.034281818306463</v>
      </c>
      <c r="P41" s="12">
        <f t="shared" si="7"/>
        <v>12.667496068198325</v>
      </c>
      <c r="Q41" s="12">
        <f t="shared" si="7"/>
        <v>11.971747133756551</v>
      </c>
      <c r="R41" s="12">
        <f t="shared" si="7"/>
        <v>9.5370265074778064</v>
      </c>
      <c r="S41" s="12">
        <f t="shared" si="5"/>
        <v>9.3485898755639631</v>
      </c>
      <c r="T41" s="12">
        <f t="shared" si="5"/>
        <v>8.1651956849463065</v>
      </c>
      <c r="U41" s="12">
        <f t="shared" si="5"/>
        <v>9.1825873449501785</v>
      </c>
      <c r="V41" s="12">
        <f t="shared" si="5"/>
        <v>17.984517458746133</v>
      </c>
      <c r="W41" s="12">
        <f t="shared" si="5"/>
        <v>19.182854057834607</v>
      </c>
      <c r="X41" s="12">
        <f t="shared" si="5"/>
        <v>19.982450741015224</v>
      </c>
      <c r="Y41" s="12">
        <f t="shared" si="5"/>
        <v>19.19973104036848</v>
      </c>
      <c r="Z41" s="12">
        <f t="shared" si="5"/>
        <v>18.205116552877715</v>
      </c>
      <c r="AA41" s="12">
        <f t="shared" si="5"/>
        <v>18.786497501173077</v>
      </c>
      <c r="AB41" s="12">
        <f t="shared" si="5"/>
        <v>16.699579238074527</v>
      </c>
      <c r="AC41" s="12">
        <f t="shared" si="5"/>
        <v>22.924457485515902</v>
      </c>
      <c r="AD41" s="12">
        <f t="shared" si="5"/>
        <v>26.998888815068955</v>
      </c>
      <c r="AE41" s="12">
        <f t="shared" si="6"/>
        <v>30.514282540395644</v>
      </c>
      <c r="AF41" s="12">
        <f t="shared" ref="AF41" si="8">AF10/AF$36*100</f>
        <v>11.790463370952523</v>
      </c>
    </row>
    <row r="42" spans="1:32" ht="12.75" customHeight="1">
      <c r="A42" s="3">
        <v>3</v>
      </c>
      <c r="B42" s="3">
        <v>540233</v>
      </c>
      <c r="C42" s="12">
        <f t="shared" si="7"/>
        <v>5.8964499331577365</v>
      </c>
      <c r="D42" s="12">
        <f t="shared" si="5"/>
        <v>4.1821066586981397</v>
      </c>
      <c r="E42" s="12">
        <f t="shared" si="5"/>
        <v>2.9782279943913612</v>
      </c>
      <c r="F42" s="12">
        <f t="shared" si="5"/>
        <v>3.2131758244365947</v>
      </c>
      <c r="G42" s="12">
        <f t="shared" si="5"/>
        <v>4.3574115635234207</v>
      </c>
      <c r="H42" s="12">
        <f t="shared" si="5"/>
        <v>4.3428714810613371</v>
      </c>
      <c r="I42" s="12">
        <f t="shared" si="5"/>
        <v>4.4198200343006571</v>
      </c>
      <c r="J42" s="12">
        <f t="shared" si="5"/>
        <v>4.8825275581742567</v>
      </c>
      <c r="K42" s="12">
        <f t="shared" si="5"/>
        <v>5.7081819955396655</v>
      </c>
      <c r="L42" s="12">
        <f t="shared" si="5"/>
        <v>5.2380115733846671</v>
      </c>
      <c r="M42" s="12">
        <f t="shared" si="5"/>
        <v>5.7407458877183304</v>
      </c>
      <c r="N42" s="12">
        <f t="shared" si="5"/>
        <v>6.5286775124294261</v>
      </c>
      <c r="O42" s="12">
        <f t="shared" si="5"/>
        <v>6.1583037695572145</v>
      </c>
      <c r="P42" s="12">
        <f t="shared" si="5"/>
        <v>4.9210420610936243</v>
      </c>
      <c r="Q42" s="12">
        <f t="shared" si="5"/>
        <v>5.1929609688972675</v>
      </c>
      <c r="R42" s="12">
        <f t="shared" si="5"/>
        <v>5.6761662572862939</v>
      </c>
      <c r="S42" s="12">
        <f t="shared" si="5"/>
        <v>6.0454968011281496</v>
      </c>
      <c r="T42" s="12">
        <f t="shared" si="5"/>
        <v>6.0743695514188092</v>
      </c>
      <c r="U42" s="12">
        <f t="shared" si="5"/>
        <v>6.4235284751771395</v>
      </c>
      <c r="V42" s="12">
        <f t="shared" si="5"/>
        <v>8.4297342183386661</v>
      </c>
      <c r="W42" s="12">
        <f t="shared" si="5"/>
        <v>8.0162961740395566</v>
      </c>
      <c r="X42" s="12">
        <f t="shared" si="5"/>
        <v>6.5694801715713371</v>
      </c>
      <c r="Y42" s="12">
        <f t="shared" si="5"/>
        <v>6.4138494127307366</v>
      </c>
      <c r="Z42" s="12">
        <f t="shared" si="5"/>
        <v>6.1196855785919642</v>
      </c>
      <c r="AA42" s="12">
        <f t="shared" si="5"/>
        <v>6.5580792268336729</v>
      </c>
      <c r="AB42" s="12">
        <f t="shared" si="5"/>
        <v>5.6903745240121992</v>
      </c>
      <c r="AC42" s="12">
        <f t="shared" si="5"/>
        <v>7.606513789678143</v>
      </c>
      <c r="AD42" s="12">
        <f t="shared" si="5"/>
        <v>9.2754812427338003</v>
      </c>
      <c r="AE42" s="12">
        <f t="shared" si="6"/>
        <v>8.0965182360951147</v>
      </c>
      <c r="AF42" s="12">
        <f t="shared" ref="AF42" si="9">AF11/AF$36*100</f>
        <v>5.731942686374798</v>
      </c>
    </row>
    <row r="43" spans="1:32" ht="12.75" customHeight="1">
      <c r="A43" s="3">
        <v>4</v>
      </c>
      <c r="B43" s="3">
        <v>520100</v>
      </c>
      <c r="C43" s="12">
        <f t="shared" si="7"/>
        <v>17.782239414549647</v>
      </c>
      <c r="D43" s="12">
        <f t="shared" si="5"/>
        <v>16.811993361849076</v>
      </c>
      <c r="E43" s="12">
        <f t="shared" si="5"/>
        <v>12.059539469297761</v>
      </c>
      <c r="F43" s="12">
        <f t="shared" si="5"/>
        <v>7.0943242348366171</v>
      </c>
      <c r="G43" s="12">
        <f t="shared" si="5"/>
        <v>7.1092905576974452</v>
      </c>
      <c r="H43" s="12">
        <f t="shared" si="5"/>
        <v>3.8706089905127805</v>
      </c>
      <c r="I43" s="12">
        <f t="shared" si="5"/>
        <v>2.6716498112903957</v>
      </c>
      <c r="J43" s="12">
        <f t="shared" si="5"/>
        <v>2.0850074200657223</v>
      </c>
      <c r="K43" s="12">
        <f t="shared" si="5"/>
        <v>2.5055777270613282</v>
      </c>
      <c r="L43" s="12">
        <f t="shared" si="5"/>
        <v>4.7962445981493653</v>
      </c>
      <c r="M43" s="12">
        <f t="shared" si="5"/>
        <v>5.8178503642363362</v>
      </c>
      <c r="N43" s="12">
        <f t="shared" si="5"/>
        <v>6.2586582734149188</v>
      </c>
      <c r="O43" s="12">
        <f t="shared" si="5"/>
        <v>7.6959685530358968</v>
      </c>
      <c r="P43" s="12">
        <f t="shared" si="5"/>
        <v>9.0452653725386973</v>
      </c>
      <c r="Q43" s="12">
        <f t="shared" si="5"/>
        <v>6.880985086970977</v>
      </c>
      <c r="R43" s="12">
        <f t="shared" si="5"/>
        <v>6.2040765624254615</v>
      </c>
      <c r="S43" s="12">
        <f t="shared" si="5"/>
        <v>11.614697462553325</v>
      </c>
      <c r="T43" s="12">
        <f t="shared" si="5"/>
        <v>11.957520619484027</v>
      </c>
      <c r="U43" s="12">
        <f t="shared" si="5"/>
        <v>9.2719676871238761</v>
      </c>
      <c r="V43" s="12">
        <f t="shared" si="5"/>
        <v>5.9168574786457073</v>
      </c>
      <c r="W43" s="12">
        <f t="shared" si="5"/>
        <v>4.2515855892488563</v>
      </c>
      <c r="X43" s="12">
        <f t="shared" si="5"/>
        <v>7.5294706650472678</v>
      </c>
      <c r="Y43" s="12">
        <f t="shared" si="5"/>
        <v>7.0515677423125727</v>
      </c>
      <c r="Z43" s="12">
        <f t="shared" si="5"/>
        <v>12.275758280429253</v>
      </c>
      <c r="AA43" s="12">
        <f t="shared" si="5"/>
        <v>16.61079199479186</v>
      </c>
      <c r="AB43" s="12">
        <f t="shared" si="5"/>
        <v>26.880360240783187</v>
      </c>
      <c r="AC43" s="12">
        <f t="shared" si="5"/>
        <v>8.7164131901660955</v>
      </c>
      <c r="AD43" s="12">
        <f t="shared" si="5"/>
        <v>7.4647022901151452</v>
      </c>
      <c r="AE43" s="12">
        <f t="shared" si="6"/>
        <v>6.5801477231364496</v>
      </c>
      <c r="AF43" s="12">
        <f t="shared" ref="AF43" si="10">AF12/AF$36*100</f>
        <v>8.8643212982886155</v>
      </c>
    </row>
    <row r="44" spans="1:32" ht="12.75" customHeight="1">
      <c r="A44" s="3">
        <v>5</v>
      </c>
      <c r="B44" s="3">
        <v>540241</v>
      </c>
      <c r="C44" s="12">
        <f t="shared" si="7"/>
        <v>1.6524369705705755</v>
      </c>
      <c r="D44" s="12">
        <f t="shared" si="5"/>
        <v>1.6064319962533089</v>
      </c>
      <c r="E44" s="12">
        <f t="shared" si="5"/>
        <v>1.2479681617836025</v>
      </c>
      <c r="F44" s="12">
        <f t="shared" si="5"/>
        <v>2.9188100435846409</v>
      </c>
      <c r="G44" s="12">
        <f t="shared" si="5"/>
        <v>4.6212802891450604</v>
      </c>
      <c r="H44" s="12">
        <f t="shared" si="5"/>
        <v>7.0229893978663469</v>
      </c>
      <c r="I44" s="12">
        <f t="shared" si="5"/>
        <v>13.170147729913126</v>
      </c>
      <c r="J44" s="12">
        <f t="shared" si="5"/>
        <v>16.430370167551619</v>
      </c>
      <c r="K44" s="12">
        <f t="shared" si="5"/>
        <v>16.825948456008529</v>
      </c>
      <c r="L44" s="12">
        <f t="shared" si="5"/>
        <v>16.214425327528382</v>
      </c>
      <c r="M44" s="12">
        <f t="shared" si="5"/>
        <v>15.392817127304696</v>
      </c>
      <c r="N44" s="12">
        <f t="shared" si="5"/>
        <v>18.012611356303044</v>
      </c>
      <c r="O44" s="12">
        <f t="shared" si="5"/>
        <v>14.128620885961887</v>
      </c>
      <c r="P44" s="12">
        <f t="shared" si="5"/>
        <v>14.319761418632067</v>
      </c>
      <c r="Q44" s="12">
        <f t="shared" si="5"/>
        <v>15.140292675591175</v>
      </c>
      <c r="R44" s="12">
        <f t="shared" si="5"/>
        <v>11.934598898350458</v>
      </c>
      <c r="S44" s="12">
        <f t="shared" si="5"/>
        <v>10.303741025904854</v>
      </c>
      <c r="T44" s="12">
        <f t="shared" si="5"/>
        <v>9.808668077350994</v>
      </c>
      <c r="U44" s="12">
        <f t="shared" si="5"/>
        <v>9.8365305079006387</v>
      </c>
      <c r="V44" s="12">
        <f t="shared" si="5"/>
        <v>6.9245403201185471</v>
      </c>
      <c r="W44" s="12">
        <f t="shared" si="5"/>
        <v>6.0372581391671467</v>
      </c>
      <c r="X44" s="12">
        <f t="shared" si="5"/>
        <v>5.1767504862315254</v>
      </c>
      <c r="Y44" s="12">
        <f t="shared" si="5"/>
        <v>5.162325454984833</v>
      </c>
      <c r="Z44" s="12">
        <f t="shared" si="5"/>
        <v>3.5080385360660258</v>
      </c>
      <c r="AA44" s="12">
        <f t="shared" si="5"/>
        <v>3.308162620775553</v>
      </c>
      <c r="AB44" s="12">
        <f t="shared" si="5"/>
        <v>2.091687441039904</v>
      </c>
      <c r="AC44" s="12">
        <f t="shared" si="5"/>
        <v>2.360684327862915</v>
      </c>
      <c r="AD44" s="12">
        <f t="shared" si="5"/>
        <v>3.4928676364976057</v>
      </c>
      <c r="AE44" s="12">
        <f t="shared" si="6"/>
        <v>0</v>
      </c>
      <c r="AF44" s="12">
        <f t="shared" ref="AF44" si="11">AF13/AF$36*100</f>
        <v>8.7326058730435925</v>
      </c>
    </row>
    <row r="45" spans="1:32" ht="12.75" customHeight="1">
      <c r="A45" s="3">
        <v>6</v>
      </c>
      <c r="B45" s="3">
        <v>560750</v>
      </c>
      <c r="C45" s="12">
        <f t="shared" si="7"/>
        <v>0.3220771939220613</v>
      </c>
      <c r="D45" s="12">
        <f t="shared" si="5"/>
        <v>0.66890525358034691</v>
      </c>
      <c r="E45" s="12">
        <f t="shared" si="5"/>
        <v>0.7903978006878124</v>
      </c>
      <c r="F45" s="12">
        <f t="shared" si="5"/>
        <v>1.1040078235754809</v>
      </c>
      <c r="G45" s="12">
        <f t="shared" si="5"/>
        <v>1.2710621496335861</v>
      </c>
      <c r="H45" s="12">
        <f t="shared" si="5"/>
        <v>1.201852416908721</v>
      </c>
      <c r="I45" s="12">
        <f t="shared" si="5"/>
        <v>1.4287549693502213</v>
      </c>
      <c r="J45" s="12">
        <f t="shared" si="5"/>
        <v>1.4969305021025592</v>
      </c>
      <c r="K45" s="12">
        <f t="shared" si="5"/>
        <v>1.6579264864981058</v>
      </c>
      <c r="L45" s="12">
        <f t="shared" si="5"/>
        <v>1.6531224113414356</v>
      </c>
      <c r="M45" s="12">
        <f t="shared" si="5"/>
        <v>2.0525243778117783</v>
      </c>
      <c r="N45" s="12">
        <f t="shared" si="5"/>
        <v>2.7306538062215893</v>
      </c>
      <c r="O45" s="12">
        <f t="shared" si="5"/>
        <v>2.3142169123623426</v>
      </c>
      <c r="P45" s="12">
        <f t="shared" si="5"/>
        <v>2.4312301261750813</v>
      </c>
      <c r="Q45" s="12">
        <f t="shared" si="5"/>
        <v>2.1559174120716151</v>
      </c>
      <c r="R45" s="12">
        <f t="shared" si="5"/>
        <v>2.4124186744370326</v>
      </c>
      <c r="S45" s="12">
        <f t="shared" si="5"/>
        <v>2.0532394979061408</v>
      </c>
      <c r="T45" s="12">
        <f t="shared" si="5"/>
        <v>1.765331417035763</v>
      </c>
      <c r="U45" s="12">
        <f t="shared" si="5"/>
        <v>1.6368456462460217</v>
      </c>
      <c r="V45" s="12">
        <f t="shared" si="5"/>
        <v>3.2307019596707685</v>
      </c>
      <c r="W45" s="12">
        <f t="shared" si="5"/>
        <v>3.2230763336463055</v>
      </c>
      <c r="X45" s="12">
        <f t="shared" si="5"/>
        <v>3.3639499546810137</v>
      </c>
      <c r="Y45" s="12">
        <f t="shared" si="5"/>
        <v>3.2864205036816641</v>
      </c>
      <c r="Z45" s="12">
        <f t="shared" si="5"/>
        <v>2.7502592754886788</v>
      </c>
      <c r="AA45" s="12">
        <f t="shared" si="5"/>
        <v>2.7139496251456277</v>
      </c>
      <c r="AB45" s="12">
        <f t="shared" si="5"/>
        <v>2.4166713773262738</v>
      </c>
      <c r="AC45" s="12">
        <f t="shared" si="5"/>
        <v>3.1005833925185353</v>
      </c>
      <c r="AD45" s="12">
        <f t="shared" si="5"/>
        <v>3.2443403261492385</v>
      </c>
      <c r="AE45" s="12">
        <f t="shared" si="6"/>
        <v>2.411321779997837</v>
      </c>
      <c r="AF45" s="12">
        <f t="shared" ref="AF45" si="12">AF14/AF$36*100</f>
        <v>1.9793236140000621</v>
      </c>
    </row>
    <row r="46" spans="1:32" ht="12.75" customHeight="1">
      <c r="A46" s="3">
        <v>7</v>
      </c>
      <c r="B46" s="3">
        <v>540410</v>
      </c>
      <c r="C46" s="12">
        <f t="shared" si="7"/>
        <v>0.34174283616218709</v>
      </c>
      <c r="D46" s="12">
        <f t="shared" si="5"/>
        <v>0.29683116742488364</v>
      </c>
      <c r="E46" s="12">
        <f t="shared" si="5"/>
        <v>0.36945839429403843</v>
      </c>
      <c r="F46" s="12">
        <f t="shared" si="5"/>
        <v>0.80618415771234586</v>
      </c>
      <c r="G46" s="12">
        <f t="shared" si="5"/>
        <v>0.51778275083854741</v>
      </c>
      <c r="H46" s="12">
        <f t="shared" si="5"/>
        <v>0.77609448584920337</v>
      </c>
      <c r="I46" s="12">
        <f t="shared" si="5"/>
        <v>0.31885621324800262</v>
      </c>
      <c r="J46" s="12">
        <f t="shared" si="5"/>
        <v>0.74368936450428169</v>
      </c>
      <c r="K46" s="12">
        <f t="shared" si="5"/>
        <v>0.45919020482471384</v>
      </c>
      <c r="L46" s="12">
        <f t="shared" si="5"/>
        <v>0.35773865378913899</v>
      </c>
      <c r="M46" s="12">
        <f t="shared" si="5"/>
        <v>0.53769839751609172</v>
      </c>
      <c r="N46" s="12">
        <f t="shared" si="5"/>
        <v>0.93214952033551657</v>
      </c>
      <c r="O46" s="12">
        <f t="shared" si="5"/>
        <v>1.3198193756764764</v>
      </c>
      <c r="P46" s="12">
        <f t="shared" si="5"/>
        <v>1.1274441103705597</v>
      </c>
      <c r="Q46" s="12">
        <f t="shared" si="5"/>
        <v>1.2884901056869842</v>
      </c>
      <c r="R46" s="12">
        <f t="shared" si="5"/>
        <v>1.2822484372675858</v>
      </c>
      <c r="S46" s="12">
        <f t="shared" si="5"/>
        <v>1.1558595664850104</v>
      </c>
      <c r="T46" s="12">
        <f t="shared" si="5"/>
        <v>1.1413699770342245</v>
      </c>
      <c r="U46" s="12">
        <f t="shared" si="5"/>
        <v>1.1906308237979759</v>
      </c>
      <c r="V46" s="12">
        <f t="shared" si="5"/>
        <v>1.2160066887203904</v>
      </c>
      <c r="W46" s="12">
        <f t="shared" si="5"/>
        <v>1.5846597800243567</v>
      </c>
      <c r="X46" s="12">
        <f t="shared" si="5"/>
        <v>1.6257032951718506</v>
      </c>
      <c r="Y46" s="12">
        <f t="shared" si="5"/>
        <v>2.0478128983725346</v>
      </c>
      <c r="Z46" s="12">
        <f t="shared" si="5"/>
        <v>1.9912210168394235</v>
      </c>
      <c r="AA46" s="12">
        <f t="shared" si="5"/>
        <v>2.2574791424444207</v>
      </c>
      <c r="AB46" s="12">
        <f t="shared" si="5"/>
        <v>1.9806917478462818</v>
      </c>
      <c r="AC46" s="12">
        <f t="shared" si="5"/>
        <v>2.8022551590985314</v>
      </c>
      <c r="AD46" s="12">
        <f t="shared" si="5"/>
        <v>2.7052844593741674</v>
      </c>
      <c r="AE46" s="12">
        <f t="shared" si="6"/>
        <v>0</v>
      </c>
      <c r="AF46" s="12">
        <f t="shared" ref="AF46" si="13">AF15/AF$36*100</f>
        <v>1.0617372188707535</v>
      </c>
    </row>
    <row r="47" spans="1:32" ht="12.75" customHeight="1">
      <c r="A47" s="3">
        <v>8</v>
      </c>
      <c r="B47" s="3">
        <v>540220</v>
      </c>
      <c r="C47" s="12">
        <f t="shared" si="7"/>
        <v>2.065310853133218</v>
      </c>
      <c r="D47" s="12">
        <f t="shared" si="5"/>
        <v>2.0011756529852089</v>
      </c>
      <c r="E47" s="12">
        <f t="shared" si="5"/>
        <v>1.6847112640180266</v>
      </c>
      <c r="F47" s="12">
        <f t="shared" si="5"/>
        <v>2.3768642124805317</v>
      </c>
      <c r="G47" s="12">
        <f t="shared" si="5"/>
        <v>3.4980726418408192</v>
      </c>
      <c r="H47" s="12">
        <f t="shared" si="5"/>
        <v>3.7371140976753647</v>
      </c>
      <c r="I47" s="12">
        <f t="shared" si="5"/>
        <v>3.0911313796650415</v>
      </c>
      <c r="J47" s="12">
        <f t="shared" si="5"/>
        <v>2.5608878354218665</v>
      </c>
      <c r="K47" s="12">
        <f t="shared" si="5"/>
        <v>2.4871084100720644</v>
      </c>
      <c r="L47" s="12">
        <f t="shared" si="5"/>
        <v>2.7135513054899039</v>
      </c>
      <c r="M47" s="12">
        <f t="shared" si="5"/>
        <v>3.3442879729516921</v>
      </c>
      <c r="N47" s="12">
        <f t="shared" si="5"/>
        <v>3.8149749432141653</v>
      </c>
      <c r="O47" s="12">
        <f t="shared" si="5"/>
        <v>4.0787615011450322</v>
      </c>
      <c r="P47" s="12">
        <f t="shared" si="5"/>
        <v>4.2698493004385547</v>
      </c>
      <c r="Q47" s="12">
        <f t="shared" si="5"/>
        <v>3.2321190448392394</v>
      </c>
      <c r="R47" s="12">
        <f t="shared" si="5"/>
        <v>3.7942536698449087</v>
      </c>
      <c r="S47" s="12">
        <f t="shared" si="5"/>
        <v>3.0451407837946931</v>
      </c>
      <c r="T47" s="12">
        <f t="shared" si="5"/>
        <v>2.7131855544908388</v>
      </c>
      <c r="U47" s="12">
        <f t="shared" si="5"/>
        <v>3.0287880603162827</v>
      </c>
      <c r="V47" s="12">
        <f t="shared" si="5"/>
        <v>3.0230146549117745</v>
      </c>
      <c r="W47" s="12">
        <f t="shared" si="5"/>
        <v>2.5897959215142703</v>
      </c>
      <c r="X47" s="12">
        <f t="shared" si="5"/>
        <v>2.7035321465456432</v>
      </c>
      <c r="Y47" s="12">
        <f t="shared" si="5"/>
        <v>2.8010010391019291</v>
      </c>
      <c r="Z47" s="12">
        <f t="shared" si="5"/>
        <v>2.3466586743015072</v>
      </c>
      <c r="AA47" s="12">
        <f t="shared" si="5"/>
        <v>1.9464194689267629</v>
      </c>
      <c r="AB47" s="12">
        <f t="shared" si="5"/>
        <v>1.9483590920452876</v>
      </c>
      <c r="AC47" s="12">
        <f t="shared" si="5"/>
        <v>2.7009439746255133</v>
      </c>
      <c r="AD47" s="12">
        <f t="shared" si="5"/>
        <v>2.4656117845607732</v>
      </c>
      <c r="AE47" s="12">
        <f t="shared" si="6"/>
        <v>1.5059889013083321</v>
      </c>
      <c r="AF47" s="12">
        <f t="shared" ref="AF47" si="14">AF16/AF$36*100</f>
        <v>2.8510451314776066</v>
      </c>
    </row>
    <row r="48" spans="1:32" ht="12.75" customHeight="1">
      <c r="A48" s="3">
        <v>9</v>
      </c>
      <c r="B48" s="3">
        <v>550953</v>
      </c>
      <c r="C48" s="12">
        <f t="shared" si="7"/>
        <v>0.11339125632072571</v>
      </c>
      <c r="D48" s="12">
        <f t="shared" si="5"/>
        <v>3.5964706005890044E-2</v>
      </c>
      <c r="E48" s="12">
        <f t="shared" si="5"/>
        <v>8.0758485488641091E-2</v>
      </c>
      <c r="F48" s="12">
        <f t="shared" si="5"/>
        <v>0.25701522363889162</v>
      </c>
      <c r="G48" s="12">
        <f t="shared" si="5"/>
        <v>0.99487185041067294</v>
      </c>
      <c r="H48" s="12">
        <f t="shared" si="5"/>
        <v>0.4208709376539585</v>
      </c>
      <c r="I48" s="12">
        <f t="shared" si="5"/>
        <v>0.34932205663384946</v>
      </c>
      <c r="J48" s="12">
        <f t="shared" si="5"/>
        <v>0.7448609025630506</v>
      </c>
      <c r="K48" s="12">
        <f t="shared" si="5"/>
        <v>0.85372234506726641</v>
      </c>
      <c r="L48" s="12">
        <f t="shared" si="5"/>
        <v>0.55569621520738377</v>
      </c>
      <c r="M48" s="12">
        <f t="shared" si="5"/>
        <v>0.59037621318431888</v>
      </c>
      <c r="N48" s="12">
        <f t="shared" si="5"/>
        <v>0.69253944377830834</v>
      </c>
      <c r="O48" s="12">
        <f t="shared" si="5"/>
        <v>0.58098628180013556</v>
      </c>
      <c r="P48" s="12">
        <f t="shared" si="5"/>
        <v>0.546650514197073</v>
      </c>
      <c r="Q48" s="12">
        <f t="shared" si="5"/>
        <v>0.93157226322667719</v>
      </c>
      <c r="R48" s="12">
        <f t="shared" si="5"/>
        <v>1.2028111202392295</v>
      </c>
      <c r="S48" s="12">
        <f t="shared" si="5"/>
        <v>1.0212639284468572</v>
      </c>
      <c r="T48" s="12">
        <f t="shared" si="5"/>
        <v>0.57231765915377342</v>
      </c>
      <c r="U48" s="12">
        <f t="shared" si="5"/>
        <v>1.0172992221261814</v>
      </c>
      <c r="V48" s="12">
        <f t="shared" si="5"/>
        <v>2.1317474352652166</v>
      </c>
      <c r="W48" s="12">
        <f t="shared" si="5"/>
        <v>2.7159834234468794</v>
      </c>
      <c r="X48" s="12">
        <f t="shared" si="5"/>
        <v>0.7914922620182141</v>
      </c>
      <c r="Y48" s="12">
        <f t="shared" si="5"/>
        <v>1.1201558586582654</v>
      </c>
      <c r="Z48" s="12">
        <f t="shared" si="5"/>
        <v>1.1017662419135936</v>
      </c>
      <c r="AA48" s="12">
        <f t="shared" si="5"/>
        <v>0.88716984369343743</v>
      </c>
      <c r="AB48" s="12">
        <f t="shared" si="5"/>
        <v>0.44743778679225982</v>
      </c>
      <c r="AC48" s="12">
        <f t="shared" si="5"/>
        <v>1.1792006726892037</v>
      </c>
      <c r="AD48" s="12">
        <f t="shared" si="5"/>
        <v>2.1852244406630277</v>
      </c>
      <c r="AE48" s="12">
        <f t="shared" si="6"/>
        <v>1.3124679902579335</v>
      </c>
      <c r="AF48" s="12">
        <f t="shared" ref="AF48" si="15">AF17/AF$36*100</f>
        <v>0.80359574823173596</v>
      </c>
    </row>
    <row r="49" spans="1:32" ht="12.75" customHeight="1">
      <c r="A49" s="3">
        <v>10</v>
      </c>
      <c r="B49" s="3">
        <v>560900</v>
      </c>
      <c r="C49" s="12">
        <f t="shared" si="7"/>
        <v>0.13106941344083881</v>
      </c>
      <c r="D49" s="12">
        <f t="shared" si="5"/>
        <v>7.0801397775757474E-2</v>
      </c>
      <c r="E49" s="12">
        <f t="shared" si="5"/>
        <v>6.5185766824815625E-2</v>
      </c>
      <c r="F49" s="12">
        <f t="shared" si="5"/>
        <v>0.16849892218802731</v>
      </c>
      <c r="G49" s="12">
        <f t="shared" si="5"/>
        <v>0.2139241035379488</v>
      </c>
      <c r="H49" s="12">
        <f t="shared" si="5"/>
        <v>0.25619528767796301</v>
      </c>
      <c r="I49" s="12">
        <f t="shared" si="5"/>
        <v>0.19365910697502856</v>
      </c>
      <c r="J49" s="12">
        <f t="shared" si="5"/>
        <v>0.10294424974006272</v>
      </c>
      <c r="K49" s="12">
        <f t="shared" si="5"/>
        <v>9.2519990107184272E-2</v>
      </c>
      <c r="L49" s="12">
        <f t="shared" si="5"/>
        <v>9.8421642980890442E-2</v>
      </c>
      <c r="M49" s="12">
        <f t="shared" si="5"/>
        <v>0.71020907928442389</v>
      </c>
      <c r="N49" s="12">
        <f t="shared" si="5"/>
        <v>1.1403506330038347</v>
      </c>
      <c r="O49" s="12">
        <f t="shared" si="5"/>
        <v>0.56405115903432823</v>
      </c>
      <c r="P49" s="12">
        <f t="shared" si="5"/>
        <v>0.45934976271108824</v>
      </c>
      <c r="Q49" s="12">
        <f t="shared" si="5"/>
        <v>0.74791156561577476</v>
      </c>
      <c r="R49" s="12">
        <f t="shared" si="5"/>
        <v>0.76518105288213922</v>
      </c>
      <c r="S49" s="12">
        <f t="shared" si="5"/>
        <v>0.72207620390240512</v>
      </c>
      <c r="T49" s="12">
        <f t="shared" si="5"/>
        <v>0.98969688048682924</v>
      </c>
      <c r="U49" s="12">
        <f t="shared" si="5"/>
        <v>0.90650603114916017</v>
      </c>
      <c r="V49" s="12">
        <f t="shared" si="5"/>
        <v>1.5397642824956976</v>
      </c>
      <c r="W49" s="12">
        <f t="shared" si="5"/>
        <v>1.6245104890967199</v>
      </c>
      <c r="X49" s="12">
        <f t="shared" si="5"/>
        <v>1.9640589908731581</v>
      </c>
      <c r="Y49" s="12">
        <f t="shared" si="5"/>
        <v>2.0214269657418451</v>
      </c>
      <c r="Z49" s="12">
        <f t="shared" si="5"/>
        <v>1.7288284531632039</v>
      </c>
      <c r="AA49" s="12">
        <f t="shared" si="5"/>
        <v>1.7341160084184541</v>
      </c>
      <c r="AB49" s="12">
        <f t="shared" si="5"/>
        <v>1.1870725184178994</v>
      </c>
      <c r="AC49" s="12">
        <f t="shared" si="5"/>
        <v>1.6297051590743639</v>
      </c>
      <c r="AD49" s="12">
        <f t="shared" si="5"/>
        <v>2.0624526373562571</v>
      </c>
      <c r="AE49" s="12">
        <f t="shared" si="6"/>
        <v>2.0261961576804688</v>
      </c>
      <c r="AF49" s="12">
        <f t="shared" ref="AF49" si="16">AF18/AF$36*100</f>
        <v>0.78913256052136027</v>
      </c>
    </row>
    <row r="50" spans="1:32" ht="12.75" customHeight="1">
      <c r="A50" s="3">
        <v>11</v>
      </c>
      <c r="B50" s="3">
        <v>520512</v>
      </c>
      <c r="C50" s="12">
        <f t="shared" si="7"/>
        <v>0.41036337504262627</v>
      </c>
      <c r="D50" s="12">
        <f t="shared" ref="D50:AD59" si="17">D19/D$36*100</f>
        <v>0.16305202612253647</v>
      </c>
      <c r="E50" s="12">
        <f t="shared" si="17"/>
        <v>0.12838715547136395</v>
      </c>
      <c r="F50" s="12">
        <f t="shared" si="17"/>
        <v>0.3094366461968216</v>
      </c>
      <c r="G50" s="12">
        <f t="shared" si="17"/>
        <v>0.70761025588392412</v>
      </c>
      <c r="H50" s="12">
        <f t="shared" si="17"/>
        <v>0.5011466822914421</v>
      </c>
      <c r="I50" s="12">
        <f t="shared" si="17"/>
        <v>0.38711863376433908</v>
      </c>
      <c r="J50" s="12">
        <f t="shared" si="17"/>
        <v>0.8861444719012771</v>
      </c>
      <c r="K50" s="12">
        <f t="shared" si="17"/>
        <v>1.006011579847863</v>
      </c>
      <c r="L50" s="12">
        <f t="shared" si="17"/>
        <v>1.0231905203837113</v>
      </c>
      <c r="M50" s="12">
        <f t="shared" si="17"/>
        <v>0.94074643743557151</v>
      </c>
      <c r="N50" s="12">
        <f t="shared" si="17"/>
        <v>1.1149045169732232</v>
      </c>
      <c r="O50" s="12">
        <f t="shared" si="17"/>
        <v>2.0030871668872297</v>
      </c>
      <c r="P50" s="12">
        <f t="shared" si="17"/>
        <v>1.9362084438222242</v>
      </c>
      <c r="Q50" s="12">
        <f t="shared" si="17"/>
        <v>3.2898889039098425</v>
      </c>
      <c r="R50" s="12">
        <f t="shared" si="17"/>
        <v>5.2519399938380618</v>
      </c>
      <c r="S50" s="12">
        <f t="shared" si="17"/>
        <v>4.9416553487596007</v>
      </c>
      <c r="T50" s="12">
        <f t="shared" si="17"/>
        <v>4.3669081630742017</v>
      </c>
      <c r="U50" s="12">
        <f t="shared" si="17"/>
        <v>2.7512536705491373</v>
      </c>
      <c r="V50" s="12">
        <f t="shared" si="17"/>
        <v>0.97223236061749552</v>
      </c>
      <c r="W50" s="12">
        <f t="shared" si="17"/>
        <v>2.3977655241655969</v>
      </c>
      <c r="X50" s="12">
        <f t="shared" si="17"/>
        <v>1.6114292227816993</v>
      </c>
      <c r="Y50" s="12">
        <f t="shared" si="17"/>
        <v>2.3398817248315233</v>
      </c>
      <c r="Z50" s="12">
        <f t="shared" si="17"/>
        <v>2.3480572383325757</v>
      </c>
      <c r="AA50" s="12">
        <f t="shared" si="17"/>
        <v>1.4890702068329538</v>
      </c>
      <c r="AB50" s="12">
        <f t="shared" si="17"/>
        <v>0.63001605573850761</v>
      </c>
      <c r="AC50" s="12">
        <f t="shared" si="17"/>
        <v>2.8726111332218087</v>
      </c>
      <c r="AD50" s="12">
        <f t="shared" si="17"/>
        <v>1.5136046661774407</v>
      </c>
      <c r="AE50" s="12">
        <f t="shared" si="6"/>
        <v>1.189523863339387</v>
      </c>
      <c r="AF50" s="12">
        <f t="shared" ref="AF50" si="18">AF19/AF$36*100</f>
        <v>1.7388865256593202</v>
      </c>
    </row>
    <row r="51" spans="1:32" ht="12.75" customHeight="1">
      <c r="A51" s="3">
        <v>12</v>
      </c>
      <c r="B51" s="3">
        <v>550320</v>
      </c>
      <c r="C51" s="12">
        <f t="shared" si="7"/>
        <v>14.685317505978146</v>
      </c>
      <c r="D51" s="12">
        <f t="shared" si="17"/>
        <v>13.18190225371281</v>
      </c>
      <c r="E51" s="12">
        <f t="shared" si="17"/>
        <v>10.88014582860038</v>
      </c>
      <c r="F51" s="12">
        <f t="shared" si="17"/>
        <v>11.404095681862559</v>
      </c>
      <c r="G51" s="12">
        <f t="shared" si="17"/>
        <v>9.7376336129224974</v>
      </c>
      <c r="H51" s="12">
        <f t="shared" si="17"/>
        <v>10.274594171874146</v>
      </c>
      <c r="I51" s="12">
        <f t="shared" si="17"/>
        <v>10.843457517014434</v>
      </c>
      <c r="J51" s="12">
        <f t="shared" si="17"/>
        <v>10.849945382608357</v>
      </c>
      <c r="K51" s="12">
        <f t="shared" si="17"/>
        <v>7.7612231712748807</v>
      </c>
      <c r="L51" s="12">
        <f t="shared" si="17"/>
        <v>4.7448519434255916</v>
      </c>
      <c r="M51" s="12">
        <f t="shared" si="17"/>
        <v>3.7637913591192262</v>
      </c>
      <c r="N51" s="12">
        <f t="shared" si="17"/>
        <v>0.28313315177407949</v>
      </c>
      <c r="O51" s="12">
        <f t="shared" si="17"/>
        <v>0.540555556688742</v>
      </c>
      <c r="P51" s="12">
        <f t="shared" si="17"/>
        <v>0.47058790514307491</v>
      </c>
      <c r="Q51" s="12">
        <f t="shared" si="17"/>
        <v>0.68000119928719216</v>
      </c>
      <c r="R51" s="12">
        <f t="shared" si="17"/>
        <v>0.60751095278997314</v>
      </c>
      <c r="S51" s="12">
        <f t="shared" si="17"/>
        <v>0.7314926932406296</v>
      </c>
      <c r="T51" s="12">
        <f t="shared" si="17"/>
        <v>0.54487662642218104</v>
      </c>
      <c r="U51" s="12">
        <f t="shared" si="17"/>
        <v>0.62219938102646566</v>
      </c>
      <c r="V51" s="12">
        <f t="shared" si="17"/>
        <v>2.502667381089732</v>
      </c>
      <c r="W51" s="12">
        <f t="shared" si="17"/>
        <v>2.8442533272927593</v>
      </c>
      <c r="X51" s="12">
        <f t="shared" si="17"/>
        <v>1.2066369303174107</v>
      </c>
      <c r="Y51" s="12">
        <f t="shared" si="17"/>
        <v>1.9635926875794967</v>
      </c>
      <c r="Z51" s="12">
        <f t="shared" si="17"/>
        <v>1.6704498315423588</v>
      </c>
      <c r="AA51" s="12">
        <f t="shared" si="17"/>
        <v>0.55259786590076354</v>
      </c>
      <c r="AB51" s="12">
        <f t="shared" si="17"/>
        <v>1.0201806073975306</v>
      </c>
      <c r="AC51" s="12">
        <f t="shared" si="17"/>
        <v>0.81808971534101416</v>
      </c>
      <c r="AD51" s="12">
        <f t="shared" si="17"/>
        <v>1.3244083081170637</v>
      </c>
      <c r="AE51" s="12">
        <f t="shared" si="6"/>
        <v>2.0513722929361475</v>
      </c>
      <c r="AF51" s="12">
        <f t="shared" ref="AF51" si="19">AF20/AF$36*100</f>
        <v>4.6937699112865081</v>
      </c>
    </row>
    <row r="52" spans="1:32" ht="12.75" customHeight="1">
      <c r="A52" s="3">
        <v>13</v>
      </c>
      <c r="B52" s="3">
        <v>560790</v>
      </c>
      <c r="C52" s="12">
        <f t="shared" si="7"/>
        <v>0.35994401568230361</v>
      </c>
      <c r="D52" s="12">
        <f t="shared" si="17"/>
        <v>0.50870072490993079</v>
      </c>
      <c r="E52" s="12">
        <f t="shared" si="17"/>
        <v>0.61504877073287667</v>
      </c>
      <c r="F52" s="12">
        <f t="shared" si="17"/>
        <v>0.8423536634821871</v>
      </c>
      <c r="G52" s="12">
        <f t="shared" si="17"/>
        <v>0.54470037437046714</v>
      </c>
      <c r="H52" s="12">
        <f t="shared" si="17"/>
        <v>0.74918808322252861</v>
      </c>
      <c r="I52" s="12">
        <f t="shared" si="17"/>
        <v>0.92132258704218062</v>
      </c>
      <c r="J52" s="12">
        <f t="shared" si="17"/>
        <v>1.2610294670921511</v>
      </c>
      <c r="K52" s="12">
        <f t="shared" si="17"/>
        <v>0.96795158394520109</v>
      </c>
      <c r="L52" s="12">
        <f t="shared" si="17"/>
        <v>0.82838870080556593</v>
      </c>
      <c r="M52" s="12">
        <f t="shared" si="17"/>
        <v>0.66309414509025744</v>
      </c>
      <c r="N52" s="12">
        <f t="shared" si="17"/>
        <v>0.69040170050081906</v>
      </c>
      <c r="O52" s="12">
        <f t="shared" si="17"/>
        <v>0.98239748664498538</v>
      </c>
      <c r="P52" s="12">
        <f t="shared" si="17"/>
        <v>1.2988418685194731</v>
      </c>
      <c r="Q52" s="12">
        <f t="shared" si="17"/>
        <v>1.5417675779152515</v>
      </c>
      <c r="R52" s="12">
        <f t="shared" si="17"/>
        <v>1.377523301983328</v>
      </c>
      <c r="S52" s="12">
        <f t="shared" si="17"/>
        <v>1.1359602212862154</v>
      </c>
      <c r="T52" s="12">
        <f t="shared" si="17"/>
        <v>0.9819596223636422</v>
      </c>
      <c r="U52" s="12">
        <f t="shared" si="17"/>
        <v>0.9967893864163484</v>
      </c>
      <c r="V52" s="12">
        <f t="shared" si="17"/>
        <v>1.7896495886872636</v>
      </c>
      <c r="W52" s="12">
        <f t="shared" si="17"/>
        <v>1.7875638943494785</v>
      </c>
      <c r="X52" s="12">
        <f t="shared" si="17"/>
        <v>1.6979023357359684</v>
      </c>
      <c r="Y52" s="12">
        <f t="shared" si="17"/>
        <v>1.6641829834909825</v>
      </c>
      <c r="Z52" s="12">
        <f t="shared" si="17"/>
        <v>1.1262625900227574</v>
      </c>
      <c r="AA52" s="12">
        <f t="shared" si="17"/>
        <v>1.0646077468169657</v>
      </c>
      <c r="AB52" s="12">
        <f t="shared" si="17"/>
        <v>0.83133832613779213</v>
      </c>
      <c r="AC52" s="12">
        <f t="shared" si="17"/>
        <v>1.1626468446633074</v>
      </c>
      <c r="AD52" s="12">
        <f t="shared" si="17"/>
        <v>1.0707155002891433</v>
      </c>
      <c r="AE52" s="12">
        <f t="shared" si="6"/>
        <v>0.87461534011437481</v>
      </c>
      <c r="AF52" s="12">
        <f t="shared" ref="AF52" si="20">AF21/AF$36*100</f>
        <v>1.0025766123719611</v>
      </c>
    </row>
    <row r="53" spans="1:32" ht="12.75" customHeight="1">
      <c r="A53" s="3">
        <v>14</v>
      </c>
      <c r="B53" s="3">
        <v>540110</v>
      </c>
      <c r="C53" s="12">
        <f t="shared" si="7"/>
        <v>0.1451910182409292</v>
      </c>
      <c r="D53" s="12">
        <f t="shared" si="17"/>
        <v>0.35801731928774766</v>
      </c>
      <c r="E53" s="12">
        <f t="shared" si="17"/>
        <v>0.45716459920948649</v>
      </c>
      <c r="F53" s="12">
        <f t="shared" si="17"/>
        <v>0.85458351606967942</v>
      </c>
      <c r="G53" s="12">
        <f t="shared" si="17"/>
        <v>0.78209739754758301</v>
      </c>
      <c r="H53" s="12">
        <f t="shared" si="17"/>
        <v>1.4121044143861579</v>
      </c>
      <c r="I53" s="12">
        <f t="shared" si="17"/>
        <v>1.3866265186815239</v>
      </c>
      <c r="J53" s="12">
        <f t="shared" si="17"/>
        <v>1.9286458076884359</v>
      </c>
      <c r="K53" s="12">
        <f t="shared" si="17"/>
        <v>1.6572812192168163</v>
      </c>
      <c r="L53" s="12">
        <f t="shared" si="17"/>
        <v>2.0450891953662986</v>
      </c>
      <c r="M53" s="12">
        <f t="shared" si="17"/>
        <v>3.0372886151290119</v>
      </c>
      <c r="N53" s="12">
        <f t="shared" si="17"/>
        <v>4.4834149945291273</v>
      </c>
      <c r="O53" s="12">
        <f t="shared" si="17"/>
        <v>4.5555332518735918</v>
      </c>
      <c r="P53" s="12">
        <f t="shared" si="17"/>
        <v>4.2421782825646819</v>
      </c>
      <c r="Q53" s="12">
        <f t="shared" si="17"/>
        <v>4.2173440484325129</v>
      </c>
      <c r="R53" s="12">
        <f t="shared" si="17"/>
        <v>3.5692685575192735</v>
      </c>
      <c r="S53" s="12">
        <f t="shared" si="17"/>
        <v>2.6321821249855302</v>
      </c>
      <c r="T53" s="12">
        <f t="shared" si="17"/>
        <v>2.1157954554163481</v>
      </c>
      <c r="U53" s="12">
        <f t="shared" si="17"/>
        <v>2.1124584436487384</v>
      </c>
      <c r="V53" s="12">
        <f t="shared" si="17"/>
        <v>5.5848171735854759</v>
      </c>
      <c r="W53" s="12">
        <f t="shared" si="17"/>
        <v>3.2303990167316603</v>
      </c>
      <c r="X53" s="12">
        <f t="shared" si="17"/>
        <v>2.5269952884050659</v>
      </c>
      <c r="Y53" s="12">
        <f t="shared" si="17"/>
        <v>2.4126728564390074</v>
      </c>
      <c r="Z53" s="12">
        <f t="shared" si="17"/>
        <v>2.1201127024011761</v>
      </c>
      <c r="AA53" s="12">
        <f t="shared" si="17"/>
        <v>0.25301758607554048</v>
      </c>
      <c r="AB53" s="12">
        <f t="shared" si="17"/>
        <v>2.0766352439241134</v>
      </c>
      <c r="AC53" s="12">
        <f t="shared" si="17"/>
        <v>1.0144738372941493</v>
      </c>
      <c r="AD53" s="12">
        <f t="shared" si="17"/>
        <v>0.94831886058037262</v>
      </c>
      <c r="AE53" s="12">
        <f t="shared" si="6"/>
        <v>1.6988509653308514</v>
      </c>
      <c r="AF53" s="12">
        <f t="shared" ref="AF53" si="21">AF22/AF$36*100</f>
        <v>2.1850557166726561</v>
      </c>
    </row>
    <row r="54" spans="1:32" ht="12.75" customHeight="1">
      <c r="A54" s="3">
        <v>15</v>
      </c>
      <c r="B54" s="3">
        <v>540610</v>
      </c>
      <c r="C54" s="12">
        <f t="shared" si="7"/>
        <v>8.1800703360523516E-2</v>
      </c>
      <c r="D54" s="12">
        <f t="shared" si="17"/>
        <v>0.10133157537281004</v>
      </c>
      <c r="E54" s="12">
        <f t="shared" si="17"/>
        <v>0.24932271061202213</v>
      </c>
      <c r="F54" s="12">
        <f t="shared" si="17"/>
        <v>0.34547078530124742</v>
      </c>
      <c r="G54" s="12">
        <f t="shared" si="17"/>
        <v>0.37136876345988235</v>
      </c>
      <c r="H54" s="12">
        <f t="shared" si="17"/>
        <v>0.34955568933692938</v>
      </c>
      <c r="I54" s="12">
        <f t="shared" si="17"/>
        <v>0.18421910811858461</v>
      </c>
      <c r="J54" s="12">
        <f t="shared" si="17"/>
        <v>0.10172486149868137</v>
      </c>
      <c r="K54" s="12">
        <f t="shared" si="17"/>
        <v>0.1879307930255367</v>
      </c>
      <c r="L54" s="12">
        <f t="shared" si="17"/>
        <v>0.11339150558217423</v>
      </c>
      <c r="M54" s="12">
        <f t="shared" si="17"/>
        <v>0.15891212400168381</v>
      </c>
      <c r="N54" s="12">
        <f t="shared" si="17"/>
        <v>0.23338072360309156</v>
      </c>
      <c r="O54" s="12">
        <f t="shared" si="17"/>
        <v>0.10682707064844249</v>
      </c>
      <c r="P54" s="12">
        <f t="shared" si="17"/>
        <v>0.57422311645553625</v>
      </c>
      <c r="Q54" s="12">
        <f t="shared" si="17"/>
        <v>0.62688574335331504</v>
      </c>
      <c r="R54" s="12">
        <f t="shared" si="17"/>
        <v>0.52179151700768855</v>
      </c>
      <c r="S54" s="12">
        <f t="shared" si="17"/>
        <v>0.47583156279316702</v>
      </c>
      <c r="T54" s="12">
        <f t="shared" si="17"/>
        <v>0.46711522398758271</v>
      </c>
      <c r="U54" s="12">
        <f t="shared" si="17"/>
        <v>0.44405309308099983</v>
      </c>
      <c r="V54" s="12">
        <f t="shared" si="17"/>
        <v>0.71230959633431734</v>
      </c>
      <c r="W54" s="12">
        <f t="shared" si="17"/>
        <v>0.59372848633547104</v>
      </c>
      <c r="X54" s="12">
        <f t="shared" si="17"/>
        <v>0.46552455285904742</v>
      </c>
      <c r="Y54" s="12">
        <f t="shared" si="17"/>
        <v>0.4559674755128037</v>
      </c>
      <c r="Z54" s="12">
        <f t="shared" si="17"/>
        <v>0.4370764060401347</v>
      </c>
      <c r="AA54" s="12">
        <f t="shared" si="17"/>
        <v>0.44727092987317624</v>
      </c>
      <c r="AB54" s="12">
        <f t="shared" si="17"/>
        <v>0.56621276559213618</v>
      </c>
      <c r="AC54" s="12">
        <f t="shared" si="17"/>
        <v>0.63912696181393058</v>
      </c>
      <c r="AD54" s="12">
        <f t="shared" si="17"/>
        <v>0.60770429134094472</v>
      </c>
      <c r="AE54" s="12">
        <f t="shared" si="6"/>
        <v>0</v>
      </c>
      <c r="AF54" s="12">
        <f t="shared" ref="AF54" si="22">AF23/AF$36*100</f>
        <v>0.34952820711989319</v>
      </c>
    </row>
    <row r="55" spans="1:32" ht="12.75" customHeight="1">
      <c r="A55" s="3">
        <v>16</v>
      </c>
      <c r="B55" s="3">
        <v>540262</v>
      </c>
      <c r="C55" s="12">
        <f t="shared" si="7"/>
        <v>2.7929396160178747E-2</v>
      </c>
      <c r="D55" s="12">
        <f t="shared" si="17"/>
        <v>5.0120987024070279E-2</v>
      </c>
      <c r="E55" s="12">
        <f t="shared" si="17"/>
        <v>5.793791863830583E-2</v>
      </c>
      <c r="F55" s="12">
        <f t="shared" si="17"/>
        <v>7.3136026585047517E-2</v>
      </c>
      <c r="G55" s="12">
        <f t="shared" si="17"/>
        <v>0.15219781885698544</v>
      </c>
      <c r="H55" s="12">
        <f t="shared" si="17"/>
        <v>5.9606062893731895E-2</v>
      </c>
      <c r="I55" s="12">
        <f t="shared" si="17"/>
        <v>4.2632318673626129E-2</v>
      </c>
      <c r="J55" s="12">
        <f t="shared" si="17"/>
        <v>2.3214156913630591E-2</v>
      </c>
      <c r="K55" s="12">
        <f t="shared" si="17"/>
        <v>2.6111200343229349E-2</v>
      </c>
      <c r="L55" s="12">
        <f t="shared" si="17"/>
        <v>2.2394766494384235E-2</v>
      </c>
      <c r="M55" s="12">
        <f t="shared" si="17"/>
        <v>1.4073134550002076E-2</v>
      </c>
      <c r="N55" s="12">
        <f t="shared" si="17"/>
        <v>4.684158736002593E-2</v>
      </c>
      <c r="O55" s="12">
        <f t="shared" si="17"/>
        <v>1.1868873538853604E-2</v>
      </c>
      <c r="P55" s="12">
        <f t="shared" si="17"/>
        <v>2.3457448262519623E-2</v>
      </c>
      <c r="Q55" s="12">
        <f t="shared" si="17"/>
        <v>6.3625198957434279E-2</v>
      </c>
      <c r="R55" s="12">
        <f t="shared" si="17"/>
        <v>0.10118954832118424</v>
      </c>
      <c r="S55" s="12">
        <f t="shared" si="17"/>
        <v>0.23936279152653611</v>
      </c>
      <c r="T55" s="12">
        <f t="shared" si="17"/>
        <v>0.52830054470511034</v>
      </c>
      <c r="U55" s="12">
        <f t="shared" si="17"/>
        <v>0.41801185573467836</v>
      </c>
      <c r="V55" s="12">
        <f t="shared" si="17"/>
        <v>0.6290038852289862</v>
      </c>
      <c r="W55" s="12">
        <f t="shared" si="17"/>
        <v>0.66987050180843477</v>
      </c>
      <c r="X55" s="12">
        <f t="shared" si="17"/>
        <v>0.34579141150378984</v>
      </c>
      <c r="Y55" s="12">
        <f t="shared" si="17"/>
        <v>0.38347114609371474</v>
      </c>
      <c r="Z55" s="12">
        <f t="shared" si="17"/>
        <v>0.26152704071809196</v>
      </c>
      <c r="AA55" s="12">
        <f t="shared" si="17"/>
        <v>0.31008028199363974</v>
      </c>
      <c r="AB55" s="12">
        <f t="shared" si="17"/>
        <v>0.28128580703027573</v>
      </c>
      <c r="AC55" s="12">
        <f t="shared" si="17"/>
        <v>0.46551498156010968</v>
      </c>
      <c r="AD55" s="12">
        <f t="shared" si="17"/>
        <v>0.55044474913933394</v>
      </c>
      <c r="AE55" s="12">
        <f t="shared" si="6"/>
        <v>4.7445891801614744E-2</v>
      </c>
      <c r="AF55" s="12">
        <f t="shared" ref="AF55" si="23">AF24/AF$36*100</f>
        <v>0.18573077156402293</v>
      </c>
    </row>
    <row r="56" spans="1:32" ht="12.75" customHeight="1">
      <c r="A56" s="3">
        <v>17</v>
      </c>
      <c r="B56" s="3">
        <v>540231</v>
      </c>
      <c r="C56" s="12">
        <f t="shared" si="7"/>
        <v>1.3902981436888977</v>
      </c>
      <c r="D56" s="12">
        <f t="shared" si="17"/>
        <v>1.8777264399201417</v>
      </c>
      <c r="E56" s="12">
        <f t="shared" si="17"/>
        <v>1.5214326156293831</v>
      </c>
      <c r="F56" s="12">
        <f t="shared" si="17"/>
        <v>1.6714807188731522</v>
      </c>
      <c r="G56" s="12">
        <f t="shared" si="17"/>
        <v>1.3750646474395158</v>
      </c>
      <c r="H56" s="12">
        <f t="shared" si="17"/>
        <v>1.2659434141044887</v>
      </c>
      <c r="I56" s="12">
        <f t="shared" si="17"/>
        <v>1.2171663892847902</v>
      </c>
      <c r="J56" s="12">
        <f t="shared" si="17"/>
        <v>1.1239669413437607</v>
      </c>
      <c r="K56" s="12">
        <f t="shared" si="17"/>
        <v>0.76220494974001474</v>
      </c>
      <c r="L56" s="12">
        <f t="shared" si="17"/>
        <v>0.95277874550665598</v>
      </c>
      <c r="M56" s="12">
        <f t="shared" si="17"/>
        <v>0.6367591238316791</v>
      </c>
      <c r="N56" s="12">
        <f t="shared" si="17"/>
        <v>0.29439328301766782</v>
      </c>
      <c r="O56" s="12">
        <f t="shared" si="17"/>
        <v>0.21355948149677323</v>
      </c>
      <c r="P56" s="12">
        <f t="shared" si="17"/>
        <v>0.16412777937266074</v>
      </c>
      <c r="Q56" s="12">
        <f t="shared" si="17"/>
        <v>0.33415866241119896</v>
      </c>
      <c r="R56" s="12">
        <f t="shared" si="17"/>
        <v>0.92823577583308192</v>
      </c>
      <c r="S56" s="12">
        <f t="shared" si="17"/>
        <v>0.91756810449347193</v>
      </c>
      <c r="T56" s="12">
        <f t="shared" si="17"/>
        <v>1.0666730722200553</v>
      </c>
      <c r="U56" s="12">
        <f t="shared" si="17"/>
        <v>0.95522568701219279</v>
      </c>
      <c r="V56" s="12">
        <f t="shared" si="17"/>
        <v>0.65531096085164475</v>
      </c>
      <c r="W56" s="12">
        <f t="shared" si="17"/>
        <v>0.58000243962420639</v>
      </c>
      <c r="X56" s="12">
        <f t="shared" si="17"/>
        <v>0.6211151618777222</v>
      </c>
      <c r="Y56" s="12">
        <f t="shared" si="17"/>
        <v>0.32248782733155423</v>
      </c>
      <c r="Z56" s="12">
        <f t="shared" si="17"/>
        <v>0.34671195700766783</v>
      </c>
      <c r="AA56" s="12">
        <f t="shared" si="17"/>
        <v>0.23886386186313555</v>
      </c>
      <c r="AB56" s="12">
        <f t="shared" si="17"/>
        <v>0.17801951643672465</v>
      </c>
      <c r="AC56" s="12">
        <f t="shared" si="17"/>
        <v>0.17248777631518963</v>
      </c>
      <c r="AD56" s="12">
        <f t="shared" si="17"/>
        <v>0.51227330545935279</v>
      </c>
      <c r="AE56" s="12">
        <f t="shared" si="6"/>
        <v>0.30240315225860309</v>
      </c>
      <c r="AF56" s="12">
        <f t="shared" ref="AF56" si="24">AF25/AF$36*100</f>
        <v>0.83112940855288397</v>
      </c>
    </row>
    <row r="57" spans="1:32" ht="12.75" customHeight="1">
      <c r="A57" s="3">
        <v>18</v>
      </c>
      <c r="B57" s="3">
        <v>510710</v>
      </c>
      <c r="C57" s="12">
        <f t="shared" si="7"/>
        <v>7.3223136000468629E-4</v>
      </c>
      <c r="D57" s="12">
        <f t="shared" si="17"/>
        <v>1.4182451218020245E-2</v>
      </c>
      <c r="E57" s="12">
        <f t="shared" si="17"/>
        <v>9.8227917725668279E-5</v>
      </c>
      <c r="F57" s="12">
        <f t="shared" si="17"/>
        <v>4.4127196779694794E-6</v>
      </c>
      <c r="G57" s="12">
        <f t="shared" si="17"/>
        <v>0.10759907241138901</v>
      </c>
      <c r="H57" s="12">
        <f t="shared" si="17"/>
        <v>1.220901761315228</v>
      </c>
      <c r="I57" s="12">
        <f t="shared" si="17"/>
        <v>0.20064597269536022</v>
      </c>
      <c r="J57" s="12">
        <f t="shared" si="17"/>
        <v>2.3947616201307205E-2</v>
      </c>
      <c r="K57" s="12">
        <f t="shared" si="17"/>
        <v>1.8136999850361095E-3</v>
      </c>
      <c r="L57" s="12">
        <f t="shared" si="17"/>
        <v>9.9721399384966776E-4</v>
      </c>
      <c r="M57" s="12">
        <f t="shared" si="17"/>
        <v>9.4702890541472594E-3</v>
      </c>
      <c r="N57" s="12">
        <f t="shared" si="17"/>
        <v>4.5742864822992016E-2</v>
      </c>
      <c r="O57" s="12">
        <f t="shared" si="17"/>
        <v>0.23786187841834294</v>
      </c>
      <c r="P57" s="12">
        <f t="shared" si="17"/>
        <v>0.53688630387658132</v>
      </c>
      <c r="Q57" s="12">
        <f t="shared" si="17"/>
        <v>0.69889761650271687</v>
      </c>
      <c r="R57" s="12">
        <f t="shared" si="17"/>
        <v>0.67183560458409708</v>
      </c>
      <c r="S57" s="12">
        <f t="shared" si="17"/>
        <v>0.61151984212652888</v>
      </c>
      <c r="T57" s="12">
        <f t="shared" si="17"/>
        <v>0.7778704949738664</v>
      </c>
      <c r="U57" s="12">
        <f t="shared" si="17"/>
        <v>0.83486026766221233</v>
      </c>
      <c r="V57" s="12">
        <f t="shared" si="17"/>
        <v>0</v>
      </c>
      <c r="W57" s="12">
        <f t="shared" si="17"/>
        <v>0</v>
      </c>
      <c r="X57" s="12">
        <f t="shared" si="17"/>
        <v>0</v>
      </c>
      <c r="Y57" s="12">
        <f t="shared" si="17"/>
        <v>1.1187585796483612</v>
      </c>
      <c r="Z57" s="12">
        <f t="shared" si="17"/>
        <v>0</v>
      </c>
      <c r="AA57" s="12">
        <f t="shared" si="17"/>
        <v>0</v>
      </c>
      <c r="AB57" s="12">
        <f t="shared" si="17"/>
        <v>0</v>
      </c>
      <c r="AC57" s="12">
        <f t="shared" si="17"/>
        <v>0</v>
      </c>
      <c r="AD57" s="12">
        <f t="shared" si="17"/>
        <v>0.35004488988254751</v>
      </c>
      <c r="AE57" s="12">
        <f t="shared" si="6"/>
        <v>0</v>
      </c>
      <c r="AF57" s="12">
        <f t="shared" ref="AF57" si="25">AF26/AF$36*100</f>
        <v>0.27390541837984062</v>
      </c>
    </row>
    <row r="58" spans="1:32" ht="12.75" customHeight="1">
      <c r="A58" s="3">
        <v>19</v>
      </c>
      <c r="B58" s="3">
        <v>520710</v>
      </c>
      <c r="C58" s="12">
        <f t="shared" si="7"/>
        <v>0.23054827392147551</v>
      </c>
      <c r="D58" s="12">
        <f t="shared" si="17"/>
        <v>0.16267003105963565</v>
      </c>
      <c r="E58" s="12">
        <f t="shared" si="17"/>
        <v>0.54176323000052251</v>
      </c>
      <c r="F58" s="12">
        <f t="shared" si="17"/>
        <v>0.27205740630585235</v>
      </c>
      <c r="G58" s="12">
        <f t="shared" si="17"/>
        <v>0.22440012936995163</v>
      </c>
      <c r="H58" s="12">
        <f t="shared" si="17"/>
        <v>0.16366486698336657</v>
      </c>
      <c r="I58" s="12">
        <f t="shared" si="17"/>
        <v>0.18729209125457108</v>
      </c>
      <c r="J58" s="12">
        <f t="shared" si="17"/>
        <v>0.21009980257477331</v>
      </c>
      <c r="K58" s="12">
        <f t="shared" si="17"/>
        <v>0.23916868334602856</v>
      </c>
      <c r="L58" s="12">
        <f t="shared" si="17"/>
        <v>0.22296253126531268</v>
      </c>
      <c r="M58" s="12">
        <f t="shared" si="17"/>
        <v>0.2389927846015388</v>
      </c>
      <c r="N58" s="12">
        <f t="shared" si="17"/>
        <v>0.25450992259221006</v>
      </c>
      <c r="O58" s="12">
        <f t="shared" si="17"/>
        <v>0.16496638717949033</v>
      </c>
      <c r="P58" s="12">
        <f t="shared" si="17"/>
        <v>0.13008702661507704</v>
      </c>
      <c r="Q58" s="12">
        <f t="shared" si="17"/>
        <v>0.16143305799975574</v>
      </c>
      <c r="R58" s="12">
        <f t="shared" si="17"/>
        <v>0.21708508037710841</v>
      </c>
      <c r="S58" s="12">
        <f t="shared" si="17"/>
        <v>0.28787069330246673</v>
      </c>
      <c r="T58" s="12">
        <f t="shared" si="17"/>
        <v>0.18658091542684666</v>
      </c>
      <c r="U58" s="12">
        <f t="shared" si="17"/>
        <v>0.27874165697829184</v>
      </c>
      <c r="V58" s="12">
        <f t="shared" si="17"/>
        <v>0.28102244579356922</v>
      </c>
      <c r="W58" s="12">
        <f t="shared" si="17"/>
        <v>1.802902444842408E-2</v>
      </c>
      <c r="X58" s="12">
        <f t="shared" si="17"/>
        <v>0.46077639835666856</v>
      </c>
      <c r="Y58" s="12">
        <f t="shared" si="17"/>
        <v>0.53306374216327779</v>
      </c>
      <c r="Z58" s="12">
        <f t="shared" si="17"/>
        <v>0.52668310210484459</v>
      </c>
      <c r="AA58" s="12">
        <f t="shared" si="17"/>
        <v>0.59569860132558849</v>
      </c>
      <c r="AB58" s="12">
        <f t="shared" si="17"/>
        <v>0.83492405210695098</v>
      </c>
      <c r="AC58" s="12">
        <f t="shared" si="17"/>
        <v>0.30769795198337119</v>
      </c>
      <c r="AD58" s="12">
        <f t="shared" si="17"/>
        <v>0.31254507882873783</v>
      </c>
      <c r="AE58" s="12">
        <f t="shared" si="6"/>
        <v>0</v>
      </c>
      <c r="AF58" s="12">
        <f t="shared" ref="AF58" si="26">AF27/AF$36*100</f>
        <v>0.27576839936159686</v>
      </c>
    </row>
    <row r="59" spans="1:32" ht="12.75" customHeight="1">
      <c r="A59" s="3">
        <v>20</v>
      </c>
      <c r="B59" s="3">
        <v>550510</v>
      </c>
      <c r="C59" s="12">
        <f t="shared" si="7"/>
        <v>2.0972152195334219</v>
      </c>
      <c r="D59" s="12">
        <f t="shared" si="17"/>
        <v>1.9050944037562683</v>
      </c>
      <c r="E59" s="12">
        <f t="shared" si="17"/>
        <v>1.4167713137933362</v>
      </c>
      <c r="F59" s="12">
        <f t="shared" si="17"/>
        <v>1.4096725029487487</v>
      </c>
      <c r="G59" s="12">
        <f t="shared" si="17"/>
        <v>0.92096975615164489</v>
      </c>
      <c r="H59" s="12">
        <f t="shared" si="17"/>
        <v>1.0146019016116701</v>
      </c>
      <c r="I59" s="12">
        <f t="shared" si="17"/>
        <v>0.90128900626064123</v>
      </c>
      <c r="J59" s="12">
        <f t="shared" si="17"/>
        <v>1.0866623058469709</v>
      </c>
      <c r="K59" s="12">
        <f t="shared" si="17"/>
        <v>1.1924668899069999</v>
      </c>
      <c r="L59" s="12">
        <f t="shared" si="17"/>
        <v>1.4514121480764814</v>
      </c>
      <c r="M59" s="12">
        <f t="shared" si="17"/>
        <v>1.0251274124916199</v>
      </c>
      <c r="N59" s="12">
        <f t="shared" si="17"/>
        <v>1.2895501941423289</v>
      </c>
      <c r="O59" s="12">
        <f t="shared" si="17"/>
        <v>2.0329002768412714</v>
      </c>
      <c r="P59" s="12">
        <f t="shared" ref="D59:AD67" si="27">P28/P$36*100</f>
        <v>2.1440590006011435</v>
      </c>
      <c r="Q59" s="12">
        <f t="shared" si="27"/>
        <v>1.1159016207401411</v>
      </c>
      <c r="R59" s="12">
        <f t="shared" si="27"/>
        <v>1.2682202168639842</v>
      </c>
      <c r="S59" s="12">
        <f t="shared" si="27"/>
        <v>1.1974799744677722</v>
      </c>
      <c r="T59" s="12">
        <f t="shared" si="27"/>
        <v>0.98502099806200527</v>
      </c>
      <c r="U59" s="12">
        <f t="shared" si="27"/>
        <v>1.2372098897773918</v>
      </c>
      <c r="V59" s="12">
        <f t="shared" si="27"/>
        <v>1.1265382591743776</v>
      </c>
      <c r="W59" s="12">
        <f t="shared" si="27"/>
        <v>0</v>
      </c>
      <c r="X59" s="12">
        <f t="shared" si="27"/>
        <v>0.57284213439985709</v>
      </c>
      <c r="Y59" s="12">
        <f t="shared" si="27"/>
        <v>0.69559485767221274</v>
      </c>
      <c r="Z59" s="12">
        <f t="shared" si="27"/>
        <v>0.30749988422751467</v>
      </c>
      <c r="AA59" s="12">
        <f t="shared" si="27"/>
        <v>0.73938744138832779</v>
      </c>
      <c r="AB59" s="12">
        <f t="shared" si="27"/>
        <v>0.48209169593962625</v>
      </c>
      <c r="AC59" s="12">
        <f t="shared" si="27"/>
        <v>0.27926474755087694</v>
      </c>
      <c r="AD59" s="12">
        <f t="shared" si="27"/>
        <v>0.29434515503817887</v>
      </c>
      <c r="AE59" s="12">
        <f t="shared" ref="AE59" si="28">AE28/AE$36*100</f>
        <v>0.24525430668309525</v>
      </c>
      <c r="AF59" s="12">
        <f t="shared" ref="AF59" si="29">AF28/AF$36*100</f>
        <v>1.1277075839873747</v>
      </c>
    </row>
    <row r="60" spans="1:32" ht="12.75" customHeight="1">
      <c r="A60" s="3">
        <v>21</v>
      </c>
      <c r="B60" s="3">
        <v>520612</v>
      </c>
      <c r="C60" s="12">
        <f t="shared" si="7"/>
        <v>0.12489774912079932</v>
      </c>
      <c r="D60" s="12">
        <f t="shared" si="27"/>
        <v>3.0489967590431419E-2</v>
      </c>
      <c r="E60" s="12">
        <f t="shared" si="27"/>
        <v>6.219939854566818E-2</v>
      </c>
      <c r="F60" s="12">
        <f t="shared" si="27"/>
        <v>0.30835514051810048</v>
      </c>
      <c r="G60" s="12">
        <f t="shared" si="27"/>
        <v>0.15200200653072482</v>
      </c>
      <c r="H60" s="12">
        <f t="shared" si="27"/>
        <v>2.9661972646603526E-2</v>
      </c>
      <c r="I60" s="12">
        <f t="shared" si="27"/>
        <v>2.5354959447255267E-2</v>
      </c>
      <c r="J60" s="12">
        <f t="shared" si="27"/>
        <v>4.7017492029961569E-2</v>
      </c>
      <c r="K60" s="12">
        <f t="shared" si="27"/>
        <v>2.3145356452841472E-2</v>
      </c>
      <c r="L60" s="12">
        <f t="shared" si="27"/>
        <v>7.3151761440344854E-2</v>
      </c>
      <c r="M60" s="12">
        <f t="shared" si="27"/>
        <v>5.891675400138735E-2</v>
      </c>
      <c r="N60" s="12">
        <f t="shared" si="27"/>
        <v>3.5825151169138536E-2</v>
      </c>
      <c r="O60" s="12">
        <f t="shared" si="27"/>
        <v>3.99690074596626E-2</v>
      </c>
      <c r="P60" s="12">
        <f t="shared" si="27"/>
        <v>2.9006822805845274E-2</v>
      </c>
      <c r="Q60" s="12">
        <f t="shared" si="27"/>
        <v>0.32350060649736018</v>
      </c>
      <c r="R60" s="12">
        <f t="shared" si="27"/>
        <v>0.43531006749405299</v>
      </c>
      <c r="S60" s="12">
        <f t="shared" si="27"/>
        <v>0.79798168716840501</v>
      </c>
      <c r="T60" s="12">
        <f t="shared" si="27"/>
        <v>0.49803322646707182</v>
      </c>
      <c r="U60" s="12">
        <f t="shared" si="27"/>
        <v>0.50895111415208216</v>
      </c>
      <c r="V60" s="12">
        <f t="shared" si="27"/>
        <v>0.29372044724911728</v>
      </c>
      <c r="W60" s="12">
        <f t="shared" si="27"/>
        <v>0.57482893063831009</v>
      </c>
      <c r="X60" s="12">
        <f t="shared" si="27"/>
        <v>0.33531689902644735</v>
      </c>
      <c r="Y60" s="12">
        <f t="shared" si="27"/>
        <v>0.41147356475999808</v>
      </c>
      <c r="Z60" s="12">
        <f t="shared" si="27"/>
        <v>3.1260176143124471E-2</v>
      </c>
      <c r="AA60" s="12">
        <f t="shared" si="27"/>
        <v>8.9732055658174589E-2</v>
      </c>
      <c r="AB60" s="12">
        <f t="shared" si="27"/>
        <v>0</v>
      </c>
      <c r="AC60" s="12">
        <f t="shared" si="27"/>
        <v>0</v>
      </c>
      <c r="AD60" s="12">
        <f t="shared" si="27"/>
        <v>0.29098910451322296</v>
      </c>
      <c r="AE60" s="12">
        <f t="shared" ref="AE60" si="30">AE29/AE$36*100</f>
        <v>0</v>
      </c>
      <c r="AF60" s="12">
        <f t="shared" ref="AF60" si="31">AF29/AF$36*100</f>
        <v>0.19840840527635886</v>
      </c>
    </row>
    <row r="61" spans="1:32" ht="12.75" customHeight="1">
      <c r="A61" s="3">
        <v>22</v>
      </c>
      <c r="B61" s="3">
        <v>550932</v>
      </c>
      <c r="C61" s="12">
        <f t="shared" si="7"/>
        <v>3.2907523363410607</v>
      </c>
      <c r="D61" s="12">
        <f t="shared" si="27"/>
        <v>4.9166558712720381</v>
      </c>
      <c r="E61" s="12">
        <f t="shared" si="27"/>
        <v>5.9010153679374158</v>
      </c>
      <c r="F61" s="12">
        <f t="shared" si="27"/>
        <v>4.5317364382627225</v>
      </c>
      <c r="G61" s="12">
        <f t="shared" si="27"/>
        <v>2.432006881208892</v>
      </c>
      <c r="H61" s="12">
        <f t="shared" si="27"/>
        <v>2.4981117280559837</v>
      </c>
      <c r="I61" s="12">
        <f t="shared" si="27"/>
        <v>2.1718095120206748</v>
      </c>
      <c r="J61" s="12">
        <f t="shared" si="27"/>
        <v>1.9554488500541842</v>
      </c>
      <c r="K61" s="12">
        <f t="shared" si="27"/>
        <v>1.4986696220104814</v>
      </c>
      <c r="L61" s="12">
        <f t="shared" si="27"/>
        <v>1.3325862110874298</v>
      </c>
      <c r="M61" s="12">
        <f t="shared" si="27"/>
        <v>0.72139878935535151</v>
      </c>
      <c r="N61" s="12">
        <f t="shared" si="27"/>
        <v>0.36853907390182117</v>
      </c>
      <c r="O61" s="12">
        <f t="shared" si="27"/>
        <v>0.31078277771839907</v>
      </c>
      <c r="P61" s="12">
        <f t="shared" si="27"/>
        <v>0.28072024097225734</v>
      </c>
      <c r="Q61" s="12">
        <f t="shared" si="27"/>
        <v>0.21580777432281717</v>
      </c>
      <c r="R61" s="12">
        <f t="shared" si="27"/>
        <v>0.13523669785089668</v>
      </c>
      <c r="S61" s="12">
        <f t="shared" si="27"/>
        <v>6.4400344113109728E-2</v>
      </c>
      <c r="T61" s="12">
        <f t="shared" si="27"/>
        <v>8.9046961494698637E-2</v>
      </c>
      <c r="U61" s="12">
        <f t="shared" si="27"/>
        <v>9.6267952678550123E-2</v>
      </c>
      <c r="V61" s="12">
        <f t="shared" si="27"/>
        <v>8.0574024757380611E-2</v>
      </c>
      <c r="W61" s="12">
        <f t="shared" si="27"/>
        <v>4.3402989377599288E-2</v>
      </c>
      <c r="X61" s="12">
        <f t="shared" si="27"/>
        <v>5.1165075126285778E-2</v>
      </c>
      <c r="Y61" s="12">
        <f t="shared" si="27"/>
        <v>4.1434674932748251E-2</v>
      </c>
      <c r="Z61" s="12">
        <f t="shared" si="27"/>
        <v>4.4499834109118799E-2</v>
      </c>
      <c r="AA61" s="12">
        <f t="shared" si="27"/>
        <v>2.9699650022352711E-2</v>
      </c>
      <c r="AB61" s="12">
        <f t="shared" si="27"/>
        <v>2.445899277872049E-2</v>
      </c>
      <c r="AC61" s="12">
        <f t="shared" si="27"/>
        <v>5.2522885629319595E-2</v>
      </c>
      <c r="AD61" s="12">
        <f t="shared" si="27"/>
        <v>0.26334090292938189</v>
      </c>
      <c r="AE61" s="12">
        <f t="shared" ref="AE61" si="32">AE30/AE$36*100</f>
        <v>0</v>
      </c>
      <c r="AF61" s="12">
        <f t="shared" ref="AF61" si="33">AF30/AF$36*100</f>
        <v>1.2679850331204656</v>
      </c>
    </row>
    <row r="62" spans="1:32" ht="12.75" customHeight="1">
      <c r="A62" s="3">
        <v>23</v>
      </c>
      <c r="B62" s="3">
        <v>560749</v>
      </c>
      <c r="C62" s="12">
        <f t="shared" si="7"/>
        <v>1.277848327688178</v>
      </c>
      <c r="D62" s="12">
        <f t="shared" si="27"/>
        <v>1.4799303045571168</v>
      </c>
      <c r="E62" s="12">
        <f t="shared" si="27"/>
        <v>1.6054896860713621</v>
      </c>
      <c r="F62" s="12">
        <f t="shared" si="27"/>
        <v>1.0339051524114187</v>
      </c>
      <c r="G62" s="12">
        <f t="shared" si="27"/>
        <v>1.377216060700112</v>
      </c>
      <c r="H62" s="12">
        <f t="shared" si="27"/>
        <v>1.8984319740044462</v>
      </c>
      <c r="I62" s="12">
        <f t="shared" si="27"/>
        <v>2.1026522190490247</v>
      </c>
      <c r="J62" s="12">
        <f t="shared" si="27"/>
        <v>1.3647286052093046</v>
      </c>
      <c r="K62" s="12">
        <f t="shared" si="27"/>
        <v>1.286961159334576</v>
      </c>
      <c r="L62" s="12">
        <f t="shared" si="27"/>
        <v>1.5407010726754478</v>
      </c>
      <c r="M62" s="12">
        <f t="shared" si="27"/>
        <v>2.4175791208552262</v>
      </c>
      <c r="N62" s="12">
        <f t="shared" si="27"/>
        <v>2.5259837115064694</v>
      </c>
      <c r="O62" s="12">
        <f t="shared" si="27"/>
        <v>2.1455676562556594</v>
      </c>
      <c r="P62" s="12">
        <f t="shared" si="27"/>
        <v>2.5077509721471474</v>
      </c>
      <c r="Q62" s="12">
        <f t="shared" si="27"/>
        <v>1.8844507703926026</v>
      </c>
      <c r="R62" s="12">
        <f t="shared" si="27"/>
        <v>1.8492705512809071</v>
      </c>
      <c r="S62" s="12">
        <f t="shared" si="27"/>
        <v>1.4328328463995117</v>
      </c>
      <c r="T62" s="12">
        <f t="shared" si="27"/>
        <v>1.2532785846086314</v>
      </c>
      <c r="U62" s="12">
        <f t="shared" si="27"/>
        <v>0.99192585731795235</v>
      </c>
      <c r="V62" s="12">
        <f t="shared" si="27"/>
        <v>1.7156901594580294</v>
      </c>
      <c r="W62" s="12">
        <f t="shared" si="27"/>
        <v>1.6714472406265852</v>
      </c>
      <c r="X62" s="12">
        <f t="shared" si="27"/>
        <v>1.6486688701153269</v>
      </c>
      <c r="Y62" s="12">
        <f t="shared" si="27"/>
        <v>1.4612933347138766</v>
      </c>
      <c r="Z62" s="12">
        <f t="shared" si="27"/>
        <v>1.1358290492673004</v>
      </c>
      <c r="AA62" s="12">
        <f t="shared" si="27"/>
        <v>0.85868970280425783</v>
      </c>
      <c r="AB62" s="12">
        <f t="shared" si="27"/>
        <v>0.38836799363694852</v>
      </c>
      <c r="AC62" s="12">
        <f t="shared" si="27"/>
        <v>0.42038153622410018</v>
      </c>
      <c r="AD62" s="12">
        <f t="shared" si="27"/>
        <v>0.20687182743589944</v>
      </c>
      <c r="AE62" s="12">
        <f t="shared" ref="AE62" si="34">AE31/AE$36*100</f>
        <v>0.21715198186911142</v>
      </c>
      <c r="AF62" s="12">
        <f t="shared" ref="AF62" si="35">AF31/AF$36*100</f>
        <v>1.4888411120630927</v>
      </c>
    </row>
    <row r="63" spans="1:32" ht="12.75" customHeight="1">
      <c r="A63" s="3">
        <v>24</v>
      </c>
      <c r="B63" s="3">
        <v>550810</v>
      </c>
      <c r="C63" s="12">
        <f t="shared" si="7"/>
        <v>0.59770999872382535</v>
      </c>
      <c r="D63" s="12">
        <f t="shared" si="27"/>
        <v>0.71236553163054339</v>
      </c>
      <c r="E63" s="12">
        <f t="shared" si="27"/>
        <v>0.98369618575496065</v>
      </c>
      <c r="F63" s="12">
        <f t="shared" si="27"/>
        <v>1.0586163826080475</v>
      </c>
      <c r="G63" s="12">
        <f t="shared" si="27"/>
        <v>0.78272930715639688</v>
      </c>
      <c r="H63" s="12">
        <f t="shared" si="27"/>
        <v>0.48555594781264794</v>
      </c>
      <c r="I63" s="12">
        <f t="shared" si="27"/>
        <v>0.23759445397656367</v>
      </c>
      <c r="J63" s="12">
        <f t="shared" si="27"/>
        <v>0.25746271691534883</v>
      </c>
      <c r="K63" s="12">
        <f t="shared" si="27"/>
        <v>9.5540472014234712E-2</v>
      </c>
      <c r="L63" s="12">
        <f t="shared" si="27"/>
        <v>0.16520269512433464</v>
      </c>
      <c r="M63" s="12">
        <f t="shared" si="27"/>
        <v>0.57450499332870386</v>
      </c>
      <c r="N63" s="12">
        <f t="shared" si="27"/>
        <v>0.57290670278983036</v>
      </c>
      <c r="O63" s="12">
        <f t="shared" si="27"/>
        <v>0.23957875429352804</v>
      </c>
      <c r="P63" s="12">
        <f t="shared" si="27"/>
        <v>0.20910716879463179</v>
      </c>
      <c r="Q63" s="12">
        <f t="shared" si="27"/>
        <v>0.28596669367615718</v>
      </c>
      <c r="R63" s="12">
        <f t="shared" si="27"/>
        <v>0.27637809146341646</v>
      </c>
      <c r="S63" s="12">
        <f t="shared" si="27"/>
        <v>0.31162036317940844</v>
      </c>
      <c r="T63" s="12">
        <f t="shared" si="27"/>
        <v>0.17666493411659825</v>
      </c>
      <c r="U63" s="12">
        <f t="shared" si="27"/>
        <v>0.20794234157438143</v>
      </c>
      <c r="V63" s="12">
        <f t="shared" si="27"/>
        <v>0.37326868548817405</v>
      </c>
      <c r="W63" s="12">
        <f t="shared" si="27"/>
        <v>0.33336913153455805</v>
      </c>
      <c r="X63" s="12">
        <f t="shared" si="27"/>
        <v>5.8035261263195042E-3</v>
      </c>
      <c r="Y63" s="12">
        <f t="shared" si="27"/>
        <v>0</v>
      </c>
      <c r="Z63" s="12">
        <f t="shared" si="27"/>
        <v>0</v>
      </c>
      <c r="AA63" s="12">
        <f t="shared" si="27"/>
        <v>0.21246669242897856</v>
      </c>
      <c r="AB63" s="12">
        <f t="shared" si="27"/>
        <v>0</v>
      </c>
      <c r="AC63" s="12">
        <f t="shared" si="27"/>
        <v>0.13754449086038431</v>
      </c>
      <c r="AD63" s="12">
        <f t="shared" si="27"/>
        <v>0.20433670035415122</v>
      </c>
      <c r="AE63" s="12">
        <f t="shared" ref="AE63" si="36">AE32/AE$36*100</f>
        <v>0.48057810746018581</v>
      </c>
      <c r="AF63" s="12">
        <f t="shared" ref="AF63" si="37">AF32/AF$36*100</f>
        <v>0.36140408818304154</v>
      </c>
    </row>
    <row r="64" spans="1:32" ht="12.75" customHeight="1">
      <c r="A64" s="3">
        <v>25</v>
      </c>
      <c r="B64" s="3">
        <v>540210</v>
      </c>
      <c r="C64" s="12">
        <f t="shared" si="7"/>
        <v>2.1018178166534516</v>
      </c>
      <c r="D64" s="12">
        <f t="shared" si="27"/>
        <v>1.7755324834556081</v>
      </c>
      <c r="E64" s="12">
        <f t="shared" si="27"/>
        <v>1.6761231819252536</v>
      </c>
      <c r="F64" s="12">
        <f t="shared" si="27"/>
        <v>1.9163516188147802</v>
      </c>
      <c r="G64" s="12">
        <f t="shared" si="27"/>
        <v>1.9783630884190784</v>
      </c>
      <c r="H64" s="12">
        <f t="shared" si="27"/>
        <v>2.66708783257421</v>
      </c>
      <c r="I64" s="12">
        <f t="shared" si="27"/>
        <v>1.6108931182006525</v>
      </c>
      <c r="J64" s="12">
        <f t="shared" si="27"/>
        <v>0.69800851192653024</v>
      </c>
      <c r="K64" s="12">
        <f t="shared" si="27"/>
        <v>0.51117417341498539</v>
      </c>
      <c r="L64" s="12">
        <f t="shared" si="27"/>
        <v>0.13635458142382526</v>
      </c>
      <c r="M64" s="12">
        <f t="shared" si="27"/>
        <v>0.17148918607566274</v>
      </c>
      <c r="N64" s="12">
        <f t="shared" si="27"/>
        <v>0.42354200159413335</v>
      </c>
      <c r="O64" s="12">
        <f t="shared" si="27"/>
        <v>0.72415030710345407</v>
      </c>
      <c r="P64" s="12">
        <f t="shared" si="27"/>
        <v>0.23403993044044166</v>
      </c>
      <c r="Q64" s="12">
        <f t="shared" si="27"/>
        <v>0.31409459415877927</v>
      </c>
      <c r="R64" s="12">
        <f t="shared" si="27"/>
        <v>0.27796897872768217</v>
      </c>
      <c r="S64" s="12">
        <f t="shared" si="27"/>
        <v>0.41824485116728882</v>
      </c>
      <c r="T64" s="12">
        <f t="shared" si="27"/>
        <v>3.4966150574193255</v>
      </c>
      <c r="U64" s="12">
        <f t="shared" si="27"/>
        <v>3.1732212159226418</v>
      </c>
      <c r="V64" s="12">
        <f t="shared" si="27"/>
        <v>0.23861816374705935</v>
      </c>
      <c r="W64" s="12">
        <f t="shared" si="27"/>
        <v>0.11512165911910079</v>
      </c>
      <c r="X64" s="12">
        <f t="shared" si="27"/>
        <v>7.6462534662656706E-2</v>
      </c>
      <c r="Y64" s="12">
        <f t="shared" si="27"/>
        <v>2.2788383467546325</v>
      </c>
      <c r="Z64" s="12">
        <f t="shared" si="27"/>
        <v>1.4569932510824415</v>
      </c>
      <c r="AA64" s="12">
        <f t="shared" si="27"/>
        <v>1.6851962877811617</v>
      </c>
      <c r="AB64" s="12">
        <f t="shared" si="27"/>
        <v>1.7741753324482208</v>
      </c>
      <c r="AC64" s="12">
        <f t="shared" si="27"/>
        <v>0.25200531575413543</v>
      </c>
      <c r="AD64" s="12">
        <f t="shared" si="27"/>
        <v>0.17854143019637958</v>
      </c>
      <c r="AE64" s="12">
        <f t="shared" ref="AE64" si="38">AE33/AE$36*100</f>
        <v>0</v>
      </c>
      <c r="AF64" s="12">
        <f t="shared" ref="AF64" si="39">AF33/AF$36*100</f>
        <v>1.1929210349662147</v>
      </c>
    </row>
    <row r="65" spans="1:32" ht="12.75" customHeight="1">
      <c r="A65" s="3"/>
      <c r="B65" s="29" t="s">
        <v>19</v>
      </c>
      <c r="C65" s="12">
        <f t="shared" si="7"/>
        <v>57.638951361008871</v>
      </c>
      <c r="D65" s="12">
        <f t="shared" si="27"/>
        <v>56.661416523976293</v>
      </c>
      <c r="E65" s="12">
        <f t="shared" si="27"/>
        <v>52.957802849261945</v>
      </c>
      <c r="F65" s="12">
        <f t="shared" si="27"/>
        <v>54.920744154193827</v>
      </c>
      <c r="G65" s="12">
        <f t="shared" si="27"/>
        <v>55.322660062315634</v>
      </c>
      <c r="H65" s="12">
        <f t="shared" si="27"/>
        <v>57.262548288941481</v>
      </c>
      <c r="I65" s="12">
        <f t="shared" si="27"/>
        <v>60.688728000525835</v>
      </c>
      <c r="J65" s="12">
        <f t="shared" si="27"/>
        <v>62.468145293317257</v>
      </c>
      <c r="K65" s="12">
        <f t="shared" si="27"/>
        <v>61.047803634456741</v>
      </c>
      <c r="L65" s="12">
        <f t="shared" si="27"/>
        <v>59.336880468124662</v>
      </c>
      <c r="M65" s="12">
        <f t="shared" si="27"/>
        <v>66.518635295891386</v>
      </c>
      <c r="N65" s="12">
        <f t="shared" si="27"/>
        <v>77.779062303891806</v>
      </c>
      <c r="O65" s="12">
        <f t="shared" si="27"/>
        <v>78.28685327186659</v>
      </c>
      <c r="P65" s="12">
        <f t="shared" si="27"/>
        <v>78.658322982351109</v>
      </c>
      <c r="Q65" s="12">
        <f t="shared" si="27"/>
        <v>75.880458920850131</v>
      </c>
      <c r="R65" s="12">
        <f t="shared" si="27"/>
        <v>73.610211537679149</v>
      </c>
      <c r="S65" s="12">
        <f t="shared" si="27"/>
        <v>73.492783271625214</v>
      </c>
      <c r="T65" s="12">
        <f t="shared" si="27"/>
        <v>73.401930216866234</v>
      </c>
      <c r="U65" s="12">
        <f t="shared" si="27"/>
        <v>73.940732508333028</v>
      </c>
      <c r="V65" s="12">
        <f t="shared" si="27"/>
        <v>90.898359102902162</v>
      </c>
      <c r="W65" s="12">
        <f t="shared" si="27"/>
        <v>91.284055956117626</v>
      </c>
      <c r="X65" s="12">
        <f t="shared" si="27"/>
        <v>90.983472595383603</v>
      </c>
      <c r="Y65" s="12">
        <f t="shared" si="27"/>
        <v>93.661911907763283</v>
      </c>
      <c r="Z65" s="12">
        <f t="shared" si="27"/>
        <v>89.633480193919581</v>
      </c>
      <c r="AA65" s="12">
        <f t="shared" si="27"/>
        <v>89.701221043242924</v>
      </c>
      <c r="AB65" s="12">
        <f t="shared" si="27"/>
        <v>93.875558028411547</v>
      </c>
      <c r="AC65" s="12">
        <f t="shared" si="27"/>
        <v>97.262079541332426</v>
      </c>
      <c r="AD65" s="12">
        <f t="shared" si="27"/>
        <v>98.754703325327213</v>
      </c>
      <c r="AE65" s="12">
        <f t="shared" ref="AE65" si="40">AE34/AE$36*100</f>
        <v>59.554119230665158</v>
      </c>
      <c r="AF65" s="12">
        <f t="shared" ref="AF65" si="41">AF34/AF$36*100</f>
        <v>72.13210981605144</v>
      </c>
    </row>
    <row r="66" spans="1:32" ht="12.75" customHeight="1">
      <c r="A66" s="3"/>
      <c r="B66" s="29" t="s">
        <v>20</v>
      </c>
      <c r="C66" s="12">
        <f t="shared" si="7"/>
        <v>42.361048638991122</v>
      </c>
      <c r="D66" s="12">
        <f t="shared" si="27"/>
        <v>43.338583476023707</v>
      </c>
      <c r="E66" s="12">
        <f t="shared" si="27"/>
        <v>47.042197150738055</v>
      </c>
      <c r="F66" s="12">
        <f t="shared" si="27"/>
        <v>45.079255845806173</v>
      </c>
      <c r="G66" s="12">
        <f t="shared" si="27"/>
        <v>44.677339937684366</v>
      </c>
      <c r="H66" s="12">
        <f t="shared" si="27"/>
        <v>42.737451711058519</v>
      </c>
      <c r="I66" s="12">
        <f t="shared" si="27"/>
        <v>39.311271999474165</v>
      </c>
      <c r="J66" s="12">
        <f t="shared" si="27"/>
        <v>37.531854706682743</v>
      </c>
      <c r="K66" s="12">
        <f t="shared" si="27"/>
        <v>38.952196365543259</v>
      </c>
      <c r="L66" s="12">
        <f t="shared" si="27"/>
        <v>40.663119531875331</v>
      </c>
      <c r="M66" s="12">
        <f t="shared" si="27"/>
        <v>33.481364704108621</v>
      </c>
      <c r="N66" s="12">
        <f t="shared" si="27"/>
        <v>22.220937696108198</v>
      </c>
      <c r="O66" s="12">
        <f t="shared" si="27"/>
        <v>21.713146728133417</v>
      </c>
      <c r="P66" s="12">
        <f t="shared" si="27"/>
        <v>21.341677017648891</v>
      </c>
      <c r="Q66" s="12">
        <f t="shared" si="27"/>
        <v>24.119541079149872</v>
      </c>
      <c r="R66" s="12">
        <f t="shared" si="27"/>
        <v>26.389788462320858</v>
      </c>
      <c r="S66" s="12">
        <f t="shared" si="27"/>
        <v>26.507216728374789</v>
      </c>
      <c r="T66" s="12">
        <f t="shared" si="27"/>
        <v>26.59806978313377</v>
      </c>
      <c r="U66" s="12">
        <f t="shared" si="27"/>
        <v>26.059267491666976</v>
      </c>
      <c r="V66" s="12">
        <f t="shared" si="27"/>
        <v>9.101640897097834</v>
      </c>
      <c r="W66" s="12">
        <f t="shared" si="27"/>
        <v>8.7159440438823701</v>
      </c>
      <c r="X66" s="12">
        <f t="shared" si="27"/>
        <v>9.0165274046164097</v>
      </c>
      <c r="Y66" s="12">
        <f t="shared" si="27"/>
        <v>6.3380880922367124</v>
      </c>
      <c r="Z66" s="12">
        <f t="shared" si="27"/>
        <v>10.366519806080419</v>
      </c>
      <c r="AA66" s="12">
        <f t="shared" si="27"/>
        <v>10.298778956757088</v>
      </c>
      <c r="AB66" s="12">
        <f t="shared" si="27"/>
        <v>6.1244419715884613</v>
      </c>
      <c r="AC66" s="12">
        <f t="shared" si="27"/>
        <v>2.7379204586675812</v>
      </c>
      <c r="AD66" s="12">
        <f t="shared" si="27"/>
        <v>1.2452966746727956</v>
      </c>
      <c r="AE66" s="12">
        <f t="shared" ref="AE66" si="42">AE35/AE$36*100</f>
        <v>40.445880769334842</v>
      </c>
      <c r="AF66" s="12">
        <f t="shared" ref="AF66" si="43">AF35/AF$36*100</f>
        <v>27.867890183948536</v>
      </c>
    </row>
    <row r="67" spans="1:32" ht="12.75" customHeight="1">
      <c r="A67" s="3"/>
      <c r="B67" s="29" t="s">
        <v>7</v>
      </c>
      <c r="C67" s="12">
        <f t="shared" si="7"/>
        <v>100</v>
      </c>
      <c r="D67" s="12">
        <f t="shared" si="27"/>
        <v>100</v>
      </c>
      <c r="E67" s="12">
        <f t="shared" si="27"/>
        <v>100</v>
      </c>
      <c r="F67" s="12">
        <f t="shared" si="27"/>
        <v>100</v>
      </c>
      <c r="G67" s="12">
        <f t="shared" si="27"/>
        <v>100</v>
      </c>
      <c r="H67" s="12">
        <f t="shared" si="27"/>
        <v>100</v>
      </c>
      <c r="I67" s="12">
        <f t="shared" si="27"/>
        <v>100</v>
      </c>
      <c r="J67" s="12">
        <f t="shared" si="27"/>
        <v>100</v>
      </c>
      <c r="K67" s="12">
        <f t="shared" si="27"/>
        <v>100</v>
      </c>
      <c r="L67" s="12">
        <f t="shared" si="27"/>
        <v>100</v>
      </c>
      <c r="M67" s="12">
        <f t="shared" si="27"/>
        <v>100</v>
      </c>
      <c r="N67" s="12">
        <f t="shared" si="27"/>
        <v>100</v>
      </c>
      <c r="O67" s="12">
        <f t="shared" si="27"/>
        <v>100</v>
      </c>
      <c r="P67" s="12">
        <f t="shared" si="27"/>
        <v>100</v>
      </c>
      <c r="Q67" s="12">
        <f t="shared" si="27"/>
        <v>100</v>
      </c>
      <c r="R67" s="12">
        <f t="shared" si="27"/>
        <v>100</v>
      </c>
      <c r="S67" s="12">
        <f t="shared" si="27"/>
        <v>100</v>
      </c>
      <c r="T67" s="12">
        <f t="shared" si="27"/>
        <v>100</v>
      </c>
      <c r="U67" s="12">
        <f t="shared" si="27"/>
        <v>100</v>
      </c>
      <c r="V67" s="12">
        <f t="shared" si="27"/>
        <v>100</v>
      </c>
      <c r="W67" s="12">
        <f t="shared" si="27"/>
        <v>100</v>
      </c>
      <c r="X67" s="12">
        <f t="shared" si="27"/>
        <v>100</v>
      </c>
      <c r="Y67" s="12">
        <f t="shared" si="27"/>
        <v>100</v>
      </c>
      <c r="Z67" s="12">
        <f t="shared" si="27"/>
        <v>100</v>
      </c>
      <c r="AA67" s="12">
        <f t="shared" si="27"/>
        <v>100</v>
      </c>
      <c r="AB67" s="12">
        <f t="shared" si="27"/>
        <v>100</v>
      </c>
      <c r="AC67" s="12">
        <f t="shared" si="27"/>
        <v>100</v>
      </c>
      <c r="AD67" s="12">
        <f t="shared" si="27"/>
        <v>100</v>
      </c>
      <c r="AE67" s="12">
        <f t="shared" ref="AE67" si="44">AE36/AE$36*100</f>
        <v>100</v>
      </c>
      <c r="AF67" s="12">
        <f t="shared" ref="AF67" si="45">AF36/AF$36*100</f>
        <v>100</v>
      </c>
    </row>
    <row r="68" spans="1:32" ht="12.75" customHeight="1">
      <c r="A68" s="3"/>
      <c r="B68" s="2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</row>
    <row r="70" spans="1:32" s="27" customFormat="1">
      <c r="A70" s="2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2" ht="12.75" customHeight="1">
      <c r="A71" s="3">
        <v>1</v>
      </c>
      <c r="B71" s="3">
        <v>701910</v>
      </c>
      <c r="C71" s="12" t="s">
        <v>10</v>
      </c>
      <c r="D71" s="12">
        <f>IFERROR((((D9/C9)*100-100)),"--")</f>
        <v>2.1514274641519364</v>
      </c>
      <c r="E71" s="12">
        <f t="shared" ref="E71:AD81" si="46">IFERROR((((E9/D9)*100-100)),"--")</f>
        <v>-15.301429951304726</v>
      </c>
      <c r="F71" s="12">
        <f t="shared" si="46"/>
        <v>39.575577727759679</v>
      </c>
      <c r="G71" s="12">
        <f t="shared" si="46"/>
        <v>-1.040095616483157</v>
      </c>
      <c r="H71" s="12">
        <f t="shared" si="46"/>
        <v>212.3810108562916</v>
      </c>
      <c r="I71" s="12">
        <f t="shared" si="46"/>
        <v>6.7920059264574348</v>
      </c>
      <c r="J71" s="12">
        <f t="shared" si="46"/>
        <v>3.4961499597420413</v>
      </c>
      <c r="K71" s="12">
        <f t="shared" si="46"/>
        <v>20.933707978372638</v>
      </c>
      <c r="L71" s="12">
        <f t="shared" si="46"/>
        <v>43.374599351547801</v>
      </c>
      <c r="M71" s="12">
        <f t="shared" si="46"/>
        <v>66.569047900307538</v>
      </c>
      <c r="N71" s="12">
        <f t="shared" si="46"/>
        <v>27.603256950580032</v>
      </c>
      <c r="O71" s="12">
        <f t="shared" si="46"/>
        <v>-5.8104143886963726</v>
      </c>
      <c r="P71" s="12">
        <f t="shared" si="46"/>
        <v>10.399829616016575</v>
      </c>
      <c r="Q71" s="12">
        <f t="shared" si="46"/>
        <v>-30.190587775604868</v>
      </c>
      <c r="R71" s="12">
        <f t="shared" si="46"/>
        <v>32.592032892778661</v>
      </c>
      <c r="S71" s="12">
        <f t="shared" si="46"/>
        <v>8.7204676836778248</v>
      </c>
      <c r="T71" s="12">
        <f t="shared" si="46"/>
        <v>8.8107225292233267</v>
      </c>
      <c r="U71" s="12">
        <f t="shared" si="46"/>
        <v>22.257896635818327</v>
      </c>
      <c r="V71" s="12">
        <f t="shared" si="46"/>
        <v>-15.571287334739196</v>
      </c>
      <c r="W71" s="12">
        <f t="shared" si="46"/>
        <v>10.411523321476921</v>
      </c>
      <c r="X71" s="12">
        <f t="shared" si="46"/>
        <v>4.8934113611618528</v>
      </c>
      <c r="Y71" s="12">
        <f t="shared" si="46"/>
        <v>-6.1970921443827365</v>
      </c>
      <c r="Z71" s="12">
        <f t="shared" si="46"/>
        <v>20.972979406495867</v>
      </c>
      <c r="AA71" s="12">
        <f t="shared" si="46"/>
        <v>-3.5545751912245009</v>
      </c>
      <c r="AB71" s="12">
        <f t="shared" si="46"/>
        <v>-5.7472185207510336</v>
      </c>
      <c r="AC71" s="12">
        <f t="shared" si="46"/>
        <v>22.26885768414941</v>
      </c>
      <c r="AD71" s="12">
        <f t="shared" si="46"/>
        <v>-15.023415987531365</v>
      </c>
      <c r="AE71" s="12">
        <f t="shared" ref="AE71:AE90" si="47">IFERROR((((AE9/AD9)*100-100)),"--")</f>
        <v>-100</v>
      </c>
      <c r="AF71" s="12">
        <f>(POWER(AE9/D9,1/29)-1)*100</f>
        <v>-100</v>
      </c>
    </row>
    <row r="72" spans="1:32" ht="12.75" customHeight="1">
      <c r="A72" s="3">
        <v>2</v>
      </c>
      <c r="B72" s="3">
        <v>701990</v>
      </c>
      <c r="C72" s="12" t="s">
        <v>10</v>
      </c>
      <c r="D72" s="12">
        <f t="shared" ref="D72:S98" si="48">IFERROR((((D10/C10)*100-100)),"--")</f>
        <v>56.555002458210424</v>
      </c>
      <c r="E72" s="12">
        <f t="shared" si="48"/>
        <v>147.12046455630562</v>
      </c>
      <c r="F72" s="12">
        <f t="shared" si="48"/>
        <v>19.178135112302158</v>
      </c>
      <c r="G72" s="12">
        <f t="shared" si="48"/>
        <v>-0.95520713819591663</v>
      </c>
      <c r="H72" s="12">
        <f t="shared" si="48"/>
        <v>-13.616605631919569</v>
      </c>
      <c r="I72" s="12">
        <f t="shared" si="48"/>
        <v>15.907860245076492</v>
      </c>
      <c r="J72" s="12">
        <f t="shared" si="48"/>
        <v>-14.846904901601647</v>
      </c>
      <c r="K72" s="12">
        <f t="shared" si="48"/>
        <v>1.9679021268008086</v>
      </c>
      <c r="L72" s="12">
        <f t="shared" si="48"/>
        <v>3.3213377904305332</v>
      </c>
      <c r="M72" s="12">
        <f t="shared" si="48"/>
        <v>20.547405334442843</v>
      </c>
      <c r="N72" s="12">
        <f t="shared" si="48"/>
        <v>20.743829680533324</v>
      </c>
      <c r="O72" s="12">
        <f t="shared" si="48"/>
        <v>22.234101876089468</v>
      </c>
      <c r="P72" s="12">
        <f t="shared" si="48"/>
        <v>-7.330727394394188</v>
      </c>
      <c r="Q72" s="12">
        <f t="shared" si="48"/>
        <v>-26.138992568862648</v>
      </c>
      <c r="R72" s="12">
        <f t="shared" si="48"/>
        <v>-0.14908118661490732</v>
      </c>
      <c r="S72" s="12">
        <f t="shared" si="48"/>
        <v>18.361573097939512</v>
      </c>
      <c r="T72" s="12">
        <f t="shared" si="46"/>
        <v>-10.156310440052081</v>
      </c>
      <c r="U72" s="12">
        <f t="shared" si="46"/>
        <v>10.218965991636892</v>
      </c>
      <c r="V72" s="12">
        <f t="shared" si="46"/>
        <v>11.078033363645744</v>
      </c>
      <c r="W72" s="12">
        <f t="shared" si="46"/>
        <v>1.9543829212812796</v>
      </c>
      <c r="X72" s="12">
        <f t="shared" si="46"/>
        <v>0.23001951072853899</v>
      </c>
      <c r="Y72" s="12">
        <f t="shared" si="46"/>
        <v>-6.151502319272538</v>
      </c>
      <c r="Z72" s="12">
        <f t="shared" si="46"/>
        <v>17.519707584088721</v>
      </c>
      <c r="AA72" s="12">
        <f t="shared" si="46"/>
        <v>5.0474551359363033</v>
      </c>
      <c r="AB72" s="12">
        <f t="shared" si="46"/>
        <v>-13.298292919058667</v>
      </c>
      <c r="AC72" s="12">
        <f t="shared" si="46"/>
        <v>19.811901810976323</v>
      </c>
      <c r="AD72" s="12">
        <f t="shared" si="46"/>
        <v>18.007813893796083</v>
      </c>
      <c r="AE72" s="12">
        <f t="shared" si="47"/>
        <v>9.4757515058756354</v>
      </c>
      <c r="AF72" s="12">
        <f t="shared" ref="AF72:AF98" si="49">(POWER(AE10/D10,1/29)-1)*100</f>
        <v>6.7182207246794912</v>
      </c>
    </row>
    <row r="73" spans="1:32" ht="12.75" customHeight="1">
      <c r="A73" s="3">
        <v>3</v>
      </c>
      <c r="B73" s="3">
        <v>540233</v>
      </c>
      <c r="C73" s="12" t="s">
        <v>10</v>
      </c>
      <c r="D73" s="12">
        <f t="shared" si="48"/>
        <v>-33.945310365626497</v>
      </c>
      <c r="E73" s="12">
        <f t="shared" si="46"/>
        <v>-26.551056271453305</v>
      </c>
      <c r="F73" s="12">
        <f t="shared" si="46"/>
        <v>-9.4731253370873816</v>
      </c>
      <c r="G73" s="12">
        <f t="shared" si="46"/>
        <v>32.578623800546069</v>
      </c>
      <c r="H73" s="12">
        <f t="shared" si="46"/>
        <v>11.526499539624041</v>
      </c>
      <c r="I73" s="12">
        <f t="shared" si="46"/>
        <v>0.66577453092600081</v>
      </c>
      <c r="J73" s="12">
        <f t="shared" si="46"/>
        <v>8.8211142316685311</v>
      </c>
      <c r="K73" s="12">
        <f t="shared" si="46"/>
        <v>10.983605662093439</v>
      </c>
      <c r="L73" s="12">
        <f t="shared" si="46"/>
        <v>10.091589607251279</v>
      </c>
      <c r="M73" s="12">
        <f t="shared" si="46"/>
        <v>13.048772674930561</v>
      </c>
      <c r="N73" s="12">
        <f t="shared" si="46"/>
        <v>1.2797692412487578</v>
      </c>
      <c r="O73" s="12">
        <f t="shared" si="46"/>
        <v>-7.1091667075467626</v>
      </c>
      <c r="P73" s="12">
        <f t="shared" si="46"/>
        <v>-17.958963467790085</v>
      </c>
      <c r="Q73" s="12">
        <f t="shared" si="46"/>
        <v>-17.528014301930625</v>
      </c>
      <c r="R73" s="12">
        <f t="shared" si="46"/>
        <v>37.005076712248126</v>
      </c>
      <c r="S73" s="12">
        <f t="shared" si="46"/>
        <v>28.60400650973213</v>
      </c>
      <c r="T73" s="12">
        <f t="shared" si="46"/>
        <v>3.3561451058272951</v>
      </c>
      <c r="U73" s="12">
        <f t="shared" si="46"/>
        <v>3.640692341073887</v>
      </c>
      <c r="V73" s="12">
        <f t="shared" si="46"/>
        <v>-25.572284562935593</v>
      </c>
      <c r="W73" s="12">
        <f t="shared" si="46"/>
        <v>-9.1026253152911067</v>
      </c>
      <c r="X73" s="12">
        <f t="shared" si="46"/>
        <v>-21.14676082011519</v>
      </c>
      <c r="Y73" s="12">
        <f t="shared" si="46"/>
        <v>-4.6394638880790495</v>
      </c>
      <c r="Z73" s="12">
        <f t="shared" si="46"/>
        <v>18.255877064859007</v>
      </c>
      <c r="AA73" s="12">
        <f t="shared" si="46"/>
        <v>9.0889420875025024</v>
      </c>
      <c r="AB73" s="12">
        <f t="shared" si="46"/>
        <v>-15.368481932575179</v>
      </c>
      <c r="AC73" s="12">
        <f t="shared" si="46"/>
        <v>16.667859394029392</v>
      </c>
      <c r="AD73" s="12">
        <f t="shared" si="46"/>
        <v>22.184111767729959</v>
      </c>
      <c r="AE73" s="12">
        <f t="shared" si="47"/>
        <v>-15.448267822317916</v>
      </c>
      <c r="AF73" s="12">
        <f t="shared" si="49"/>
        <v>0.62026088487261433</v>
      </c>
    </row>
    <row r="74" spans="1:32" ht="12.75" customHeight="1">
      <c r="A74" s="3">
        <v>4</v>
      </c>
      <c r="B74" s="3">
        <v>520100</v>
      </c>
      <c r="C74" s="12" t="s">
        <v>10</v>
      </c>
      <c r="D74" s="12">
        <f t="shared" si="48"/>
        <v>-11.949480304739296</v>
      </c>
      <c r="E74" s="12">
        <f t="shared" si="46"/>
        <v>-26.016609348512091</v>
      </c>
      <c r="F74" s="12">
        <f t="shared" si="46"/>
        <v>-50.639302492409207</v>
      </c>
      <c r="G74" s="12">
        <f t="shared" si="46"/>
        <v>-2.0296529054315187</v>
      </c>
      <c r="H74" s="12">
        <f t="shared" si="46"/>
        <v>-39.07679921817013</v>
      </c>
      <c r="I74" s="12">
        <f t="shared" si="46"/>
        <v>-31.72613930975146</v>
      </c>
      <c r="J74" s="12">
        <f t="shared" si="46"/>
        <v>-23.122168587821548</v>
      </c>
      <c r="K74" s="12">
        <f t="shared" si="46"/>
        <v>14.079076538938736</v>
      </c>
      <c r="L74" s="12">
        <f t="shared" si="46"/>
        <v>129.65660666161565</v>
      </c>
      <c r="M74" s="12">
        <f t="shared" si="46"/>
        <v>25.119559261758795</v>
      </c>
      <c r="N74" s="12">
        <f t="shared" si="46"/>
        <v>-4.195810275153292</v>
      </c>
      <c r="O74" s="12">
        <f t="shared" si="46"/>
        <v>21.092992905830641</v>
      </c>
      <c r="P74" s="12">
        <f t="shared" si="46"/>
        <v>20.668300892536578</v>
      </c>
      <c r="Q74" s="12">
        <f t="shared" si="46"/>
        <v>-40.546452453060496</v>
      </c>
      <c r="R74" s="12">
        <f t="shared" si="46"/>
        <v>13.011631058619372</v>
      </c>
      <c r="S74" s="12">
        <f t="shared" si="46"/>
        <v>126.05200523935812</v>
      </c>
      <c r="T74" s="12">
        <f t="shared" si="46"/>
        <v>5.9010644431929364</v>
      </c>
      <c r="U74" s="12">
        <f t="shared" si="46"/>
        <v>-24.004367704619568</v>
      </c>
      <c r="V74" s="12">
        <f t="shared" si="46"/>
        <v>-63.807910335383525</v>
      </c>
      <c r="W74" s="12">
        <f t="shared" si="46"/>
        <v>-31.316679115208686</v>
      </c>
      <c r="X74" s="12">
        <f t="shared" si="46"/>
        <v>70.40243869343098</v>
      </c>
      <c r="Y74" s="12">
        <f t="shared" si="46"/>
        <v>-8.5250527365429605</v>
      </c>
      <c r="Z74" s="12">
        <f t="shared" si="46"/>
        <v>115.76203480433068</v>
      </c>
      <c r="AA74" s="12">
        <f t="shared" si="46"/>
        <v>37.744793414182965</v>
      </c>
      <c r="AB74" s="12">
        <f t="shared" si="46"/>
        <v>57.838404951160612</v>
      </c>
      <c r="AC74" s="12">
        <f t="shared" si="46"/>
        <v>-71.698519910227233</v>
      </c>
      <c r="AD74" s="12">
        <f t="shared" si="46"/>
        <v>-14.189857351211117</v>
      </c>
      <c r="AE74" s="12">
        <f t="shared" si="47"/>
        <v>-14.614561284134481</v>
      </c>
      <c r="AF74" s="12">
        <f t="shared" si="49"/>
        <v>-4.7764175457527873</v>
      </c>
    </row>
    <row r="75" spans="1:32" ht="12.75" customHeight="1">
      <c r="A75" s="3">
        <v>5</v>
      </c>
      <c r="B75" s="3">
        <v>540241</v>
      </c>
      <c r="C75" s="12" t="s">
        <v>10</v>
      </c>
      <c r="D75" s="12">
        <f t="shared" si="48"/>
        <v>-9.4608090143698149</v>
      </c>
      <c r="E75" s="12">
        <f t="shared" si="46"/>
        <v>-19.875768363463777</v>
      </c>
      <c r="F75" s="12">
        <f t="shared" si="46"/>
        <v>96.247125482416749</v>
      </c>
      <c r="G75" s="12">
        <f t="shared" si="46"/>
        <v>54.78750282132566</v>
      </c>
      <c r="H75" s="12">
        <f t="shared" si="46"/>
        <v>70.054989218295987</v>
      </c>
      <c r="I75" s="12">
        <f t="shared" si="46"/>
        <v>85.491009314356177</v>
      </c>
      <c r="J75" s="12">
        <f t="shared" si="46"/>
        <v>22.893737616810455</v>
      </c>
      <c r="K75" s="12">
        <f t="shared" si="46"/>
        <v>-2.783959624393205</v>
      </c>
      <c r="L75" s="12">
        <f t="shared" si="46"/>
        <v>15.613222654032427</v>
      </c>
      <c r="M75" s="12">
        <f t="shared" si="46"/>
        <v>-2.0779423371215842</v>
      </c>
      <c r="N75" s="12">
        <f t="shared" si="46"/>
        <v>4.213595175327157</v>
      </c>
      <c r="O75" s="12">
        <f t="shared" si="46"/>
        <v>-22.756834833126916</v>
      </c>
      <c r="P75" s="12">
        <f t="shared" si="46"/>
        <v>4.0569709363362989</v>
      </c>
      <c r="Q75" s="12">
        <f t="shared" si="46"/>
        <v>-17.368248517700422</v>
      </c>
      <c r="R75" s="12">
        <f t="shared" si="46"/>
        <v>-1.1969916703277192</v>
      </c>
      <c r="S75" s="12">
        <f t="shared" si="46"/>
        <v>4.2472764777902654</v>
      </c>
      <c r="T75" s="12">
        <f t="shared" si="46"/>
        <v>-2.0775676652520616</v>
      </c>
      <c r="U75" s="12">
        <f t="shared" si="46"/>
        <v>-1.7144286518188494</v>
      </c>
      <c r="V75" s="12">
        <f t="shared" si="46"/>
        <v>-60.075134165102881</v>
      </c>
      <c r="W75" s="12">
        <f t="shared" si="46"/>
        <v>-16.662539027207956</v>
      </c>
      <c r="X75" s="12">
        <f t="shared" si="46"/>
        <v>-17.495093997031958</v>
      </c>
      <c r="Y75" s="12">
        <f t="shared" si="46"/>
        <v>-2.5977298952886514</v>
      </c>
      <c r="Z75" s="12">
        <f t="shared" si="46"/>
        <v>-15.776873714324495</v>
      </c>
      <c r="AA75" s="12">
        <f t="shared" si="46"/>
        <v>-4.003438994237996</v>
      </c>
      <c r="AB75" s="12">
        <f t="shared" si="46"/>
        <v>-38.329442095761202</v>
      </c>
      <c r="AC75" s="12">
        <f t="shared" si="46"/>
        <v>-1.4974321952632863</v>
      </c>
      <c r="AD75" s="12">
        <f t="shared" si="46"/>
        <v>48.254591598988668</v>
      </c>
      <c r="AE75" s="12">
        <f t="shared" si="47"/>
        <v>-100</v>
      </c>
      <c r="AF75" s="12">
        <f t="shared" si="49"/>
        <v>-100</v>
      </c>
    </row>
    <row r="76" spans="1:32" ht="12.75" customHeight="1">
      <c r="A76" s="3">
        <v>6</v>
      </c>
      <c r="B76" s="3">
        <v>560750</v>
      </c>
      <c r="C76" s="12" t="s">
        <v>10</v>
      </c>
      <c r="D76" s="12">
        <f t="shared" si="48"/>
        <v>93.421078272166312</v>
      </c>
      <c r="E76" s="12">
        <f t="shared" si="46"/>
        <v>21.871970729258223</v>
      </c>
      <c r="F76" s="12">
        <f t="shared" si="46"/>
        <v>17.199944447552127</v>
      </c>
      <c r="G76" s="12">
        <f t="shared" si="46"/>
        <v>12.557399570369455</v>
      </c>
      <c r="H76" s="12">
        <f t="shared" si="46"/>
        <v>5.8069097490547819</v>
      </c>
      <c r="I76" s="12">
        <f t="shared" si="46"/>
        <v>17.587415089711357</v>
      </c>
      <c r="J76" s="12">
        <f t="shared" si="46"/>
        <v>3.2088491120818077</v>
      </c>
      <c r="K76" s="12">
        <f t="shared" si="46"/>
        <v>5.1403343871385658</v>
      </c>
      <c r="L76" s="12">
        <f t="shared" si="46"/>
        <v>19.62590715021193</v>
      </c>
      <c r="M76" s="12">
        <f t="shared" si="46"/>
        <v>28.069965435172207</v>
      </c>
      <c r="N76" s="12">
        <f t="shared" si="46"/>
        <v>18.479750030044471</v>
      </c>
      <c r="O76" s="12">
        <f t="shared" si="46"/>
        <v>-16.540767259869341</v>
      </c>
      <c r="P76" s="12">
        <f t="shared" si="46"/>
        <v>7.8591950038986056</v>
      </c>
      <c r="Q76" s="12">
        <f t="shared" si="46"/>
        <v>-30.696603194085171</v>
      </c>
      <c r="R76" s="12">
        <f t="shared" si="46"/>
        <v>40.254618926915867</v>
      </c>
      <c r="S76" s="12">
        <f t="shared" si="46"/>
        <v>2.7695699416419899</v>
      </c>
      <c r="T76" s="12">
        <f t="shared" si="46"/>
        <v>-11.558982807010509</v>
      </c>
      <c r="U76" s="12">
        <f t="shared" si="46"/>
        <v>-9.1260639779287089</v>
      </c>
      <c r="V76" s="12">
        <f t="shared" si="46"/>
        <v>11.939568316474336</v>
      </c>
      <c r="W76" s="12">
        <f t="shared" si="46"/>
        <v>-4.6402368733010917</v>
      </c>
      <c r="X76" s="12">
        <f t="shared" si="46"/>
        <v>0.42485689033971141</v>
      </c>
      <c r="Y76" s="12">
        <f t="shared" si="46"/>
        <v>-4.5766770025709036</v>
      </c>
      <c r="Z76" s="12">
        <f t="shared" si="46"/>
        <v>3.7200911997141475</v>
      </c>
      <c r="AA76" s="12">
        <f t="shared" si="46"/>
        <v>0.45263297493612242</v>
      </c>
      <c r="AB76" s="12">
        <f t="shared" si="46"/>
        <v>-13.147213831943233</v>
      </c>
      <c r="AC76" s="12">
        <f t="shared" si="46"/>
        <v>11.977880274520359</v>
      </c>
      <c r="AD76" s="12">
        <f t="shared" si="46"/>
        <v>4.8448082249780384</v>
      </c>
      <c r="AE76" s="12">
        <f t="shared" si="47"/>
        <v>-28.007140041235118</v>
      </c>
      <c r="AF76" s="12">
        <f t="shared" si="49"/>
        <v>2.8005287088935793</v>
      </c>
    </row>
    <row r="77" spans="1:32" ht="12.75" customHeight="1">
      <c r="A77" s="3">
        <v>7</v>
      </c>
      <c r="B77" s="3">
        <v>540410</v>
      </c>
      <c r="C77" s="12" t="s">
        <v>10</v>
      </c>
      <c r="D77" s="12">
        <f t="shared" si="48"/>
        <v>-19.107315580042851</v>
      </c>
      <c r="E77" s="12">
        <f t="shared" si="46"/>
        <v>28.374497306607793</v>
      </c>
      <c r="F77" s="12">
        <f t="shared" si="46"/>
        <v>83.092139295857038</v>
      </c>
      <c r="G77" s="12">
        <f t="shared" si="46"/>
        <v>-37.209674469641548</v>
      </c>
      <c r="H77" s="12">
        <f t="shared" si="46"/>
        <v>67.724572944639846</v>
      </c>
      <c r="I77" s="12">
        <f t="shared" si="46"/>
        <v>-59.361794984090736</v>
      </c>
      <c r="J77" s="12">
        <f t="shared" si="46"/>
        <v>129.75752163655403</v>
      </c>
      <c r="K77" s="12">
        <f t="shared" si="46"/>
        <v>-41.385270286398821</v>
      </c>
      <c r="L77" s="12">
        <f t="shared" si="46"/>
        <v>-6.5329031897659178</v>
      </c>
      <c r="M77" s="12">
        <f t="shared" si="46"/>
        <v>55.037535386002901</v>
      </c>
      <c r="N77" s="12">
        <f t="shared" si="46"/>
        <v>54.387682426968951</v>
      </c>
      <c r="O77" s="12">
        <f t="shared" si="46"/>
        <v>39.433101443289871</v>
      </c>
      <c r="P77" s="12">
        <f t="shared" si="46"/>
        <v>-12.296749104932744</v>
      </c>
      <c r="Q77" s="12">
        <f t="shared" si="46"/>
        <v>-10.682916047079914</v>
      </c>
      <c r="R77" s="12">
        <f t="shared" si="46"/>
        <v>24.734819072748948</v>
      </c>
      <c r="S77" s="12">
        <f t="shared" si="46"/>
        <v>8.8455063456843561</v>
      </c>
      <c r="T77" s="12">
        <f t="shared" si="46"/>
        <v>1.5753813554755709</v>
      </c>
      <c r="U77" s="12">
        <f t="shared" si="46"/>
        <v>2.2371039598831288</v>
      </c>
      <c r="V77" s="12">
        <f t="shared" si="46"/>
        <v>-42.076699211027538</v>
      </c>
      <c r="W77" s="12">
        <f t="shared" si="46"/>
        <v>24.563711214439607</v>
      </c>
      <c r="X77" s="12">
        <f t="shared" si="46"/>
        <v>-1.2885486748037067</v>
      </c>
      <c r="Y77" s="12">
        <f t="shared" si="46"/>
        <v>23.035352851792297</v>
      </c>
      <c r="Z77" s="12">
        <f t="shared" si="46"/>
        <v>20.515130877811757</v>
      </c>
      <c r="AA77" s="12">
        <f t="shared" si="46"/>
        <v>15.408410416405971</v>
      </c>
      <c r="AB77" s="12">
        <f t="shared" si="46"/>
        <v>-14.422206535343889</v>
      </c>
      <c r="AC77" s="12">
        <f t="shared" si="46"/>
        <v>23.480167291294919</v>
      </c>
      <c r="AD77" s="12">
        <f t="shared" si="46"/>
        <v>-3.2682150398738941</v>
      </c>
      <c r="AE77" s="12">
        <f t="shared" si="47"/>
        <v>-100</v>
      </c>
      <c r="AF77" s="12">
        <f t="shared" si="49"/>
        <v>-100</v>
      </c>
    </row>
    <row r="78" spans="1:32" ht="12.75" customHeight="1">
      <c r="A78" s="3">
        <v>8</v>
      </c>
      <c r="B78" s="3">
        <v>540220</v>
      </c>
      <c r="C78" s="12" t="s">
        <v>10</v>
      </c>
      <c r="D78" s="12">
        <f t="shared" si="48"/>
        <v>-9.7600283630469846</v>
      </c>
      <c r="E78" s="12">
        <f t="shared" si="46"/>
        <v>-13.171362374543833</v>
      </c>
      <c r="F78" s="12">
        <f t="shared" si="46"/>
        <v>18.380418249463617</v>
      </c>
      <c r="G78" s="12">
        <f t="shared" si="46"/>
        <v>43.88113927163738</v>
      </c>
      <c r="H78" s="12">
        <f t="shared" si="46"/>
        <v>19.54659451388487</v>
      </c>
      <c r="I78" s="12">
        <f t="shared" si="46"/>
        <v>-18.184547427787109</v>
      </c>
      <c r="J78" s="12">
        <f t="shared" si="46"/>
        <v>-18.389480089697813</v>
      </c>
      <c r="K78" s="12">
        <f t="shared" si="46"/>
        <v>-7.8044666842930042</v>
      </c>
      <c r="L78" s="12">
        <f t="shared" si="46"/>
        <v>30.89673726665572</v>
      </c>
      <c r="M78" s="12">
        <f t="shared" si="46"/>
        <v>27.124603613253015</v>
      </c>
      <c r="N78" s="12">
        <f t="shared" si="46"/>
        <v>1.5906718566679956</v>
      </c>
      <c r="O78" s="12">
        <f t="shared" si="46"/>
        <v>5.2867184269990446</v>
      </c>
      <c r="P78" s="12">
        <f t="shared" si="46"/>
        <v>7.4779576378232235</v>
      </c>
      <c r="Q78" s="12">
        <f t="shared" si="46"/>
        <v>-40.840666723853268</v>
      </c>
      <c r="R78" s="12">
        <f t="shared" si="46"/>
        <v>47.141651277518775</v>
      </c>
      <c r="S78" s="12">
        <f t="shared" si="46"/>
        <v>-3.0922246912387976</v>
      </c>
      <c r="T78" s="12">
        <f t="shared" si="46"/>
        <v>-8.3485776854131331</v>
      </c>
      <c r="U78" s="12">
        <f t="shared" si="46"/>
        <v>9.4075392631674362</v>
      </c>
      <c r="V78" s="12">
        <f t="shared" si="46"/>
        <v>-43.393561906946054</v>
      </c>
      <c r="W78" s="12">
        <f t="shared" si="46"/>
        <v>-18.112661194479344</v>
      </c>
      <c r="X78" s="12">
        <f t="shared" si="46"/>
        <v>0.44499047445918904</v>
      </c>
      <c r="Y78" s="12">
        <f t="shared" si="46"/>
        <v>1.195840759822687</v>
      </c>
      <c r="Z78" s="12">
        <f t="shared" si="46"/>
        <v>3.8362603589135347</v>
      </c>
      <c r="AA78" s="12">
        <f t="shared" si="46"/>
        <v>-15.565546838154248</v>
      </c>
      <c r="AB78" s="12">
        <f t="shared" si="46"/>
        <v>-2.3661306554063799</v>
      </c>
      <c r="AC78" s="12">
        <f t="shared" si="46"/>
        <v>20.990980782424117</v>
      </c>
      <c r="AD78" s="12">
        <f t="shared" si="46"/>
        <v>-8.5311828808137733</v>
      </c>
      <c r="AE78" s="12">
        <f t="shared" si="47"/>
        <v>-40.835971650408354</v>
      </c>
      <c r="AF78" s="12">
        <f t="shared" si="49"/>
        <v>-2.6054028741513524</v>
      </c>
    </row>
    <row r="79" spans="1:32" ht="12.75" customHeight="1">
      <c r="A79" s="3">
        <v>9</v>
      </c>
      <c r="B79" s="3">
        <v>550953</v>
      </c>
      <c r="C79" s="12" t="s">
        <v>10</v>
      </c>
      <c r="D79" s="12">
        <f t="shared" si="48"/>
        <v>-70.460977859778609</v>
      </c>
      <c r="E79" s="12">
        <f t="shared" si="46"/>
        <v>131.5977676661368</v>
      </c>
      <c r="F79" s="12">
        <f t="shared" si="46"/>
        <v>167.03713542516482</v>
      </c>
      <c r="G79" s="12">
        <f t="shared" si="46"/>
        <v>278.43187554221532</v>
      </c>
      <c r="H79" s="12">
        <f t="shared" si="46"/>
        <v>-52.661829435285981</v>
      </c>
      <c r="I79" s="12">
        <f t="shared" si="46"/>
        <v>-17.902241169793271</v>
      </c>
      <c r="J79" s="12">
        <f t="shared" si="46"/>
        <v>110.0497755687349</v>
      </c>
      <c r="K79" s="12">
        <f t="shared" si="46"/>
        <v>8.8045837261180537</v>
      </c>
      <c r="L79" s="12">
        <f t="shared" si="46"/>
        <v>-21.908045880309047</v>
      </c>
      <c r="M79" s="12">
        <f t="shared" si="46"/>
        <v>9.5860805353427168</v>
      </c>
      <c r="N79" s="12">
        <f t="shared" si="46"/>
        <v>4.467565097496589</v>
      </c>
      <c r="O79" s="12">
        <f t="shared" si="46"/>
        <v>-17.385109333419365</v>
      </c>
      <c r="P79" s="12">
        <f t="shared" si="46"/>
        <v>-3.3995716642627372</v>
      </c>
      <c r="Q79" s="12">
        <f t="shared" si="46"/>
        <v>33.184982605147184</v>
      </c>
      <c r="R79" s="12">
        <f t="shared" si="46"/>
        <v>61.836879629969275</v>
      </c>
      <c r="S79" s="12">
        <f t="shared" si="46"/>
        <v>2.5222594251967649</v>
      </c>
      <c r="T79" s="12">
        <f t="shared" si="46"/>
        <v>-42.354389550741935</v>
      </c>
      <c r="U79" s="12">
        <f t="shared" si="46"/>
        <v>74.208534633423227</v>
      </c>
      <c r="V79" s="12">
        <f t="shared" si="46"/>
        <v>18.845159259764955</v>
      </c>
      <c r="W79" s="12">
        <f t="shared" si="46"/>
        <v>21.781924627291318</v>
      </c>
      <c r="X79" s="12">
        <f t="shared" si="46"/>
        <v>-71.959752352021184</v>
      </c>
      <c r="Y79" s="12">
        <f t="shared" si="46"/>
        <v>38.233311581596041</v>
      </c>
      <c r="Z79" s="12">
        <f t="shared" si="46"/>
        <v>21.905525283510087</v>
      </c>
      <c r="AA79" s="12">
        <f t="shared" si="46"/>
        <v>-18.030838987795249</v>
      </c>
      <c r="AB79" s="12">
        <f t="shared" si="46"/>
        <v>-50.808074105845854</v>
      </c>
      <c r="AC79" s="12">
        <f t="shared" si="46"/>
        <v>130.01782054003908</v>
      </c>
      <c r="AD79" s="12">
        <f t="shared" si="46"/>
        <v>85.683054812199231</v>
      </c>
      <c r="AE79" s="12">
        <f t="shared" si="47"/>
        <v>-41.8227306099092</v>
      </c>
      <c r="AF79" s="12">
        <f t="shared" si="49"/>
        <v>11.342664963472648</v>
      </c>
    </row>
    <row r="80" spans="1:32" ht="12.75" customHeight="1">
      <c r="A80" s="3">
        <v>10</v>
      </c>
      <c r="B80" s="3">
        <v>560900</v>
      </c>
      <c r="C80" s="12" t="s">
        <v>10</v>
      </c>
      <c r="D80" s="12">
        <f t="shared" si="48"/>
        <v>-49.691699920191532</v>
      </c>
      <c r="E80" s="12">
        <f t="shared" si="46"/>
        <v>-5.0415395573661641</v>
      </c>
      <c r="F80" s="12">
        <f t="shared" si="46"/>
        <v>116.89289538794125</v>
      </c>
      <c r="G80" s="12">
        <f t="shared" si="46"/>
        <v>24.120069260654816</v>
      </c>
      <c r="H80" s="12">
        <f t="shared" si="46"/>
        <v>34.011198741987727</v>
      </c>
      <c r="I80" s="12">
        <f t="shared" si="46"/>
        <v>-25.231095374943621</v>
      </c>
      <c r="J80" s="12">
        <f t="shared" si="46"/>
        <v>-47.635468865060979</v>
      </c>
      <c r="K80" s="12">
        <f t="shared" si="46"/>
        <v>-14.68228670778656</v>
      </c>
      <c r="L80" s="12">
        <f t="shared" si="46"/>
        <v>27.626404124448783</v>
      </c>
      <c r="M80" s="12">
        <f t="shared" si="46"/>
        <v>644.31983333369521</v>
      </c>
      <c r="N80" s="12">
        <f t="shared" si="46"/>
        <v>42.994060142245473</v>
      </c>
      <c r="O80" s="12">
        <f t="shared" si="46"/>
        <v>-51.290120381299637</v>
      </c>
      <c r="P80" s="12">
        <f t="shared" si="46"/>
        <v>-16.389625333180803</v>
      </c>
      <c r="Q80" s="12">
        <f t="shared" si="46"/>
        <v>27.249247494404443</v>
      </c>
      <c r="R80" s="12">
        <f t="shared" si="46"/>
        <v>28.236179118350464</v>
      </c>
      <c r="S80" s="12">
        <f t="shared" si="46"/>
        <v>13.945305211722143</v>
      </c>
      <c r="T80" s="12">
        <f t="shared" si="46"/>
        <v>40.989333384725512</v>
      </c>
      <c r="U80" s="12">
        <f t="shared" si="46"/>
        <v>-10.231006003630654</v>
      </c>
      <c r="V80" s="12">
        <f t="shared" si="46"/>
        <v>-3.6663526843148588</v>
      </c>
      <c r="W80" s="12">
        <f t="shared" si="46"/>
        <v>0.84624829443814065</v>
      </c>
      <c r="X80" s="12">
        <f t="shared" si="46"/>
        <v>16.330687435461513</v>
      </c>
      <c r="Y80" s="12">
        <f t="shared" si="46"/>
        <v>0.52740180998461028</v>
      </c>
      <c r="Z80" s="12">
        <f t="shared" si="46"/>
        <v>6.00008904030949</v>
      </c>
      <c r="AA80" s="12">
        <f t="shared" si="46"/>
        <v>2.1079192402418556</v>
      </c>
      <c r="AB80" s="12">
        <f t="shared" si="46"/>
        <v>-33.232203738709302</v>
      </c>
      <c r="AC80" s="12">
        <f t="shared" si="46"/>
        <v>19.822455008390747</v>
      </c>
      <c r="AD80" s="12">
        <f t="shared" si="46"/>
        <v>26.805731928392902</v>
      </c>
      <c r="AE80" s="12">
        <f t="shared" si="47"/>
        <v>-4.8391821850736534</v>
      </c>
      <c r="AF80" s="12">
        <f t="shared" si="49"/>
        <v>10.413246342827499</v>
      </c>
    </row>
    <row r="81" spans="1:32" ht="12.75" customHeight="1">
      <c r="A81" s="3">
        <v>11</v>
      </c>
      <c r="B81" s="3">
        <v>520512</v>
      </c>
      <c r="C81" s="12" t="s">
        <v>10</v>
      </c>
      <c r="D81" s="12">
        <f t="shared" si="48"/>
        <v>-62.99530971195513</v>
      </c>
      <c r="E81" s="12">
        <f t="shared" si="46"/>
        <v>-18.788394799454991</v>
      </c>
      <c r="F81" s="12">
        <f t="shared" si="46"/>
        <v>102.23259120026054</v>
      </c>
      <c r="G81" s="12">
        <f t="shared" si="46"/>
        <v>123.56395768995085</v>
      </c>
      <c r="H81" s="12">
        <f t="shared" si="46"/>
        <v>-20.749791003468516</v>
      </c>
      <c r="I81" s="12">
        <f t="shared" si="46"/>
        <v>-23.592947337023162</v>
      </c>
      <c r="J81" s="12">
        <f t="shared" si="46"/>
        <v>125.49322995834058</v>
      </c>
      <c r="K81" s="12">
        <f t="shared" si="46"/>
        <v>7.7715599728717564</v>
      </c>
      <c r="L81" s="12">
        <f t="shared" si="46"/>
        <v>22.022249873783096</v>
      </c>
      <c r="M81" s="12">
        <f t="shared" si="46"/>
        <v>-5.1625088574991196</v>
      </c>
      <c r="N81" s="12">
        <f t="shared" si="46"/>
        <v>5.5433566787189079</v>
      </c>
      <c r="O81" s="12">
        <f t="shared" ref="E81:AD91" si="50">IFERROR((((O19/N19)*100-100)),"--")</f>
        <v>76.929048469177644</v>
      </c>
      <c r="P81" s="12">
        <f t="shared" si="50"/>
        <v>-0.75984581843204069</v>
      </c>
      <c r="Q81" s="12">
        <f t="shared" si="50"/>
        <v>32.793737006269453</v>
      </c>
      <c r="R81" s="12">
        <f t="shared" si="50"/>
        <v>100.09449192693242</v>
      </c>
      <c r="S81" s="12">
        <f t="shared" si="50"/>
        <v>13.613596509902067</v>
      </c>
      <c r="T81" s="12">
        <f t="shared" si="50"/>
        <v>-9.0989928975143499</v>
      </c>
      <c r="U81" s="12">
        <f t="shared" si="50"/>
        <v>-38.253202474045999</v>
      </c>
      <c r="V81" s="12">
        <f t="shared" si="50"/>
        <v>-79.958330425676408</v>
      </c>
      <c r="W81" s="12">
        <f t="shared" si="50"/>
        <v>135.73719225193588</v>
      </c>
      <c r="X81" s="12">
        <f t="shared" si="50"/>
        <v>-35.335368020343211</v>
      </c>
      <c r="Y81" s="12">
        <f t="shared" si="50"/>
        <v>41.828529889530245</v>
      </c>
      <c r="Z81" s="12">
        <f t="shared" si="50"/>
        <v>24.373299921636686</v>
      </c>
      <c r="AA81" s="12">
        <f t="shared" si="50"/>
        <v>-35.443544788063832</v>
      </c>
      <c r="AB81" s="12">
        <f t="shared" si="50"/>
        <v>-58.732859012405221</v>
      </c>
      <c r="AC81" s="12">
        <f t="shared" si="50"/>
        <v>297.95287432134126</v>
      </c>
      <c r="AD81" s="12">
        <f t="shared" si="50"/>
        <v>-47.204177506698684</v>
      </c>
      <c r="AE81" s="12">
        <f t="shared" si="47"/>
        <v>-23.876041574586267</v>
      </c>
      <c r="AF81" s="12">
        <f t="shared" si="49"/>
        <v>5.3300924589130494</v>
      </c>
    </row>
    <row r="82" spans="1:32" ht="12.75" customHeight="1">
      <c r="A82" s="3">
        <v>12</v>
      </c>
      <c r="B82" s="3">
        <v>550320</v>
      </c>
      <c r="C82" s="12" t="s">
        <v>10</v>
      </c>
      <c r="D82" s="12">
        <f t="shared" si="48"/>
        <v>-16.402380038457721</v>
      </c>
      <c r="E82" s="12">
        <f t="shared" si="50"/>
        <v>-14.87064417249843</v>
      </c>
      <c r="F82" s="12">
        <f t="shared" si="50"/>
        <v>-12.051767865827884</v>
      </c>
      <c r="G82" s="12">
        <f t="shared" si="50"/>
        <v>-16.522008148900255</v>
      </c>
      <c r="H82" s="12">
        <f t="shared" si="50"/>
        <v>18.070369583488116</v>
      </c>
      <c r="I82" s="12">
        <f t="shared" si="50"/>
        <v>4.3896246336008176</v>
      </c>
      <c r="J82" s="12">
        <f t="shared" si="50"/>
        <v>-1.4327089245786766</v>
      </c>
      <c r="K82" s="12">
        <f t="shared" si="50"/>
        <v>-32.093969902885433</v>
      </c>
      <c r="L82" s="12">
        <f t="shared" si="50"/>
        <v>-26.653736548329348</v>
      </c>
      <c r="M82" s="12">
        <f t="shared" si="50"/>
        <v>-18.178609177365203</v>
      </c>
      <c r="N82" s="12">
        <f t="shared" si="50"/>
        <v>-93.300675844523411</v>
      </c>
      <c r="O82" s="12">
        <f t="shared" si="50"/>
        <v>88.012437933642445</v>
      </c>
      <c r="P82" s="12">
        <f t="shared" si="50"/>
        <v>-10.620978868708448</v>
      </c>
      <c r="Q82" s="12">
        <f t="shared" si="50"/>
        <v>12.932095753223649</v>
      </c>
      <c r="R82" s="12">
        <f t="shared" si="50"/>
        <v>11.98014989807244</v>
      </c>
      <c r="S82" s="12">
        <f t="shared" si="50"/>
        <v>45.389649927429275</v>
      </c>
      <c r="T82" s="12">
        <f t="shared" si="50"/>
        <v>-23.377684026686239</v>
      </c>
      <c r="U82" s="12">
        <f t="shared" si="50"/>
        <v>11.915247145186186</v>
      </c>
      <c r="V82" s="12">
        <f t="shared" si="50"/>
        <v>128.12244554120747</v>
      </c>
      <c r="W82" s="12">
        <f t="shared" si="50"/>
        <v>8.6317082892393842</v>
      </c>
      <c r="X82" s="12">
        <f t="shared" si="50"/>
        <v>-59.180223270309931</v>
      </c>
      <c r="Y82" s="12">
        <f t="shared" si="50"/>
        <v>58.948240178332497</v>
      </c>
      <c r="Z82" s="12">
        <f t="shared" si="50"/>
        <v>5.4373335414883854</v>
      </c>
      <c r="AA82" s="12">
        <f t="shared" si="50"/>
        <v>-66.324895919487517</v>
      </c>
      <c r="AB82" s="12">
        <f t="shared" si="50"/>
        <v>80.067692424752948</v>
      </c>
      <c r="AC82" s="12">
        <f t="shared" si="50"/>
        <v>-30.010918653391244</v>
      </c>
      <c r="AD82" s="12">
        <f t="shared" si="50"/>
        <v>62.212719363973576</v>
      </c>
      <c r="AE82" s="12">
        <f t="shared" si="47"/>
        <v>50.031776356131246</v>
      </c>
      <c r="AF82" s="12">
        <f t="shared" si="49"/>
        <v>-7.757206643421255</v>
      </c>
    </row>
    <row r="83" spans="1:32" ht="12.75" customHeight="1">
      <c r="A83" s="3">
        <v>13</v>
      </c>
      <c r="B83" s="3">
        <v>560790</v>
      </c>
      <c r="C83" s="12" t="s">
        <v>10</v>
      </c>
      <c r="D83" s="12">
        <f t="shared" si="48"/>
        <v>31.621418192385931</v>
      </c>
      <c r="E83" s="12">
        <f t="shared" si="50"/>
        <v>24.700994216722876</v>
      </c>
      <c r="F83" s="12">
        <f t="shared" si="50"/>
        <v>14.917426605361641</v>
      </c>
      <c r="G83" s="12">
        <f t="shared" si="50"/>
        <v>-36.781728028172353</v>
      </c>
      <c r="H83" s="12">
        <f t="shared" si="50"/>
        <v>53.908591040333903</v>
      </c>
      <c r="I83" s="12">
        <f t="shared" si="50"/>
        <v>21.639629402304479</v>
      </c>
      <c r="J83" s="12">
        <f t="shared" si="50"/>
        <v>34.83001038335081</v>
      </c>
      <c r="K83" s="12">
        <f t="shared" si="50"/>
        <v>-27.132457694092054</v>
      </c>
      <c r="L83" s="12">
        <f t="shared" si="50"/>
        <v>2.6753121648041827</v>
      </c>
      <c r="M83" s="12">
        <f t="shared" si="50"/>
        <v>-17.433284491349482</v>
      </c>
      <c r="N83" s="12">
        <f t="shared" si="50"/>
        <v>-7.2759337085381475</v>
      </c>
      <c r="O83" s="12">
        <f t="shared" si="50"/>
        <v>40.127172406399524</v>
      </c>
      <c r="P83" s="12">
        <f t="shared" si="50"/>
        <v>35.738862742876137</v>
      </c>
      <c r="Q83" s="12">
        <f t="shared" si="50"/>
        <v>-7.2292433505573399</v>
      </c>
      <c r="R83" s="12">
        <f t="shared" si="50"/>
        <v>11.989332583375159</v>
      </c>
      <c r="S83" s="12">
        <f t="shared" si="50"/>
        <v>-0.42695684002292467</v>
      </c>
      <c r="T83" s="12">
        <f t="shared" si="50"/>
        <v>-11.080380558934152</v>
      </c>
      <c r="U83" s="12">
        <f t="shared" si="50"/>
        <v>-0.51270183955884363</v>
      </c>
      <c r="V83" s="12">
        <f t="shared" si="50"/>
        <v>1.8260882196291277</v>
      </c>
      <c r="W83" s="12">
        <f t="shared" si="50"/>
        <v>-4.5260179412958905</v>
      </c>
      <c r="X83" s="12">
        <f t="shared" si="50"/>
        <v>-8.6068979696203627</v>
      </c>
      <c r="Y83" s="12">
        <f t="shared" si="50"/>
        <v>-4.2653173040023376</v>
      </c>
      <c r="Z83" s="12">
        <f t="shared" si="50"/>
        <v>-16.121440159385216</v>
      </c>
      <c r="AA83" s="12">
        <f t="shared" si="50"/>
        <v>-3.7760582261750386</v>
      </c>
      <c r="AB83" s="12">
        <f t="shared" si="50"/>
        <v>-23.834881990556426</v>
      </c>
      <c r="AC83" s="12">
        <f t="shared" si="50"/>
        <v>22.060863672788173</v>
      </c>
      <c r="AD83" s="12">
        <f t="shared" si="50"/>
        <v>-7.7236911518846654</v>
      </c>
      <c r="AE83" s="12">
        <f t="shared" si="47"/>
        <v>-20.876832866755038</v>
      </c>
      <c r="AF83" s="12">
        <f t="shared" si="49"/>
        <v>0.20927173069258398</v>
      </c>
    </row>
    <row r="84" spans="1:32" ht="12.75" customHeight="1">
      <c r="A84" s="3">
        <v>14</v>
      </c>
      <c r="B84" s="3">
        <v>540110</v>
      </c>
      <c r="C84" s="12" t="s">
        <v>10</v>
      </c>
      <c r="D84" s="12">
        <f t="shared" si="48"/>
        <v>129.64841498559082</v>
      </c>
      <c r="E84" s="12">
        <f t="shared" si="50"/>
        <v>31.701667754241555</v>
      </c>
      <c r="F84" s="12">
        <f t="shared" si="50"/>
        <v>56.84941247260312</v>
      </c>
      <c r="G84" s="12">
        <f t="shared" si="50"/>
        <v>-10.528288505011318</v>
      </c>
      <c r="H84" s="12">
        <f t="shared" si="50"/>
        <v>102.03920239986837</v>
      </c>
      <c r="I84" s="12">
        <f t="shared" si="50"/>
        <v>-2.8714463559863361</v>
      </c>
      <c r="J84" s="12">
        <f t="shared" si="50"/>
        <v>37.014341319955037</v>
      </c>
      <c r="K84" s="12">
        <f t="shared" si="50"/>
        <v>-18.426433003363343</v>
      </c>
      <c r="L84" s="12">
        <f t="shared" si="50"/>
        <v>48.047659397687823</v>
      </c>
      <c r="M84" s="12">
        <f t="shared" si="50"/>
        <v>53.192601023069273</v>
      </c>
      <c r="N84" s="12">
        <f t="shared" si="50"/>
        <v>31.458504496738556</v>
      </c>
      <c r="O84" s="12">
        <f t="shared" si="50"/>
        <v>6.1555364993665762E-2</v>
      </c>
      <c r="P84" s="12">
        <f t="shared" si="50"/>
        <v>-4.3940625056584537</v>
      </c>
      <c r="Q84" s="12">
        <f t="shared" si="50"/>
        <v>-22.304013437475362</v>
      </c>
      <c r="R84" s="12">
        <f t="shared" si="50"/>
        <v>6.0808046237929716</v>
      </c>
      <c r="S84" s="12">
        <f t="shared" si="50"/>
        <v>-10.954019573798888</v>
      </c>
      <c r="T84" s="12">
        <f t="shared" si="50"/>
        <v>-17.315361267732925</v>
      </c>
      <c r="U84" s="12">
        <f t="shared" si="50"/>
        <v>-2.1474030562631867</v>
      </c>
      <c r="V84" s="12">
        <f t="shared" si="50"/>
        <v>49.93921971946898</v>
      </c>
      <c r="W84" s="12">
        <f t="shared" si="50"/>
        <v>-44.711007460150768</v>
      </c>
      <c r="X84" s="12">
        <f t="shared" si="50"/>
        <v>-24.731970002225182</v>
      </c>
      <c r="Y84" s="12">
        <f t="shared" si="50"/>
        <v>-6.7443964762199897</v>
      </c>
      <c r="Z84" s="12">
        <f t="shared" si="50"/>
        <v>8.9112877704316134</v>
      </c>
      <c r="AA84" s="12">
        <f t="shared" si="50"/>
        <v>-87.851436157426093</v>
      </c>
      <c r="AB84" s="12">
        <f t="shared" si="50"/>
        <v>700.52970376947292</v>
      </c>
      <c r="AC84" s="12">
        <f t="shared" si="50"/>
        <v>-57.362959224154935</v>
      </c>
      <c r="AD84" s="12">
        <f t="shared" si="50"/>
        <v>-6.334969642412176</v>
      </c>
      <c r="AE84" s="12">
        <f t="shared" si="47"/>
        <v>73.524801220800356</v>
      </c>
      <c r="AF84" s="12">
        <f t="shared" si="49"/>
        <v>3.7794187320067341</v>
      </c>
    </row>
    <row r="85" spans="1:32" ht="12.75" customHeight="1">
      <c r="A85" s="3">
        <v>15</v>
      </c>
      <c r="B85" s="3">
        <v>540610</v>
      </c>
      <c r="C85" s="12" t="s">
        <v>10</v>
      </c>
      <c r="D85" s="12">
        <f t="shared" si="48"/>
        <v>15.368414322250644</v>
      </c>
      <c r="E85" s="12">
        <f t="shared" si="50"/>
        <v>153.76969809827514</v>
      </c>
      <c r="F85" s="12">
        <f t="shared" si="50"/>
        <v>16.265393354421249</v>
      </c>
      <c r="G85" s="12">
        <f t="shared" si="50"/>
        <v>5.0929202675430645</v>
      </c>
      <c r="H85" s="12">
        <f t="shared" si="50"/>
        <v>5.3272338992599799</v>
      </c>
      <c r="I85" s="12">
        <f t="shared" si="50"/>
        <v>-47.871823754947926</v>
      </c>
      <c r="J85" s="12">
        <f t="shared" si="50"/>
        <v>-45.604185615592399</v>
      </c>
      <c r="K85" s="12">
        <f t="shared" si="50"/>
        <v>75.378584765643694</v>
      </c>
      <c r="L85" s="12">
        <f t="shared" si="50"/>
        <v>-27.611750325711654</v>
      </c>
      <c r="M85" s="12">
        <f t="shared" si="50"/>
        <v>44.557454667847054</v>
      </c>
      <c r="N85" s="12">
        <f t="shared" si="50"/>
        <v>30.789764941670768</v>
      </c>
      <c r="O85" s="12">
        <f t="shared" si="50"/>
        <v>-54.92317634832839</v>
      </c>
      <c r="P85" s="12">
        <f t="shared" si="50"/>
        <v>451.86712214505553</v>
      </c>
      <c r="Q85" s="12">
        <f t="shared" si="50"/>
        <v>-14.67895002392433</v>
      </c>
      <c r="R85" s="12">
        <f t="shared" si="50"/>
        <v>4.3290450116366941</v>
      </c>
      <c r="S85" s="12">
        <f t="shared" si="50"/>
        <v>10.111795048716104</v>
      </c>
      <c r="T85" s="12">
        <f t="shared" si="50"/>
        <v>0.98058083058248258</v>
      </c>
      <c r="U85" s="12">
        <f t="shared" si="50"/>
        <v>-6.8315780946208946</v>
      </c>
      <c r="V85" s="12">
        <f t="shared" si="50"/>
        <v>-9.0236820161537707</v>
      </c>
      <c r="W85" s="12">
        <f t="shared" si="50"/>
        <v>-20.327112238478307</v>
      </c>
      <c r="X85" s="12">
        <f t="shared" si="50"/>
        <v>-24.557340127067619</v>
      </c>
      <c r="Y85" s="12">
        <f t="shared" si="50"/>
        <v>-4.3307862874533924</v>
      </c>
      <c r="Z85" s="12">
        <f t="shared" si="50"/>
        <v>18.805318099980511</v>
      </c>
      <c r="AA85" s="12">
        <f t="shared" si="50"/>
        <v>4.1709175242119727</v>
      </c>
      <c r="AB85" s="12">
        <f t="shared" si="50"/>
        <v>23.474399551718108</v>
      </c>
      <c r="AC85" s="12">
        <f t="shared" si="50"/>
        <v>-1.4823812072011009</v>
      </c>
      <c r="AD85" s="12">
        <f t="shared" si="50"/>
        <v>-4.7271612219984434</v>
      </c>
      <c r="AE85" s="12">
        <f t="shared" si="47"/>
        <v>-100</v>
      </c>
      <c r="AF85" s="12">
        <f t="shared" si="49"/>
        <v>-100</v>
      </c>
    </row>
    <row r="86" spans="1:32" ht="12.75" customHeight="1">
      <c r="A86" s="3">
        <v>16</v>
      </c>
      <c r="B86" s="3">
        <v>540262</v>
      </c>
      <c r="C86" s="12" t="s">
        <v>10</v>
      </c>
      <c r="D86" s="12">
        <f t="shared" si="48"/>
        <v>67.131086142322118</v>
      </c>
      <c r="E86" s="12">
        <f t="shared" si="50"/>
        <v>19.224632484761557</v>
      </c>
      <c r="F86" s="12">
        <f t="shared" si="50"/>
        <v>5.9179216131481667</v>
      </c>
      <c r="G86" s="12">
        <f t="shared" si="50"/>
        <v>103.44943239996235</v>
      </c>
      <c r="H86" s="12">
        <f t="shared" si="50"/>
        <v>-56.176033438468188</v>
      </c>
      <c r="I86" s="12">
        <f t="shared" si="50"/>
        <v>-29.253860269970104</v>
      </c>
      <c r="J86" s="12">
        <f t="shared" si="50"/>
        <v>-46.360216853708145</v>
      </c>
      <c r="K86" s="12">
        <f t="shared" si="50"/>
        <v>6.7774741557004177</v>
      </c>
      <c r="L86" s="12">
        <f t="shared" si="50"/>
        <v>2.8975896808672701</v>
      </c>
      <c r="M86" s="12">
        <f t="shared" si="50"/>
        <v>-35.180110940319466</v>
      </c>
      <c r="N86" s="12">
        <f t="shared" si="50"/>
        <v>196.41936576672117</v>
      </c>
      <c r="O86" s="12">
        <f t="shared" si="50"/>
        <v>-75.047453887740488</v>
      </c>
      <c r="P86" s="12">
        <f t="shared" si="50"/>
        <v>102.91139366542868</v>
      </c>
      <c r="Q86" s="12">
        <f t="shared" si="50"/>
        <v>111.98096079297315</v>
      </c>
      <c r="R86" s="12">
        <f t="shared" si="50"/>
        <v>99.343975407179698</v>
      </c>
      <c r="S86" s="12">
        <f t="shared" si="50"/>
        <v>185.62656330197245</v>
      </c>
      <c r="T86" s="12">
        <f t="shared" si="50"/>
        <v>127.03431643585225</v>
      </c>
      <c r="U86" s="12">
        <f t="shared" si="50"/>
        <v>-22.452928306479151</v>
      </c>
      <c r="V86" s="12">
        <f t="shared" si="50"/>
        <v>-14.658712856220149</v>
      </c>
      <c r="W86" s="12">
        <f t="shared" si="50"/>
        <v>1.7955968912037719</v>
      </c>
      <c r="X86" s="12">
        <f t="shared" si="50"/>
        <v>-50.330974966687194</v>
      </c>
      <c r="Y86" s="12">
        <f t="shared" si="50"/>
        <v>8.3176975910075157</v>
      </c>
      <c r="Z86" s="12">
        <f t="shared" si="50"/>
        <v>-15.472837270658928</v>
      </c>
      <c r="AA86" s="12">
        <f t="shared" si="50"/>
        <v>20.695403528337678</v>
      </c>
      <c r="AB86" s="12">
        <f t="shared" si="50"/>
        <v>-11.520714340369366</v>
      </c>
      <c r="AC86" s="12">
        <f t="shared" si="50"/>
        <v>44.441592177807735</v>
      </c>
      <c r="AD86" s="12">
        <f t="shared" si="50"/>
        <v>18.479718131171467</v>
      </c>
      <c r="AE86" s="12">
        <f t="shared" si="47"/>
        <v>-91.650786949527131</v>
      </c>
      <c r="AF86" s="12">
        <f t="shared" si="49"/>
        <v>-1.8318036794165882</v>
      </c>
    </row>
    <row r="87" spans="1:32" ht="12.75" customHeight="1">
      <c r="A87" s="3">
        <v>17</v>
      </c>
      <c r="B87" s="3">
        <v>540231</v>
      </c>
      <c r="C87" s="12" t="s">
        <v>10</v>
      </c>
      <c r="D87" s="12">
        <f t="shared" si="48"/>
        <v>25.783462493416607</v>
      </c>
      <c r="E87" s="12">
        <f t="shared" si="50"/>
        <v>-16.431401589196724</v>
      </c>
      <c r="F87" s="12">
        <f t="shared" si="50"/>
        <v>-7.8172569866303547</v>
      </c>
      <c r="G87" s="12">
        <f t="shared" si="50"/>
        <v>-19.573131164754486</v>
      </c>
      <c r="H87" s="12">
        <f t="shared" si="50"/>
        <v>3.0198356224055516</v>
      </c>
      <c r="I87" s="12">
        <f t="shared" si="50"/>
        <v>-4.8979478997542287</v>
      </c>
      <c r="J87" s="12">
        <f t="shared" si="50"/>
        <v>-9.0345153381028069</v>
      </c>
      <c r="K87" s="12">
        <f t="shared" si="50"/>
        <v>-35.624005827136656</v>
      </c>
      <c r="L87" s="12">
        <f t="shared" si="50"/>
        <v>49.970484975270665</v>
      </c>
      <c r="M87" s="12">
        <f t="shared" si="50"/>
        <v>-31.063838381571628</v>
      </c>
      <c r="N87" s="12">
        <f t="shared" si="50"/>
        <v>-58.826429498723272</v>
      </c>
      <c r="O87" s="12">
        <f t="shared" si="50"/>
        <v>-28.562223403771696</v>
      </c>
      <c r="P87" s="12">
        <f t="shared" si="50"/>
        <v>-21.09611175824449</v>
      </c>
      <c r="Q87" s="12">
        <f t="shared" si="50"/>
        <v>59.117922636062957</v>
      </c>
      <c r="R87" s="12">
        <f t="shared" si="50"/>
        <v>248.17869243140865</v>
      </c>
      <c r="S87" s="12">
        <f t="shared" si="50"/>
        <v>19.359671943173893</v>
      </c>
      <c r="T87" s="12">
        <f t="shared" si="50"/>
        <v>19.580430260225285</v>
      </c>
      <c r="U87" s="12">
        <f t="shared" si="50"/>
        <v>-12.232743568546582</v>
      </c>
      <c r="V87" s="12">
        <f t="shared" si="50"/>
        <v>-61.092269432523139</v>
      </c>
      <c r="W87" s="12">
        <f t="shared" si="50"/>
        <v>-15.399319632836523</v>
      </c>
      <c r="X87" s="12">
        <f t="shared" si="50"/>
        <v>3.0397027284075051</v>
      </c>
      <c r="Y87" s="12">
        <f t="shared" si="50"/>
        <v>-49.286670249900787</v>
      </c>
      <c r="Z87" s="12">
        <f t="shared" si="50"/>
        <v>33.25020209995958</v>
      </c>
      <c r="AA87" s="12">
        <f t="shared" si="50"/>
        <v>-29.868228274992731</v>
      </c>
      <c r="AB87" s="12">
        <f t="shared" si="50"/>
        <v>-27.3082530360211</v>
      </c>
      <c r="AC87" s="12">
        <f t="shared" si="50"/>
        <v>-15.433738774267653</v>
      </c>
      <c r="AD87" s="12">
        <f t="shared" si="50"/>
        <v>197.58246950346489</v>
      </c>
      <c r="AE87" s="12">
        <f t="shared" si="47"/>
        <v>-42.819855186371335</v>
      </c>
      <c r="AF87" s="12">
        <f t="shared" si="49"/>
        <v>-7.6481049828583725</v>
      </c>
    </row>
    <row r="88" spans="1:32" ht="12.75" customHeight="1">
      <c r="A88" s="3">
        <v>18</v>
      </c>
      <c r="B88" s="3">
        <v>510710</v>
      </c>
      <c r="C88" s="12" t="s">
        <v>10</v>
      </c>
      <c r="D88" s="12">
        <f t="shared" si="48"/>
        <v>1703.8571428571427</v>
      </c>
      <c r="E88" s="12">
        <f t="shared" si="50"/>
        <v>-99.285657717589288</v>
      </c>
      <c r="F88" s="12">
        <f t="shared" si="50"/>
        <v>-96.230598669623063</v>
      </c>
      <c r="G88" s="12">
        <f t="shared" si="50"/>
        <v>2383764.7058823528</v>
      </c>
      <c r="H88" s="12">
        <f t="shared" si="50"/>
        <v>1169.7021889813134</v>
      </c>
      <c r="I88" s="12">
        <f t="shared" si="50"/>
        <v>-83.74436431274593</v>
      </c>
      <c r="J88" s="12">
        <f t="shared" si="50"/>
        <v>-88.242773267275837</v>
      </c>
      <c r="K88" s="12">
        <f t="shared" si="50"/>
        <v>-92.810331240308102</v>
      </c>
      <c r="L88" s="12">
        <f t="shared" si="50"/>
        <v>-34.035782476486816</v>
      </c>
      <c r="M88" s="12">
        <f t="shared" si="50"/>
        <v>879.57761578044597</v>
      </c>
      <c r="N88" s="12">
        <f t="shared" si="50"/>
        <v>330.15595075239395</v>
      </c>
      <c r="O88" s="12">
        <f t="shared" si="50"/>
        <v>412.08075205760008</v>
      </c>
      <c r="P88" s="12">
        <f t="shared" si="50"/>
        <v>131.73554310277584</v>
      </c>
      <c r="Q88" s="12">
        <f t="shared" si="50"/>
        <v>1.7371820461816299</v>
      </c>
      <c r="R88" s="12">
        <f t="shared" si="50"/>
        <v>20.488630340936979</v>
      </c>
      <c r="S88" s="12">
        <f t="shared" si="50"/>
        <v>9.9069479548331287</v>
      </c>
      <c r="T88" s="12">
        <f t="shared" si="50"/>
        <v>30.847019440520882</v>
      </c>
      <c r="U88" s="12">
        <f t="shared" si="50"/>
        <v>5.1875538695401957</v>
      </c>
      <c r="V88" s="12">
        <f t="shared" si="50"/>
        <v>-100</v>
      </c>
      <c r="W88" s="12" t="str">
        <f t="shared" si="50"/>
        <v>--</v>
      </c>
      <c r="X88" s="12" t="str">
        <f t="shared" si="50"/>
        <v>--</v>
      </c>
      <c r="Y88" s="12" t="str">
        <f t="shared" si="50"/>
        <v>--</v>
      </c>
      <c r="Z88" s="12">
        <f t="shared" si="50"/>
        <v>-100</v>
      </c>
      <c r="AA88" s="12" t="str">
        <f t="shared" si="50"/>
        <v>--</v>
      </c>
      <c r="AB88" s="12" t="str">
        <f t="shared" si="50"/>
        <v>--</v>
      </c>
      <c r="AC88" s="12" t="str">
        <f t="shared" si="50"/>
        <v>--</v>
      </c>
      <c r="AD88" s="12" t="str">
        <f t="shared" si="50"/>
        <v>--</v>
      </c>
      <c r="AE88" s="12">
        <f t="shared" si="47"/>
        <v>-100</v>
      </c>
      <c r="AF88" s="12">
        <f t="shared" si="49"/>
        <v>-100</v>
      </c>
    </row>
    <row r="89" spans="1:32" ht="12.75" customHeight="1">
      <c r="A89" s="3">
        <v>19</v>
      </c>
      <c r="B89" s="3">
        <v>520710</v>
      </c>
      <c r="C89" s="12" t="s">
        <v>10</v>
      </c>
      <c r="D89" s="12">
        <f t="shared" si="48"/>
        <v>-34.287976406533588</v>
      </c>
      <c r="E89" s="12">
        <f t="shared" si="50"/>
        <v>243.4983805072593</v>
      </c>
      <c r="F89" s="12">
        <f t="shared" si="50"/>
        <v>-57.864126107593307</v>
      </c>
      <c r="G89" s="12">
        <f t="shared" si="50"/>
        <v>-19.361588243881087</v>
      </c>
      <c r="H89" s="12">
        <f t="shared" si="50"/>
        <v>-18.386494110074651</v>
      </c>
      <c r="I89" s="12">
        <f t="shared" si="50"/>
        <v>13.192644842626095</v>
      </c>
      <c r="J89" s="12">
        <f t="shared" si="50"/>
        <v>10.504320072133552</v>
      </c>
      <c r="K89" s="12">
        <f t="shared" si="50"/>
        <v>8.0648339281098771</v>
      </c>
      <c r="L89" s="12">
        <f t="shared" si="50"/>
        <v>11.844098623778194</v>
      </c>
      <c r="M89" s="12">
        <f t="shared" si="50"/>
        <v>10.564800141925247</v>
      </c>
      <c r="N89" s="12">
        <f t="shared" si="50"/>
        <v>-5.1612679400419523</v>
      </c>
      <c r="O89" s="12">
        <f t="shared" si="50"/>
        <v>-36.16957843624553</v>
      </c>
      <c r="P89" s="12">
        <f t="shared" si="50"/>
        <v>-19.039404667582673</v>
      </c>
      <c r="Q89" s="12">
        <f t="shared" si="50"/>
        <v>-3.014467106136351</v>
      </c>
      <c r="R89" s="12">
        <f t="shared" si="50"/>
        <v>68.552079132765613</v>
      </c>
      <c r="S89" s="12">
        <f t="shared" si="50"/>
        <v>60.119817978001265</v>
      </c>
      <c r="T89" s="12">
        <f t="shared" si="50"/>
        <v>-33.329017593345057</v>
      </c>
      <c r="U89" s="12">
        <f t="shared" si="50"/>
        <v>46.417342337660244</v>
      </c>
      <c r="V89" s="12">
        <f t="shared" si="50"/>
        <v>-42.821390194331329</v>
      </c>
      <c r="W89" s="12">
        <f t="shared" si="50"/>
        <v>-93.867709983072359</v>
      </c>
      <c r="X89" s="12">
        <f t="shared" si="50"/>
        <v>2359.1231864734877</v>
      </c>
      <c r="Y89" s="12">
        <f t="shared" si="50"/>
        <v>12.997763797945012</v>
      </c>
      <c r="Z89" s="12">
        <f t="shared" si="50"/>
        <v>22.456720496223298</v>
      </c>
      <c r="AA89" s="12">
        <f t="shared" si="50"/>
        <v>15.135798140597572</v>
      </c>
      <c r="AB89" s="12">
        <f t="shared" si="50"/>
        <v>36.706237468167842</v>
      </c>
      <c r="AC89" s="12">
        <f t="shared" si="50"/>
        <v>-67.834962844346038</v>
      </c>
      <c r="AD89" s="12">
        <f t="shared" si="50"/>
        <v>1.7775520277657222</v>
      </c>
      <c r="AE89" s="12">
        <f t="shared" si="47"/>
        <v>-100</v>
      </c>
      <c r="AF89" s="12">
        <f t="shared" si="49"/>
        <v>-100</v>
      </c>
    </row>
    <row r="90" spans="1:32" ht="12.75" customHeight="1">
      <c r="A90" s="3">
        <v>20</v>
      </c>
      <c r="B90" s="3">
        <v>550510</v>
      </c>
      <c r="C90" s="12" t="s">
        <v>10</v>
      </c>
      <c r="D90" s="12">
        <f t="shared" si="48"/>
        <v>-15.399551099805478</v>
      </c>
      <c r="E90" s="12">
        <f t="shared" si="50"/>
        <v>-23.298126632811261</v>
      </c>
      <c r="F90" s="12">
        <f t="shared" si="50"/>
        <v>-16.512885418416943</v>
      </c>
      <c r="G90" s="12">
        <f t="shared" si="50"/>
        <v>-36.128582312336441</v>
      </c>
      <c r="H90" s="12">
        <f t="shared" si="50"/>
        <v>23.276410072346906</v>
      </c>
      <c r="I90" s="12">
        <f t="shared" si="50"/>
        <v>-12.13364062304511</v>
      </c>
      <c r="J90" s="12">
        <f t="shared" si="50"/>
        <v>18.769131351156119</v>
      </c>
      <c r="K90" s="12">
        <f t="shared" si="50"/>
        <v>4.1735462924867193</v>
      </c>
      <c r="L90" s="12">
        <f t="shared" si="50"/>
        <v>46.025911145591522</v>
      </c>
      <c r="M90" s="12">
        <f t="shared" si="50"/>
        <v>-27.146390218403042</v>
      </c>
      <c r="N90" s="12">
        <f t="shared" si="50"/>
        <v>12.027904848438098</v>
      </c>
      <c r="O90" s="12">
        <f t="shared" si="50"/>
        <v>55.243988525661592</v>
      </c>
      <c r="P90" s="12">
        <f t="shared" si="50"/>
        <v>8.2818896997882945</v>
      </c>
      <c r="Q90" s="12">
        <f t="shared" si="50"/>
        <v>-59.324055495233353</v>
      </c>
      <c r="R90" s="12">
        <f t="shared" si="50"/>
        <v>42.450958122977255</v>
      </c>
      <c r="S90" s="12">
        <f t="shared" si="50"/>
        <v>14.012166413168842</v>
      </c>
      <c r="T90" s="12">
        <f t="shared" si="50"/>
        <v>-15.385592447626735</v>
      </c>
      <c r="U90" s="12">
        <f t="shared" si="50"/>
        <v>23.099348957945679</v>
      </c>
      <c r="V90" s="12">
        <f t="shared" si="50"/>
        <v>-48.358717064469388</v>
      </c>
      <c r="W90" s="12">
        <f t="shared" si="50"/>
        <v>-100</v>
      </c>
      <c r="X90" s="12" t="str">
        <f t="shared" si="50"/>
        <v>--</v>
      </c>
      <c r="Y90" s="12">
        <f t="shared" si="50"/>
        <v>18.604820199546765</v>
      </c>
      <c r="Z90" s="12">
        <f t="shared" si="50"/>
        <v>-45.210040774303195</v>
      </c>
      <c r="AA90" s="12">
        <f t="shared" si="50"/>
        <v>144.7711867566459</v>
      </c>
      <c r="AB90" s="12">
        <f t="shared" si="50"/>
        <v>-36.404626874280531</v>
      </c>
      <c r="AC90" s="12">
        <f t="shared" si="50"/>
        <v>-49.441650238352928</v>
      </c>
      <c r="AD90" s="12">
        <f t="shared" si="50"/>
        <v>5.6099206379285391</v>
      </c>
      <c r="AE90" s="12">
        <f t="shared" si="47"/>
        <v>-19.291288661766956</v>
      </c>
      <c r="AF90" s="12">
        <f t="shared" si="49"/>
        <v>-8.3584913189089445</v>
      </c>
    </row>
    <row r="91" spans="1:32" ht="12.75" customHeight="1">
      <c r="A91" s="3">
        <v>21</v>
      </c>
      <c r="B91" s="3">
        <v>520612</v>
      </c>
      <c r="C91" s="12" t="s">
        <v>10</v>
      </c>
      <c r="D91" s="12">
        <f t="shared" si="48"/>
        <v>-77.264656616415408</v>
      </c>
      <c r="E91" s="12">
        <f t="shared" si="50"/>
        <v>110.40300596773008</v>
      </c>
      <c r="F91" s="12">
        <f t="shared" si="50"/>
        <v>315.9738076896142</v>
      </c>
      <c r="G91" s="12">
        <f t="shared" si="50"/>
        <v>-51.807712186999666</v>
      </c>
      <c r="H91" s="12">
        <f t="shared" si="50"/>
        <v>-78.16363301306825</v>
      </c>
      <c r="I91" s="12">
        <f t="shared" si="50"/>
        <v>-15.449316865580911</v>
      </c>
      <c r="J91" s="12">
        <f t="shared" ref="E91:AE98" si="51">IFERROR((((J29/I29)*100-100)),"--")</f>
        <v>82.67099343888512</v>
      </c>
      <c r="K91" s="12">
        <f t="shared" si="51"/>
        <v>-53.268455385189071</v>
      </c>
      <c r="L91" s="12">
        <f t="shared" si="51"/>
        <v>279.18086656802922</v>
      </c>
      <c r="M91" s="12">
        <f t="shared" si="51"/>
        <v>-16.92353558411493</v>
      </c>
      <c r="N91" s="12">
        <f t="shared" si="51"/>
        <v>-45.847934082017517</v>
      </c>
      <c r="O91" s="12">
        <f t="shared" si="51"/>
        <v>9.8682735881235146</v>
      </c>
      <c r="P91" s="12">
        <f t="shared" si="51"/>
        <v>-25.490445370225274</v>
      </c>
      <c r="Q91" s="12">
        <f t="shared" si="51"/>
        <v>771.61241423645151</v>
      </c>
      <c r="R91" s="12">
        <f t="shared" si="51"/>
        <v>68.663156188651584</v>
      </c>
      <c r="S91" s="12">
        <f t="shared" si="51"/>
        <v>121.34607447581257</v>
      </c>
      <c r="T91" s="12">
        <f t="shared" si="51"/>
        <v>-35.800376411283167</v>
      </c>
      <c r="U91" s="12">
        <f t="shared" si="51"/>
        <v>0.1556867846310297</v>
      </c>
      <c r="V91" s="12">
        <f t="shared" si="51"/>
        <v>-67.269505133319115</v>
      </c>
      <c r="W91" s="12">
        <f t="shared" si="51"/>
        <v>87.066449872287563</v>
      </c>
      <c r="X91" s="12">
        <f t="shared" si="51"/>
        <v>-43.872059097302831</v>
      </c>
      <c r="Y91" s="12">
        <f t="shared" si="51"/>
        <v>19.858111016677896</v>
      </c>
      <c r="Z91" s="12">
        <f t="shared" si="51"/>
        <v>-90.584099401189334</v>
      </c>
      <c r="AA91" s="12">
        <f t="shared" si="51"/>
        <v>192.20616640993671</v>
      </c>
      <c r="AB91" s="12">
        <f t="shared" si="51"/>
        <v>-100</v>
      </c>
      <c r="AC91" s="12" t="str">
        <f t="shared" si="51"/>
        <v>--</v>
      </c>
      <c r="AD91" s="12" t="str">
        <f t="shared" si="51"/>
        <v>--</v>
      </c>
      <c r="AE91" s="12">
        <f t="shared" si="51"/>
        <v>-100</v>
      </c>
      <c r="AF91" s="12">
        <f t="shared" si="49"/>
        <v>-100</v>
      </c>
    </row>
    <row r="92" spans="1:32" ht="12.75" customHeight="1">
      <c r="A92" s="3">
        <v>22</v>
      </c>
      <c r="B92" s="3">
        <v>550932</v>
      </c>
      <c r="C92" s="12" t="s">
        <v>10</v>
      </c>
      <c r="D92" s="12">
        <f t="shared" si="48"/>
        <v>39.14697860707588</v>
      </c>
      <c r="E92" s="12">
        <f t="shared" si="51"/>
        <v>23.788314992869772</v>
      </c>
      <c r="F92" s="12">
        <f t="shared" si="51"/>
        <v>-35.562471307907657</v>
      </c>
      <c r="G92" s="12">
        <f t="shared" si="51"/>
        <v>-47.533804713712144</v>
      </c>
      <c r="H92" s="12">
        <f t="shared" si="51"/>
        <v>14.941466625370367</v>
      </c>
      <c r="I92" s="12">
        <f t="shared" si="51"/>
        <v>-14.006801395232031</v>
      </c>
      <c r="J92" s="12">
        <f t="shared" si="51"/>
        <v>-11.305277205024396</v>
      </c>
      <c r="K92" s="12">
        <f t="shared" si="51"/>
        <v>-27.24461119034342</v>
      </c>
      <c r="L92" s="12">
        <f t="shared" si="51"/>
        <v>6.6780113379959687</v>
      </c>
      <c r="M92" s="12">
        <f t="shared" si="51"/>
        <v>-44.160171461229488</v>
      </c>
      <c r="N92" s="12">
        <f t="shared" si="51"/>
        <v>-54.503924007605207</v>
      </c>
      <c r="O92" s="12">
        <f t="shared" si="51"/>
        <v>-16.955596087847852</v>
      </c>
      <c r="P92" s="12">
        <f t="shared" si="51"/>
        <v>-7.2632326250557639</v>
      </c>
      <c r="Q92" s="12">
        <f t="shared" si="51"/>
        <v>-39.91835322154602</v>
      </c>
      <c r="R92" s="12">
        <f t="shared" si="51"/>
        <v>-21.453998239232362</v>
      </c>
      <c r="S92" s="12">
        <f t="shared" si="51"/>
        <v>-42.499550356196089</v>
      </c>
      <c r="T92" s="12">
        <f t="shared" si="51"/>
        <v>42.232225561705661</v>
      </c>
      <c r="U92" s="12">
        <f t="shared" si="51"/>
        <v>5.954765033789684</v>
      </c>
      <c r="V92" s="12">
        <f t="shared" si="51"/>
        <v>-52.531251472707162</v>
      </c>
      <c r="W92" s="12">
        <f t="shared" si="51"/>
        <v>-48.510810879318647</v>
      </c>
      <c r="X92" s="12">
        <f t="shared" si="51"/>
        <v>13.426951541705662</v>
      </c>
      <c r="Y92" s="12">
        <f t="shared" si="51"/>
        <v>-20.90095303542688</v>
      </c>
      <c r="Z92" s="12">
        <f t="shared" si="51"/>
        <v>33.108821794537647</v>
      </c>
      <c r="AA92" s="12">
        <f t="shared" si="51"/>
        <v>-32.059909654591991</v>
      </c>
      <c r="AB92" s="12">
        <f t="shared" si="51"/>
        <v>-19.674178493960355</v>
      </c>
      <c r="AC92" s="12">
        <f t="shared" si="51"/>
        <v>87.420215779336047</v>
      </c>
      <c r="AD92" s="12">
        <f t="shared" si="51"/>
        <v>402.38155212311125</v>
      </c>
      <c r="AE92" s="12">
        <f t="shared" si="51"/>
        <v>-100</v>
      </c>
      <c r="AF92" s="12">
        <f t="shared" si="49"/>
        <v>-100</v>
      </c>
    </row>
    <row r="93" spans="1:32" ht="12.75" customHeight="1">
      <c r="A93" s="3">
        <v>23</v>
      </c>
      <c r="B93" s="3">
        <v>560749</v>
      </c>
      <c r="C93" s="12" t="s">
        <v>10</v>
      </c>
      <c r="D93" s="12">
        <f t="shared" si="48"/>
        <v>7.8601751800917015</v>
      </c>
      <c r="E93" s="12">
        <f t="shared" si="51"/>
        <v>11.889407559797789</v>
      </c>
      <c r="F93" s="12">
        <f t="shared" si="51"/>
        <v>-45.965124195444673</v>
      </c>
      <c r="G93" s="12">
        <f t="shared" si="51"/>
        <v>30.226927691590419</v>
      </c>
      <c r="H93" s="12">
        <f t="shared" si="51"/>
        <v>54.249099230619237</v>
      </c>
      <c r="I93" s="12">
        <f t="shared" si="51"/>
        <v>9.553595811547126</v>
      </c>
      <c r="J93" s="12">
        <f t="shared" si="51"/>
        <v>-36.063052222465927</v>
      </c>
      <c r="K93" s="12">
        <f t="shared" si="51"/>
        <v>-10.479011839017915</v>
      </c>
      <c r="L93" s="12">
        <f t="shared" si="51"/>
        <v>43.627779124845688</v>
      </c>
      <c r="M93" s="12">
        <f t="shared" si="51"/>
        <v>61.855064571690519</v>
      </c>
      <c r="N93" s="12">
        <f t="shared" si="51"/>
        <v>-6.9501539167511055</v>
      </c>
      <c r="O93" s="12">
        <f t="shared" si="51"/>
        <v>-16.353333853028388</v>
      </c>
      <c r="P93" s="12">
        <f t="shared" si="51"/>
        <v>19.998927049205207</v>
      </c>
      <c r="Q93" s="12">
        <f t="shared" si="51"/>
        <v>-41.271506714356242</v>
      </c>
      <c r="R93" s="12">
        <f t="shared" si="51"/>
        <v>23.002026986628607</v>
      </c>
      <c r="S93" s="12">
        <f t="shared" si="51"/>
        <v>-6.4437758686322866</v>
      </c>
      <c r="T93" s="12">
        <f t="shared" si="51"/>
        <v>-10.025554520044892</v>
      </c>
      <c r="U93" s="12">
        <f t="shared" si="51"/>
        <v>-22.430774619234938</v>
      </c>
      <c r="V93" s="12">
        <f t="shared" si="51"/>
        <v>-1.9033652309262834</v>
      </c>
      <c r="W93" s="12">
        <f t="shared" si="51"/>
        <v>-6.879504168583324</v>
      </c>
      <c r="X93" s="12">
        <f t="shared" si="51"/>
        <v>-5.0919497140363745</v>
      </c>
      <c r="Y93" s="12">
        <f t="shared" si="51"/>
        <v>-13.426515734000802</v>
      </c>
      <c r="Z93" s="12">
        <f t="shared" si="51"/>
        <v>-3.664145989660156</v>
      </c>
      <c r="AA93" s="12">
        <f t="shared" si="51"/>
        <v>-23.041523154493575</v>
      </c>
      <c r="AB93" s="12">
        <f t="shared" si="51"/>
        <v>-55.886134456573707</v>
      </c>
      <c r="AC93" s="12">
        <f t="shared" si="51"/>
        <v>-5.5272351891575511</v>
      </c>
      <c r="AD93" s="12">
        <f t="shared" si="51"/>
        <v>-50.691514963067029</v>
      </c>
      <c r="AE93" s="12">
        <f t="shared" si="51"/>
        <v>1.6770901502973175</v>
      </c>
      <c r="AF93" s="12">
        <f t="shared" si="49"/>
        <v>-7.944101091308875</v>
      </c>
    </row>
    <row r="94" spans="1:32" ht="12.75" customHeight="1">
      <c r="A94" s="3">
        <v>24</v>
      </c>
      <c r="B94" s="3">
        <v>550810</v>
      </c>
      <c r="C94" s="12" t="s">
        <v>10</v>
      </c>
      <c r="D94" s="12">
        <f t="shared" si="48"/>
        <v>10.997077353867681</v>
      </c>
      <c r="E94" s="12">
        <f t="shared" si="51"/>
        <v>42.423222349111313</v>
      </c>
      <c r="F94" s="12">
        <f t="shared" si="51"/>
        <v>-9.7019023112113842</v>
      </c>
      <c r="G94" s="12">
        <f t="shared" si="51"/>
        <v>-27.714298464637025</v>
      </c>
      <c r="H94" s="12">
        <f t="shared" si="51"/>
        <v>-30.584355749401766</v>
      </c>
      <c r="I94" s="12">
        <f t="shared" si="51"/>
        <v>-51.599343628475737</v>
      </c>
      <c r="J94" s="12">
        <f t="shared" si="51"/>
        <v>6.745874694085245</v>
      </c>
      <c r="K94" s="12">
        <f t="shared" si="51"/>
        <v>-64.772748768547459</v>
      </c>
      <c r="L94" s="12">
        <f t="shared" si="51"/>
        <v>107.4508629936355</v>
      </c>
      <c r="M94" s="12">
        <f t="shared" si="51"/>
        <v>258.70766885219592</v>
      </c>
      <c r="N94" s="12">
        <f t="shared" si="51"/>
        <v>-11.191219748566112</v>
      </c>
      <c r="O94" s="12">
        <f t="shared" si="51"/>
        <v>-58.818575291921164</v>
      </c>
      <c r="P94" s="12">
        <f t="shared" si="51"/>
        <v>-10.390142096309006</v>
      </c>
      <c r="Q94" s="12">
        <f t="shared" si="51"/>
        <v>6.879644884619978</v>
      </c>
      <c r="R94" s="12">
        <f t="shared" si="51"/>
        <v>21.13921925312161</v>
      </c>
      <c r="S94" s="12">
        <f t="shared" si="51"/>
        <v>36.144413885113266</v>
      </c>
      <c r="T94" s="12">
        <f t="shared" si="51"/>
        <v>-41.683477941525496</v>
      </c>
      <c r="U94" s="12">
        <f t="shared" si="51"/>
        <v>15.358722002162352</v>
      </c>
      <c r="V94" s="12">
        <f t="shared" si="51"/>
        <v>1.8059327844295296</v>
      </c>
      <c r="W94" s="12">
        <f t="shared" si="51"/>
        <v>-14.631963256285403</v>
      </c>
      <c r="X94" s="12">
        <f t="shared" si="51"/>
        <v>-98.324945866925034</v>
      </c>
      <c r="Y94" s="12">
        <f t="shared" si="51"/>
        <v>-100</v>
      </c>
      <c r="Z94" s="12" t="str">
        <f t="shared" si="51"/>
        <v>--</v>
      </c>
      <c r="AA94" s="12" t="str">
        <f t="shared" si="51"/>
        <v>--</v>
      </c>
      <c r="AB94" s="12">
        <f t="shared" si="51"/>
        <v>-100</v>
      </c>
      <c r="AC94" s="12" t="str">
        <f t="shared" si="51"/>
        <v>--</v>
      </c>
      <c r="AD94" s="12">
        <f t="shared" si="51"/>
        <v>48.856264893052185</v>
      </c>
      <c r="AE94" s="12">
        <f t="shared" si="51"/>
        <v>127.81287720637459</v>
      </c>
      <c r="AF94" s="12">
        <f t="shared" si="49"/>
        <v>-2.971843481952452</v>
      </c>
    </row>
    <row r="95" spans="1:32" ht="12.75" customHeight="1">
      <c r="A95" s="3">
        <v>25</v>
      </c>
      <c r="B95" s="3">
        <v>540210</v>
      </c>
      <c r="C95" s="12" t="s">
        <v>10</v>
      </c>
      <c r="D95" s="12">
        <f t="shared" si="48"/>
        <v>-21.325730353854581</v>
      </c>
      <c r="E95" s="12">
        <f t="shared" si="51"/>
        <v>-2.635636680897619</v>
      </c>
      <c r="F95" s="12">
        <f t="shared" si="51"/>
        <v>-4.0665102197795449</v>
      </c>
      <c r="G95" s="12">
        <f t="shared" si="51"/>
        <v>0.92766327314500074</v>
      </c>
      <c r="H95" s="12">
        <f t="shared" si="51"/>
        <v>50.8554459562082</v>
      </c>
      <c r="I95" s="12">
        <f t="shared" si="51"/>
        <v>-40.25746609140608</v>
      </c>
      <c r="J95" s="12">
        <f t="shared" si="51"/>
        <v>-57.31581005869856</v>
      </c>
      <c r="K95" s="12">
        <f t="shared" si="51"/>
        <v>-30.479336761303912</v>
      </c>
      <c r="L95" s="12">
        <f t="shared" si="51"/>
        <v>-67.997321294379873</v>
      </c>
      <c r="M95" s="12">
        <f t="shared" si="51"/>
        <v>29.727182706910185</v>
      </c>
      <c r="N95" s="12">
        <f t="shared" si="51"/>
        <v>119.95080471162734</v>
      </c>
      <c r="O95" s="12">
        <f t="shared" si="51"/>
        <v>68.371741058622206</v>
      </c>
      <c r="P95" s="12">
        <f t="shared" si="51"/>
        <v>-66.818469781519042</v>
      </c>
      <c r="Q95" s="12">
        <f t="shared" si="51"/>
        <v>4.8863497759259076</v>
      </c>
      <c r="R95" s="12">
        <f t="shared" si="51"/>
        <v>10.92577726426984</v>
      </c>
      <c r="S95" s="12">
        <f t="shared" si="51"/>
        <v>81.68199180592589</v>
      </c>
      <c r="T95" s="12">
        <f t="shared" si="51"/>
        <v>759.97199556712815</v>
      </c>
      <c r="U95" s="12">
        <f t="shared" si="51"/>
        <v>-11.057283908276645</v>
      </c>
      <c r="V95" s="12">
        <f t="shared" si="51"/>
        <v>-95.735210401811003</v>
      </c>
      <c r="W95" s="12">
        <f t="shared" si="51"/>
        <v>-53.88470319878973</v>
      </c>
      <c r="X95" s="12">
        <f t="shared" si="51"/>
        <v>-36.092189762055007</v>
      </c>
      <c r="Y95" s="12">
        <f t="shared" si="51"/>
        <v>2811.0238221434843</v>
      </c>
      <c r="Z95" s="12">
        <f t="shared" si="51"/>
        <v>-20.757821850599584</v>
      </c>
      <c r="AA95" s="12">
        <f t="shared" si="51"/>
        <v>17.740570023145992</v>
      </c>
      <c r="AB95" s="12">
        <f t="shared" si="51"/>
        <v>2.6866489855170954</v>
      </c>
      <c r="AC95" s="12">
        <f t="shared" si="51"/>
        <v>-87.602914709093156</v>
      </c>
      <c r="AD95" s="12">
        <f t="shared" si="51"/>
        <v>-29.010641939306709</v>
      </c>
      <c r="AE95" s="12">
        <f t="shared" si="51"/>
        <v>-100</v>
      </c>
      <c r="AF95" s="12">
        <f t="shared" si="49"/>
        <v>-100</v>
      </c>
    </row>
    <row r="96" spans="1:32" ht="12.75" customHeight="1">
      <c r="A96" s="3"/>
      <c r="B96" s="29" t="s">
        <v>19</v>
      </c>
      <c r="C96" s="12" t="s">
        <v>10</v>
      </c>
      <c r="D96" s="12">
        <f t="shared" si="48"/>
        <v>-8.4474334776722486</v>
      </c>
      <c r="E96" s="12">
        <f t="shared" si="51"/>
        <v>-3.6026159364630672</v>
      </c>
      <c r="F96" s="12">
        <f t="shared" si="51"/>
        <v>-12.982333568506505</v>
      </c>
      <c r="G96" s="12">
        <f t="shared" si="51"/>
        <v>-1.5204497298413457</v>
      </c>
      <c r="H96" s="12">
        <f t="shared" si="51"/>
        <v>15.823662149620205</v>
      </c>
      <c r="I96" s="12">
        <f t="shared" si="51"/>
        <v>4.8314504338823809</v>
      </c>
      <c r="J96" s="12">
        <f t="shared" si="51"/>
        <v>1.396654962345707</v>
      </c>
      <c r="K96" s="12">
        <f t="shared" si="51"/>
        <v>-7.2279498967388491</v>
      </c>
      <c r="L96" s="12">
        <f t="shared" si="51"/>
        <v>16.611173804447006</v>
      </c>
      <c r="M96" s="12">
        <f t="shared" si="51"/>
        <v>15.63321543256437</v>
      </c>
      <c r="N96" s="12">
        <f t="shared" si="51"/>
        <v>4.1322331458988089</v>
      </c>
      <c r="O96" s="12">
        <f t="shared" si="51"/>
        <v>-0.87958715479992122</v>
      </c>
      <c r="P96" s="12">
        <f t="shared" si="51"/>
        <v>3.1551737807584459</v>
      </c>
      <c r="Q96" s="12">
        <f t="shared" si="51"/>
        <v>-24.606529370534531</v>
      </c>
      <c r="R96" s="12">
        <f t="shared" si="51"/>
        <v>21.591923266911479</v>
      </c>
      <c r="S96" s="12">
        <f t="shared" si="51"/>
        <v>20.554725887045237</v>
      </c>
      <c r="T96" s="12">
        <f t="shared" si="51"/>
        <v>2.7377083676075671</v>
      </c>
      <c r="U96" s="12">
        <f t="shared" si="51"/>
        <v>-1.2734115668509247</v>
      </c>
      <c r="V96" s="12">
        <f t="shared" si="51"/>
        <v>-30.278494712611661</v>
      </c>
      <c r="W96" s="12">
        <f t="shared" si="51"/>
        <v>-4.0090361208405199</v>
      </c>
      <c r="X96" s="12">
        <f t="shared" si="51"/>
        <v>-4.0975136613470227</v>
      </c>
      <c r="Y96" s="12">
        <f t="shared" si="51"/>
        <v>0.54985324180812256</v>
      </c>
      <c r="Z96" s="12">
        <f t="shared" si="51"/>
        <v>18.609540577655693</v>
      </c>
      <c r="AA96" s="12">
        <f t="shared" si="51"/>
        <v>1.8735114829020887</v>
      </c>
      <c r="AB96" s="12">
        <f t="shared" si="51"/>
        <v>2.0756409148188482</v>
      </c>
      <c r="AC96" s="12">
        <f t="shared" si="51"/>
        <v>-9.5731415228521968</v>
      </c>
      <c r="AD96" s="12">
        <f t="shared" si="51"/>
        <v>1.7368247967675075</v>
      </c>
      <c r="AE96" s="12">
        <f t="shared" si="51"/>
        <v>-41.58630485606205</v>
      </c>
      <c r="AF96" s="12">
        <f t="shared" si="49"/>
        <v>-1.4769396242619748</v>
      </c>
    </row>
    <row r="97" spans="1:32" ht="12.75" customHeight="1">
      <c r="A97" s="3"/>
      <c r="B97" s="29" t="s">
        <v>20</v>
      </c>
      <c r="C97" s="12" t="s">
        <v>10</v>
      </c>
      <c r="D97" s="12">
        <f t="shared" si="48"/>
        <v>-4.7188090793257089</v>
      </c>
      <c r="E97" s="12">
        <f t="shared" si="51"/>
        <v>11.952965786416286</v>
      </c>
      <c r="F97" s="12">
        <f t="shared" si="51"/>
        <v>-19.593692496243222</v>
      </c>
      <c r="G97" s="12">
        <f t="shared" si="51"/>
        <v>-3.1075393840840349</v>
      </c>
      <c r="H97" s="12">
        <f t="shared" si="51"/>
        <v>7.0412053712531701</v>
      </c>
      <c r="I97" s="12">
        <f t="shared" si="51"/>
        <v>-9.0164864547369206</v>
      </c>
      <c r="J97" s="12">
        <f t="shared" si="51"/>
        <v>-5.9506104157350705</v>
      </c>
      <c r="K97" s="12">
        <f t="shared" si="51"/>
        <v>-1.4769956957144501</v>
      </c>
      <c r="L97" s="12">
        <f t="shared" si="51"/>
        <v>25.243225101839428</v>
      </c>
      <c r="M97" s="12">
        <f t="shared" si="51"/>
        <v>-15.068960329578402</v>
      </c>
      <c r="N97" s="12">
        <f t="shared" si="51"/>
        <v>-40.894888665308791</v>
      </c>
      <c r="O97" s="12">
        <f t="shared" si="51"/>
        <v>-3.7729097284411779</v>
      </c>
      <c r="P97" s="12">
        <f t="shared" si="51"/>
        <v>0.91156581997466901</v>
      </c>
      <c r="Q97" s="12">
        <f t="shared" si="51"/>
        <v>-11.673917818704069</v>
      </c>
      <c r="R97" s="12">
        <f t="shared" si="51"/>
        <v>37.139789862686968</v>
      </c>
      <c r="S97" s="12">
        <f t="shared" si="51"/>
        <v>21.284647602121169</v>
      </c>
      <c r="T97" s="12">
        <f t="shared" si="51"/>
        <v>3.2174393849532947</v>
      </c>
      <c r="U97" s="12">
        <f t="shared" si="51"/>
        <v>-3.978177539818077</v>
      </c>
      <c r="V97" s="12">
        <f t="shared" si="51"/>
        <v>-80.191483437275892</v>
      </c>
      <c r="W97" s="12">
        <f t="shared" si="51"/>
        <v>-8.4652068659392512</v>
      </c>
      <c r="X97" s="12">
        <f t="shared" si="51"/>
        <v>-0.46240112402733757</v>
      </c>
      <c r="Y97" s="12">
        <f t="shared" si="51"/>
        <v>-31.340617203688936</v>
      </c>
      <c r="Z97" s="12">
        <f t="shared" si="51"/>
        <v>102.71556400903319</v>
      </c>
      <c r="AA97" s="12">
        <f t="shared" si="51"/>
        <v>1.1313804763813948</v>
      </c>
      <c r="AB97" s="12">
        <f t="shared" si="51"/>
        <v>-41.997231139649081</v>
      </c>
      <c r="AC97" s="12">
        <f t="shared" si="51"/>
        <v>-60.982384302171035</v>
      </c>
      <c r="AD97" s="12">
        <f t="shared" si="51"/>
        <v>-54.426126464288735</v>
      </c>
      <c r="AE97" s="12">
        <f t="shared" si="51"/>
        <v>3046.0247231928629</v>
      </c>
      <c r="AF97" s="12">
        <f t="shared" si="49"/>
        <v>-1.8799573364004729</v>
      </c>
    </row>
    <row r="98" spans="1:32" ht="12.75" customHeight="1">
      <c r="A98" s="3"/>
      <c r="B98" s="29" t="s">
        <v>7</v>
      </c>
      <c r="C98" s="12" t="s">
        <v>10</v>
      </c>
      <c r="D98" s="12">
        <f t="shared" si="48"/>
        <v>-6.8679490827233849</v>
      </c>
      <c r="E98" s="12">
        <f t="shared" si="51"/>
        <v>3.1389528336881085</v>
      </c>
      <c r="F98" s="12">
        <f t="shared" si="51"/>
        <v>-16.092462069635332</v>
      </c>
      <c r="G98" s="12">
        <f t="shared" si="51"/>
        <v>-2.2358979355797288</v>
      </c>
      <c r="H98" s="12">
        <f t="shared" si="51"/>
        <v>11.899894079868957</v>
      </c>
      <c r="I98" s="12">
        <f t="shared" si="51"/>
        <v>-1.0868049068691477</v>
      </c>
      <c r="J98" s="12">
        <f t="shared" si="51"/>
        <v>-1.491648514954818</v>
      </c>
      <c r="K98" s="12">
        <f t="shared" si="51"/>
        <v>-5.0695101217625052</v>
      </c>
      <c r="L98" s="12">
        <f t="shared" si="51"/>
        <v>19.973547376181727</v>
      </c>
      <c r="M98" s="12">
        <f t="shared" si="51"/>
        <v>3.1487530035177969</v>
      </c>
      <c r="N98" s="12">
        <f t="shared" si="51"/>
        <v>-10.94346172347484</v>
      </c>
      <c r="O98" s="12">
        <f t="shared" si="51"/>
        <v>-1.5225105612361745</v>
      </c>
      <c r="P98" s="12">
        <f t="shared" si="51"/>
        <v>2.6680158922293771</v>
      </c>
      <c r="Q98" s="12">
        <f t="shared" si="51"/>
        <v>-21.846493183195719</v>
      </c>
      <c r="R98" s="12">
        <f t="shared" si="51"/>
        <v>25.341997337410959</v>
      </c>
      <c r="S98" s="12">
        <f t="shared" si="51"/>
        <v>20.74735068359432</v>
      </c>
      <c r="T98" s="12">
        <f t="shared" si="51"/>
        <v>2.8648717080886428</v>
      </c>
      <c r="U98" s="12">
        <f t="shared" si="51"/>
        <v>-1.9928271078111806</v>
      </c>
      <c r="V98" s="12">
        <f t="shared" si="51"/>
        <v>-43.285453957457484</v>
      </c>
      <c r="W98" s="12">
        <f t="shared" si="51"/>
        <v>-4.4146207798209502</v>
      </c>
      <c r="X98" s="12">
        <f t="shared" si="51"/>
        <v>-3.7806792866620782</v>
      </c>
      <c r="Y98" s="12">
        <f t="shared" si="51"/>
        <v>-2.3255597653712243</v>
      </c>
      <c r="Z98" s="12">
        <f t="shared" si="51"/>
        <v>23.940254433613632</v>
      </c>
      <c r="AA98" s="12">
        <f t="shared" si="51"/>
        <v>1.7965783251240737</v>
      </c>
      <c r="AB98" s="12">
        <f t="shared" si="51"/>
        <v>-2.463326757965163</v>
      </c>
      <c r="AC98" s="12">
        <f t="shared" si="51"/>
        <v>-12.721670764904601</v>
      </c>
      <c r="AD98" s="12">
        <f t="shared" si="51"/>
        <v>0.19912786399956417</v>
      </c>
      <c r="AE98" s="12">
        <f t="shared" si="51"/>
        <v>-3.136387396938261</v>
      </c>
      <c r="AF98" s="12">
        <f t="shared" si="49"/>
        <v>-1.6459550865769446</v>
      </c>
    </row>
    <row r="99" spans="1:32" s="27" customFormat="1" ht="13.8" thickBo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</row>
    <row r="100" spans="1:32" s="27" customFormat="1" ht="13.8" thickTop="1">
      <c r="A100" s="17" t="s">
        <v>1187</v>
      </c>
    </row>
    <row r="101" spans="1:32" ht="12.75" customHeight="1"/>
    <row r="102" spans="1:32" ht="12.75" customHeight="1"/>
    <row r="103" spans="1:32" ht="12.75" customHeight="1">
      <c r="A103" s="23" t="s">
        <v>11</v>
      </c>
    </row>
    <row r="104" spans="1:32" ht="12.75" customHeight="1"/>
    <row r="105" spans="1:32" ht="12.75" customHeight="1"/>
    <row r="106" spans="1:32" ht="12.75" customHeight="1"/>
    <row r="107" spans="1:32" ht="12.75" customHeight="1"/>
    <row r="108" spans="1:32" ht="12.75" customHeight="1"/>
    <row r="109" spans="1:32" ht="12.75" customHeight="1"/>
    <row r="110" spans="1:32" ht="12.75" customHeight="1"/>
    <row r="111" spans="1:32" ht="12.75" customHeight="1"/>
  </sheetData>
  <sortState xmlns:xlrd2="http://schemas.microsoft.com/office/spreadsheetml/2017/richdata2" ref="A9:AA33">
    <sortCondition descending="1" ref="AA9:AA33"/>
  </sortState>
  <mergeCells count="5">
    <mergeCell ref="A2:AF2"/>
    <mergeCell ref="A4:AF4"/>
    <mergeCell ref="B7:AF7"/>
    <mergeCell ref="B38:AF38"/>
    <mergeCell ref="B69:AF69"/>
  </mergeCells>
  <hyperlinks>
    <hyperlink ref="A103" location="NOTAS!A1" display="NOTAS" xr:uid="{00000000-0004-0000-1500-000000000000}"/>
    <hyperlink ref="A1" location="ÍNDICE!A1" display="INDICE" xr:uid="{00000000-0004-0000-1500-000001000000}"/>
  </hyperlinks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F111"/>
  <sheetViews>
    <sheetView showGridLines="0" zoomScaleNormal="100" workbookViewId="0"/>
  </sheetViews>
  <sheetFormatPr baseColWidth="10" defaultColWidth="10.88671875" defaultRowHeight="13.2"/>
  <cols>
    <col min="1" max="1" width="5.88671875" style="23" customWidth="1"/>
    <col min="2" max="2" width="16.6640625" style="23" customWidth="1"/>
    <col min="3" max="3" width="11.88671875" style="23" customWidth="1"/>
    <col min="4" max="4" width="11.6640625" style="23" customWidth="1"/>
    <col min="5" max="31" width="11.88671875" style="23" customWidth="1"/>
    <col min="32" max="32" width="12.44140625" style="23" customWidth="1"/>
    <col min="33" max="16384" width="10.88671875" style="23"/>
  </cols>
  <sheetData>
    <row r="1" spans="1:32" s="2" customFormat="1">
      <c r="A1" s="45" t="s">
        <v>0</v>
      </c>
    </row>
    <row r="2" spans="1:32" s="2" customFormat="1">
      <c r="A2" s="87" t="s">
        <v>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" customFormat="1">
      <c r="A4" s="87" t="s">
        <v>1204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2" s="2" customFormat="1" ht="13.8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2" s="27" customFormat="1" ht="13.8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ht="12.75" customHeight="1">
      <c r="A9" s="3">
        <v>1</v>
      </c>
      <c r="B9" s="3">
        <v>520100</v>
      </c>
      <c r="C9" s="8">
        <v>219.76599999999999</v>
      </c>
      <c r="D9" s="8">
        <v>346.153504</v>
      </c>
      <c r="E9" s="8">
        <v>442.51286399999998</v>
      </c>
      <c r="F9" s="8">
        <v>619.14252800000008</v>
      </c>
      <c r="G9" s="8">
        <v>383.93766399999998</v>
      </c>
      <c r="H9" s="8">
        <v>542.83029099999999</v>
      </c>
      <c r="I9" s="8">
        <v>514.02350799999999</v>
      </c>
      <c r="J9" s="8">
        <v>440.49930599999999</v>
      </c>
      <c r="K9" s="8">
        <v>533.97688199999993</v>
      </c>
      <c r="L9" s="8">
        <v>566.1414840000001</v>
      </c>
      <c r="M9" s="8">
        <v>458.18918099999996</v>
      </c>
      <c r="N9" s="8">
        <v>489.639005</v>
      </c>
      <c r="O9" s="8">
        <v>461.92653899999999</v>
      </c>
      <c r="P9" s="24">
        <v>538.95871099999999</v>
      </c>
      <c r="Q9" s="24">
        <v>411.90369099999998</v>
      </c>
      <c r="R9" s="24">
        <v>630.63557100000003</v>
      </c>
      <c r="S9" s="24">
        <v>834.61907700000006</v>
      </c>
      <c r="T9" s="24">
        <v>450.35840999999999</v>
      </c>
      <c r="U9" s="24">
        <v>456.19326799999999</v>
      </c>
      <c r="V9" s="24">
        <v>422.05417599999998</v>
      </c>
      <c r="W9" s="24">
        <v>337.03382599999998</v>
      </c>
      <c r="X9" s="24">
        <v>0</v>
      </c>
      <c r="Y9" s="24">
        <v>0</v>
      </c>
      <c r="Z9" s="24">
        <v>386.32580400000001</v>
      </c>
      <c r="AA9" s="24">
        <v>309.70272899999998</v>
      </c>
      <c r="AB9" s="24">
        <v>207.66766699999999</v>
      </c>
      <c r="AC9" s="24">
        <v>256.55784499999999</v>
      </c>
      <c r="AD9" s="24">
        <v>301.368764</v>
      </c>
      <c r="AE9" s="24">
        <v>204.76026000000002</v>
      </c>
      <c r="AF9" s="24">
        <f>SUM(C9:AE9)</f>
        <v>11766.878555000003</v>
      </c>
    </row>
    <row r="10" spans="1:32" ht="12.75" customHeight="1">
      <c r="A10" s="3">
        <v>2</v>
      </c>
      <c r="B10" s="3">
        <v>701990</v>
      </c>
      <c r="C10" s="8">
        <v>42.131999999999998</v>
      </c>
      <c r="D10" s="8">
        <v>49.755136</v>
      </c>
      <c r="E10" s="8">
        <v>64.490448000000001</v>
      </c>
      <c r="F10" s="8">
        <v>63.778391999999997</v>
      </c>
      <c r="G10" s="8">
        <v>64.377144000000001</v>
      </c>
      <c r="H10" s="8">
        <v>81.643323999999993</v>
      </c>
      <c r="I10" s="8">
        <v>71.210175000000007</v>
      </c>
      <c r="J10" s="8">
        <v>73.465279999999993</v>
      </c>
      <c r="K10" s="8">
        <v>88.778465999999995</v>
      </c>
      <c r="L10" s="8">
        <v>79.840688</v>
      </c>
      <c r="M10" s="8">
        <v>77.789100999999988</v>
      </c>
      <c r="N10" s="8">
        <v>89.185856999999999</v>
      </c>
      <c r="O10" s="8">
        <v>110.364208</v>
      </c>
      <c r="P10" s="24">
        <v>107.901295</v>
      </c>
      <c r="Q10" s="24">
        <v>88.795102999999997</v>
      </c>
      <c r="R10" s="24">
        <v>119.80404</v>
      </c>
      <c r="S10" s="24">
        <v>147.963899</v>
      </c>
      <c r="T10" s="24">
        <v>143.730617</v>
      </c>
      <c r="U10" s="24">
        <v>159.72768100000002</v>
      </c>
      <c r="V10" s="24">
        <v>185.69628500000002</v>
      </c>
      <c r="W10" s="24">
        <v>197.80395999999999</v>
      </c>
      <c r="X10" s="24">
        <v>217.84023999999999</v>
      </c>
      <c r="Y10" s="24">
        <v>243.70308399999999</v>
      </c>
      <c r="Z10" s="24">
        <v>235.35345900000002</v>
      </c>
      <c r="AA10" s="24">
        <v>246.871297</v>
      </c>
      <c r="AB10" s="24">
        <v>229.03828700000003</v>
      </c>
      <c r="AC10" s="24">
        <v>257.699882</v>
      </c>
      <c r="AD10" s="24">
        <v>296.84521500000005</v>
      </c>
      <c r="AE10" s="24">
        <v>379.72641499999997</v>
      </c>
      <c r="AF10" s="24">
        <f t="shared" ref="AF10:AF36" si="0">SUM(C10:AE10)</f>
        <v>4215.3109780000004</v>
      </c>
    </row>
    <row r="11" spans="1:32" ht="12.75" customHeight="1">
      <c r="A11" s="3">
        <v>3</v>
      </c>
      <c r="B11" s="3">
        <v>540233</v>
      </c>
      <c r="C11" s="8">
        <v>11.034000000000001</v>
      </c>
      <c r="D11" s="8">
        <v>16.126802000000001</v>
      </c>
      <c r="E11" s="8">
        <v>37.356480000000005</v>
      </c>
      <c r="F11" s="8">
        <v>37.087684000000003</v>
      </c>
      <c r="G11" s="8">
        <v>41.13212</v>
      </c>
      <c r="H11" s="8">
        <v>80.810817999999998</v>
      </c>
      <c r="I11" s="8">
        <v>60.591491000000005</v>
      </c>
      <c r="J11" s="8">
        <v>59.376957000000004</v>
      </c>
      <c r="K11" s="8">
        <v>55.427669000000002</v>
      </c>
      <c r="L11" s="8">
        <v>54.823771000000001</v>
      </c>
      <c r="M11" s="8">
        <v>57.3035</v>
      </c>
      <c r="N11" s="8">
        <v>73.764452000000006</v>
      </c>
      <c r="O11" s="8">
        <v>76.172404</v>
      </c>
      <c r="P11" s="24">
        <v>89.540598000000003</v>
      </c>
      <c r="Q11" s="24">
        <v>89.332221999999987</v>
      </c>
      <c r="R11" s="24">
        <v>113.922231</v>
      </c>
      <c r="S11" s="24">
        <v>148.54955600000002</v>
      </c>
      <c r="T11" s="24">
        <v>137.021838</v>
      </c>
      <c r="U11" s="24">
        <v>116.41032700000001</v>
      </c>
      <c r="V11" s="24">
        <v>116.779298</v>
      </c>
      <c r="W11" s="24">
        <v>138.05443100000002</v>
      </c>
      <c r="X11" s="24">
        <v>125.10746</v>
      </c>
      <c r="Y11" s="24">
        <v>144.92884700000002</v>
      </c>
      <c r="Z11" s="24">
        <v>156.115388</v>
      </c>
      <c r="AA11" s="24">
        <v>141.77129500000001</v>
      </c>
      <c r="AB11" s="24">
        <v>111.237638</v>
      </c>
      <c r="AC11" s="24">
        <v>172.02535500000002</v>
      </c>
      <c r="AD11" s="24">
        <v>180.889061</v>
      </c>
      <c r="AE11" s="24">
        <v>127.727806</v>
      </c>
      <c r="AF11" s="24">
        <f t="shared" si="0"/>
        <v>2770.421499</v>
      </c>
    </row>
    <row r="12" spans="1:32" ht="12.75" customHeight="1">
      <c r="A12" s="3">
        <v>4</v>
      </c>
      <c r="B12" s="3">
        <v>550320</v>
      </c>
      <c r="C12" s="8">
        <v>3.1160000000000001</v>
      </c>
      <c r="D12" s="8">
        <v>19.511758</v>
      </c>
      <c r="E12" s="8">
        <v>29.337752000000002</v>
      </c>
      <c r="F12" s="8">
        <v>38.911624000000003</v>
      </c>
      <c r="G12" s="8">
        <v>34.373280000000001</v>
      </c>
      <c r="H12" s="8">
        <v>49.028953999999999</v>
      </c>
      <c r="I12" s="8">
        <v>53.942779999999999</v>
      </c>
      <c r="J12" s="8">
        <v>72.970033000000001</v>
      </c>
      <c r="K12" s="8">
        <v>71.841773000000003</v>
      </c>
      <c r="L12" s="8">
        <v>90.218410999999989</v>
      </c>
      <c r="M12" s="8">
        <v>131.376802</v>
      </c>
      <c r="N12" s="8">
        <v>169.62935899999999</v>
      </c>
      <c r="O12" s="8">
        <v>155.142956</v>
      </c>
      <c r="P12" s="24">
        <v>153.01467199999999</v>
      </c>
      <c r="Q12" s="24">
        <v>97.810079000000002</v>
      </c>
      <c r="R12" s="24">
        <v>124.42489900000001</v>
      </c>
      <c r="S12" s="24">
        <v>178.46358699999999</v>
      </c>
      <c r="T12" s="24">
        <v>155.89248800000001</v>
      </c>
      <c r="U12" s="24">
        <v>148.32364900000002</v>
      </c>
      <c r="V12" s="24">
        <v>104.47448299999999</v>
      </c>
      <c r="W12" s="24">
        <v>112.669686</v>
      </c>
      <c r="X12" s="24">
        <v>109.27264</v>
      </c>
      <c r="Y12" s="24">
        <v>115.58094500000001</v>
      </c>
      <c r="Z12" s="24">
        <v>119.380486</v>
      </c>
      <c r="AA12" s="24">
        <v>124.72859600000001</v>
      </c>
      <c r="AB12" s="24">
        <v>94.338982000000001</v>
      </c>
      <c r="AC12" s="24">
        <v>99.344478000000009</v>
      </c>
      <c r="AD12" s="24">
        <v>129.48103</v>
      </c>
      <c r="AE12" s="24">
        <v>101.903462</v>
      </c>
      <c r="AF12" s="24">
        <f t="shared" si="0"/>
        <v>2888.5056440000003</v>
      </c>
    </row>
    <row r="13" spans="1:32" ht="12.75" customHeight="1">
      <c r="A13" s="3">
        <v>5</v>
      </c>
      <c r="B13" s="3">
        <v>701910</v>
      </c>
      <c r="C13" s="8">
        <v>8.032</v>
      </c>
      <c r="D13" s="8">
        <v>11.588702</v>
      </c>
      <c r="E13" s="8">
        <v>13.80415</v>
      </c>
      <c r="F13" s="8">
        <v>16.297537000000002</v>
      </c>
      <c r="G13" s="8">
        <v>15.181781000000001</v>
      </c>
      <c r="H13" s="8">
        <v>15.984912</v>
      </c>
      <c r="I13" s="8">
        <v>23.164403</v>
      </c>
      <c r="J13" s="8">
        <v>20.938001</v>
      </c>
      <c r="K13" s="8">
        <v>22.510669</v>
      </c>
      <c r="L13" s="8">
        <v>32.509529999999998</v>
      </c>
      <c r="M13" s="8">
        <v>39.053676000000003</v>
      </c>
      <c r="N13" s="8">
        <v>41.715805999999994</v>
      </c>
      <c r="O13" s="8">
        <v>51.809124000000004</v>
      </c>
      <c r="P13" s="24">
        <v>55.382099000000004</v>
      </c>
      <c r="Q13" s="24">
        <v>40.265402000000002</v>
      </c>
      <c r="R13" s="24">
        <v>53.091135999999999</v>
      </c>
      <c r="S13" s="24">
        <v>56.996699999999997</v>
      </c>
      <c r="T13" s="24">
        <v>59.017508999999997</v>
      </c>
      <c r="U13" s="24">
        <v>56.531965999999997</v>
      </c>
      <c r="V13" s="24">
        <v>56.993930999999996</v>
      </c>
      <c r="W13" s="24">
        <v>59.961933999999999</v>
      </c>
      <c r="X13" s="24">
        <v>56.952396999999998</v>
      </c>
      <c r="Y13" s="24">
        <v>73.935344000000001</v>
      </c>
      <c r="Z13" s="24">
        <v>75.913151999999997</v>
      </c>
      <c r="AA13" s="24">
        <v>76.495125999999999</v>
      </c>
      <c r="AB13" s="24">
        <v>66.265524999999997</v>
      </c>
      <c r="AC13" s="24">
        <v>96.179552999999999</v>
      </c>
      <c r="AD13" s="24">
        <v>112.99754899999999</v>
      </c>
      <c r="AE13" s="24">
        <v>0</v>
      </c>
      <c r="AF13" s="24">
        <f t="shared" si="0"/>
        <v>1309.5696139999998</v>
      </c>
    </row>
    <row r="14" spans="1:32" ht="12.75" customHeight="1">
      <c r="A14" s="3">
        <v>6</v>
      </c>
      <c r="B14" s="3">
        <v>540410</v>
      </c>
      <c r="C14" s="8">
        <v>11.403</v>
      </c>
      <c r="D14" s="8">
        <v>15.585304000000001</v>
      </c>
      <c r="E14" s="8">
        <v>20.931623999999999</v>
      </c>
      <c r="F14" s="8">
        <v>20.678849999999997</v>
      </c>
      <c r="G14" s="8">
        <v>30.144672</v>
      </c>
      <c r="H14" s="8">
        <v>29.865327000000001</v>
      </c>
      <c r="I14" s="8">
        <v>20.600065999999998</v>
      </c>
      <c r="J14" s="8">
        <v>24.475923999999999</v>
      </c>
      <c r="K14" s="8">
        <v>22.521007000000001</v>
      </c>
      <c r="L14" s="8">
        <v>18.333051999999999</v>
      </c>
      <c r="M14" s="8">
        <v>22.473800999999998</v>
      </c>
      <c r="N14" s="8">
        <v>23.930357000000001</v>
      </c>
      <c r="O14" s="8">
        <v>27.961243999999997</v>
      </c>
      <c r="P14" s="24">
        <v>24.931446999999999</v>
      </c>
      <c r="Q14" s="24">
        <v>20.641132000000002</v>
      </c>
      <c r="R14" s="24">
        <v>22.060701000000002</v>
      </c>
      <c r="S14" s="24">
        <v>25.526412000000001</v>
      </c>
      <c r="T14" s="24">
        <v>32.753252000000003</v>
      </c>
      <c r="U14" s="24">
        <v>30.67071</v>
      </c>
      <c r="V14" s="24">
        <v>31.746251000000001</v>
      </c>
      <c r="W14" s="24">
        <v>40.511747999999997</v>
      </c>
      <c r="X14" s="24">
        <v>35.776722999999997</v>
      </c>
      <c r="Y14" s="24">
        <v>40.180735999999996</v>
      </c>
      <c r="Z14" s="24">
        <v>57.901565000000005</v>
      </c>
      <c r="AA14" s="24">
        <v>59.164051000000001</v>
      </c>
      <c r="AB14" s="24">
        <v>58.314449000000003</v>
      </c>
      <c r="AC14" s="24">
        <v>70.678596999999996</v>
      </c>
      <c r="AD14" s="24">
        <v>87.427446000000003</v>
      </c>
      <c r="AE14" s="24">
        <v>0</v>
      </c>
      <c r="AF14" s="24">
        <f t="shared" si="0"/>
        <v>927.18944799999997</v>
      </c>
    </row>
    <row r="15" spans="1:32" ht="12.75" customHeight="1">
      <c r="A15" s="3">
        <v>7</v>
      </c>
      <c r="B15" s="3">
        <v>540210</v>
      </c>
      <c r="C15" s="8">
        <v>4.2489999999999997</v>
      </c>
      <c r="D15" s="8">
        <v>7.632574</v>
      </c>
      <c r="E15" s="8">
        <v>9.3560800000000004</v>
      </c>
      <c r="F15" s="8">
        <v>9.4041569999999997</v>
      </c>
      <c r="G15" s="8">
        <v>10.7951</v>
      </c>
      <c r="H15" s="8">
        <v>12.308198000000001</v>
      </c>
      <c r="I15" s="8">
        <v>46.692171999999999</v>
      </c>
      <c r="J15" s="8">
        <v>42.638835</v>
      </c>
      <c r="K15" s="8">
        <v>90.200102000000001</v>
      </c>
      <c r="L15" s="8">
        <v>21.702974999999999</v>
      </c>
      <c r="M15" s="8">
        <v>29.861339000000001</v>
      </c>
      <c r="N15" s="8">
        <v>31.52534</v>
      </c>
      <c r="O15" s="8">
        <v>36.950446000000007</v>
      </c>
      <c r="P15" s="24">
        <v>30.828809</v>
      </c>
      <c r="Q15" s="24">
        <v>15.292643</v>
      </c>
      <c r="R15" s="24">
        <v>30.660829000000003</v>
      </c>
      <c r="S15" s="24">
        <v>32.368648999999998</v>
      </c>
      <c r="T15" s="24">
        <v>41.883326000000004</v>
      </c>
      <c r="U15" s="24">
        <v>46.315767000000001</v>
      </c>
      <c r="V15" s="24">
        <v>44.328137999999996</v>
      </c>
      <c r="W15" s="24">
        <v>45.246173000000006</v>
      </c>
      <c r="X15" s="24">
        <v>49.803243999999999</v>
      </c>
      <c r="Y15" s="24">
        <v>57.361822000000004</v>
      </c>
      <c r="Z15" s="24">
        <v>67.659168000000008</v>
      </c>
      <c r="AA15" s="24">
        <v>69.437297000000001</v>
      </c>
      <c r="AB15" s="24">
        <v>59.346643999999998</v>
      </c>
      <c r="AC15" s="24">
        <v>55.394193000000001</v>
      </c>
      <c r="AD15" s="24">
        <v>66.639600999999999</v>
      </c>
      <c r="AE15" s="24">
        <v>0</v>
      </c>
      <c r="AF15" s="24">
        <f t="shared" si="0"/>
        <v>1065.882621</v>
      </c>
    </row>
    <row r="16" spans="1:32" ht="12.75" customHeight="1">
      <c r="A16" s="3">
        <v>8</v>
      </c>
      <c r="B16" s="3">
        <v>540110</v>
      </c>
      <c r="C16" s="8">
        <v>28.367999999999999</v>
      </c>
      <c r="D16" s="8">
        <v>44.013752000000004</v>
      </c>
      <c r="E16" s="8">
        <v>65.205848000000003</v>
      </c>
      <c r="F16" s="8">
        <v>88.650639999999996</v>
      </c>
      <c r="G16" s="8">
        <v>120.42105599999999</v>
      </c>
      <c r="H16" s="8">
        <v>149.53600299999999</v>
      </c>
      <c r="I16" s="8">
        <v>117.47997100000001</v>
      </c>
      <c r="J16" s="8">
        <v>128.90303699999998</v>
      </c>
      <c r="K16" s="8">
        <v>113.662458</v>
      </c>
      <c r="L16" s="8">
        <v>108.766209</v>
      </c>
      <c r="M16" s="8">
        <v>106.640063</v>
      </c>
      <c r="N16" s="8">
        <v>94.708202999999997</v>
      </c>
      <c r="O16" s="8">
        <v>80.357013999999992</v>
      </c>
      <c r="P16" s="24">
        <v>81.105267999999995</v>
      </c>
      <c r="Q16" s="24">
        <v>59.978898999999998</v>
      </c>
      <c r="R16" s="24">
        <v>80.730079000000003</v>
      </c>
      <c r="S16" s="24">
        <v>72.973793999999998</v>
      </c>
      <c r="T16" s="24">
        <v>80.679263999999989</v>
      </c>
      <c r="U16" s="24">
        <v>91.275289999999998</v>
      </c>
      <c r="V16" s="24">
        <v>95.280456000000001</v>
      </c>
      <c r="W16" s="24">
        <v>109.153989</v>
      </c>
      <c r="X16" s="24">
        <v>81.105976999999996</v>
      </c>
      <c r="Y16" s="24">
        <v>83.793051000000006</v>
      </c>
      <c r="Z16" s="24">
        <v>67.727503999999996</v>
      </c>
      <c r="AA16" s="24">
        <v>56.429970999999995</v>
      </c>
      <c r="AB16" s="24">
        <v>56.662839999999996</v>
      </c>
      <c r="AC16" s="24">
        <v>51.753987000000002</v>
      </c>
      <c r="AD16" s="24">
        <v>48.53857</v>
      </c>
      <c r="AE16" s="24">
        <v>40.051082000000001</v>
      </c>
      <c r="AF16" s="24">
        <f t="shared" si="0"/>
        <v>2403.9522749999996</v>
      </c>
    </row>
    <row r="17" spans="1:32" ht="12.75" customHeight="1">
      <c r="A17" s="3">
        <v>9</v>
      </c>
      <c r="B17" s="3">
        <v>540220</v>
      </c>
      <c r="C17" s="8">
        <v>1.77</v>
      </c>
      <c r="D17" s="8">
        <v>3.3503639999999999</v>
      </c>
      <c r="E17" s="8">
        <v>4.7075249999999995</v>
      </c>
      <c r="F17" s="8">
        <v>3.869739</v>
      </c>
      <c r="G17" s="8">
        <v>6.9435399999999996</v>
      </c>
      <c r="H17" s="8">
        <v>6.0785110000000007</v>
      </c>
      <c r="I17" s="8">
        <v>6.7428710000000001</v>
      </c>
      <c r="J17" s="8">
        <v>17.889481</v>
      </c>
      <c r="K17" s="8">
        <v>23.062802000000001</v>
      </c>
      <c r="L17" s="8">
        <v>23.098123999999999</v>
      </c>
      <c r="M17" s="8">
        <v>26.379010999999998</v>
      </c>
      <c r="N17" s="8">
        <v>24.992630000000002</v>
      </c>
      <c r="O17" s="8">
        <v>40.013379</v>
      </c>
      <c r="P17" s="24">
        <v>35.772103000000001</v>
      </c>
      <c r="Q17" s="24">
        <v>25.331785</v>
      </c>
      <c r="R17" s="24">
        <v>39.426004999999996</v>
      </c>
      <c r="S17" s="24">
        <v>46.157961</v>
      </c>
      <c r="T17" s="24">
        <v>49.466436000000002</v>
      </c>
      <c r="U17" s="24">
        <v>36.393517999999993</v>
      </c>
      <c r="V17" s="24">
        <v>34.692712</v>
      </c>
      <c r="W17" s="24">
        <v>43.615889000000003</v>
      </c>
      <c r="X17" s="24">
        <v>41.320929999999997</v>
      </c>
      <c r="Y17" s="24">
        <v>36.673703000000003</v>
      </c>
      <c r="Z17" s="24">
        <v>42.828762000000005</v>
      </c>
      <c r="AA17" s="24">
        <v>39.967529999999996</v>
      </c>
      <c r="AB17" s="24">
        <v>25.672651999999999</v>
      </c>
      <c r="AC17" s="24">
        <v>37.874941</v>
      </c>
      <c r="AD17" s="24">
        <v>48.387449999999994</v>
      </c>
      <c r="AE17" s="24">
        <v>36.670381999999996</v>
      </c>
      <c r="AF17" s="24">
        <f t="shared" si="0"/>
        <v>809.15073599999994</v>
      </c>
    </row>
    <row r="18" spans="1:32" ht="12.75" customHeight="1">
      <c r="A18" s="3">
        <v>10</v>
      </c>
      <c r="B18" s="3">
        <v>560750</v>
      </c>
      <c r="C18" s="8">
        <v>5.577</v>
      </c>
      <c r="D18" s="8">
        <v>9.0509330000000006</v>
      </c>
      <c r="E18" s="8">
        <v>9.4784240000000004</v>
      </c>
      <c r="F18" s="8">
        <v>12.355705</v>
      </c>
      <c r="G18" s="8">
        <v>15.324536</v>
      </c>
      <c r="H18" s="8">
        <v>15.549467</v>
      </c>
      <c r="I18" s="8">
        <v>18.308036999999999</v>
      </c>
      <c r="J18" s="8">
        <v>20.861577</v>
      </c>
      <c r="K18" s="8">
        <v>24.794139999999999</v>
      </c>
      <c r="L18" s="8">
        <v>28.605346000000001</v>
      </c>
      <c r="M18" s="8">
        <v>26.433191999999998</v>
      </c>
      <c r="N18" s="8">
        <v>27.366122000000001</v>
      </c>
      <c r="O18" s="8">
        <v>26.107182000000002</v>
      </c>
      <c r="P18" s="24">
        <v>22.483437000000002</v>
      </c>
      <c r="Q18" s="24">
        <v>23.877620999999998</v>
      </c>
      <c r="R18" s="24">
        <v>28.131167000000001</v>
      </c>
      <c r="S18" s="24">
        <v>28.627907999999998</v>
      </c>
      <c r="T18" s="24">
        <v>31.228842</v>
      </c>
      <c r="U18" s="24">
        <v>36.575688</v>
      </c>
      <c r="V18" s="24">
        <v>37.132185</v>
      </c>
      <c r="W18" s="24">
        <v>33.817245</v>
      </c>
      <c r="X18" s="24">
        <v>37.078375000000001</v>
      </c>
      <c r="Y18" s="24">
        <v>44.093574999999994</v>
      </c>
      <c r="Z18" s="24">
        <v>49.326400999999997</v>
      </c>
      <c r="AA18" s="24">
        <v>46.808783000000005</v>
      </c>
      <c r="AB18" s="24">
        <v>48.935885999999996</v>
      </c>
      <c r="AC18" s="24">
        <v>42.478730999999996</v>
      </c>
      <c r="AD18" s="24">
        <v>44.881777999999997</v>
      </c>
      <c r="AE18" s="24">
        <v>31.913083999999998</v>
      </c>
      <c r="AF18" s="24">
        <f t="shared" si="0"/>
        <v>827.20236700000009</v>
      </c>
    </row>
    <row r="19" spans="1:32" ht="12.75" customHeight="1">
      <c r="A19" s="3">
        <v>11</v>
      </c>
      <c r="B19" s="3">
        <v>540241</v>
      </c>
      <c r="C19" s="8">
        <v>3.097</v>
      </c>
      <c r="D19" s="8">
        <v>11.265744</v>
      </c>
      <c r="E19" s="8">
        <v>10.329808999999999</v>
      </c>
      <c r="F19" s="8">
        <v>9.741359000000001</v>
      </c>
      <c r="G19" s="8">
        <v>16.542182</v>
      </c>
      <c r="H19" s="8">
        <v>15.305735</v>
      </c>
      <c r="I19" s="8">
        <v>15.142789</v>
      </c>
      <c r="J19" s="8">
        <v>18.065343000000002</v>
      </c>
      <c r="K19" s="8">
        <v>8.3072479999999995</v>
      </c>
      <c r="L19" s="8">
        <v>12.329407999999999</v>
      </c>
      <c r="M19" s="8">
        <v>13.350033</v>
      </c>
      <c r="N19" s="8">
        <v>27.701706999999999</v>
      </c>
      <c r="O19" s="8">
        <v>23.857324000000002</v>
      </c>
      <c r="P19" s="24">
        <v>18.397940999999999</v>
      </c>
      <c r="Q19" s="24">
        <v>21.678445</v>
      </c>
      <c r="R19" s="24">
        <v>28.555979000000001</v>
      </c>
      <c r="S19" s="24">
        <v>26.996539000000002</v>
      </c>
      <c r="T19" s="24">
        <v>35.730364999999999</v>
      </c>
      <c r="U19" s="24">
        <v>31.301762</v>
      </c>
      <c r="V19" s="24">
        <v>28.836223</v>
      </c>
      <c r="W19" s="24">
        <v>21.397445999999999</v>
      </c>
      <c r="X19" s="24">
        <v>17.319917</v>
      </c>
      <c r="Y19" s="24">
        <v>16.70421</v>
      </c>
      <c r="Z19" s="24">
        <v>16.349683000000002</v>
      </c>
      <c r="AA19" s="24">
        <v>12.454441999999998</v>
      </c>
      <c r="AB19" s="24">
        <v>7.2752619999999997</v>
      </c>
      <c r="AC19" s="24">
        <v>42.605186000000003</v>
      </c>
      <c r="AD19" s="24">
        <v>42.059512000000005</v>
      </c>
      <c r="AE19" s="24">
        <v>0</v>
      </c>
      <c r="AF19" s="24">
        <f t="shared" si="0"/>
        <v>552.69859300000007</v>
      </c>
    </row>
    <row r="20" spans="1:32" ht="12.75" customHeight="1">
      <c r="A20" s="3">
        <v>12</v>
      </c>
      <c r="B20" s="3">
        <v>560900</v>
      </c>
      <c r="C20" s="8">
        <v>35.454999999999998</v>
      </c>
      <c r="D20" s="8">
        <v>13.081262000000001</v>
      </c>
      <c r="E20" s="8">
        <v>11.617958</v>
      </c>
      <c r="F20" s="8">
        <v>14.241072000000001</v>
      </c>
      <c r="G20" s="8">
        <v>13.043694</v>
      </c>
      <c r="H20" s="8">
        <v>19.495166000000001</v>
      </c>
      <c r="I20" s="8">
        <v>5.9833810000000005</v>
      </c>
      <c r="J20" s="8">
        <v>6.1497470000000005</v>
      </c>
      <c r="K20" s="8">
        <v>6.9212790000000002</v>
      </c>
      <c r="L20" s="8">
        <v>8.6964220000000001</v>
      </c>
      <c r="M20" s="8">
        <v>9.3875689999999992</v>
      </c>
      <c r="N20" s="8">
        <v>12.062790999999999</v>
      </c>
      <c r="O20" s="8">
        <v>13.222909</v>
      </c>
      <c r="P20" s="24">
        <v>24.650414000000001</v>
      </c>
      <c r="Q20" s="24">
        <v>9.194370000000001</v>
      </c>
      <c r="R20" s="24">
        <v>10.982835</v>
      </c>
      <c r="S20" s="24">
        <v>11.818100000000001</v>
      </c>
      <c r="T20" s="24">
        <v>13.866368</v>
      </c>
      <c r="U20" s="24">
        <v>14.867417</v>
      </c>
      <c r="V20" s="24">
        <v>16.252496999999998</v>
      </c>
      <c r="W20" s="24">
        <v>15.355782999999999</v>
      </c>
      <c r="X20" s="24">
        <v>15.480379999999998</v>
      </c>
      <c r="Y20" s="24">
        <v>19.321077000000002</v>
      </c>
      <c r="Z20" s="24">
        <v>24.095234000000001</v>
      </c>
      <c r="AA20" s="24">
        <v>25.839869999999998</v>
      </c>
      <c r="AB20" s="24">
        <v>20.546675999999998</v>
      </c>
      <c r="AC20" s="24">
        <v>28.96818</v>
      </c>
      <c r="AD20" s="24">
        <v>32.076661000000001</v>
      </c>
      <c r="AE20" s="24">
        <v>37.266593</v>
      </c>
      <c r="AF20" s="24">
        <f t="shared" si="0"/>
        <v>489.94070499999998</v>
      </c>
    </row>
    <row r="21" spans="1:32" ht="12.75" customHeight="1">
      <c r="A21" s="3">
        <v>13</v>
      </c>
      <c r="B21" s="3">
        <v>550921</v>
      </c>
      <c r="C21" s="8">
        <v>0.72</v>
      </c>
      <c r="D21" s="8">
        <v>1.4600419999999998</v>
      </c>
      <c r="E21" s="8">
        <v>0.37429899999999999</v>
      </c>
      <c r="F21" s="8">
        <v>0.44908499999999996</v>
      </c>
      <c r="G21" s="8">
        <v>0.69744600000000001</v>
      </c>
      <c r="H21" s="8">
        <v>0.57758900000000002</v>
      </c>
      <c r="I21" s="8">
        <v>1.0255519999999998</v>
      </c>
      <c r="J21" s="8">
        <v>1.4349880000000002</v>
      </c>
      <c r="K21" s="8">
        <v>1.7347870000000001</v>
      </c>
      <c r="L21" s="8">
        <v>1.8967149999999999</v>
      </c>
      <c r="M21" s="8">
        <v>2.762756</v>
      </c>
      <c r="N21" s="8">
        <v>5.6782009999999996</v>
      </c>
      <c r="O21" s="8">
        <v>6.9825860000000004</v>
      </c>
      <c r="P21" s="24">
        <v>7.9070320000000001</v>
      </c>
      <c r="Q21" s="24">
        <v>8.8785629999999998</v>
      </c>
      <c r="R21" s="24">
        <v>6.3672599999999999</v>
      </c>
      <c r="S21" s="24">
        <v>8.7520159999999994</v>
      </c>
      <c r="T21" s="24">
        <v>6.7318259999999999</v>
      </c>
      <c r="U21" s="24">
        <v>9.0000920000000004</v>
      </c>
      <c r="V21" s="24">
        <v>13.114203999999999</v>
      </c>
      <c r="W21" s="24">
        <v>19.293634999999998</v>
      </c>
      <c r="X21" s="24">
        <v>17.359166000000002</v>
      </c>
      <c r="Y21" s="24">
        <v>18.915157999999998</v>
      </c>
      <c r="Z21" s="24">
        <v>20.144290000000002</v>
      </c>
      <c r="AA21" s="24">
        <v>20.387294000000001</v>
      </c>
      <c r="AB21" s="24">
        <v>17.694365000000001</v>
      </c>
      <c r="AC21" s="24">
        <v>23.350163999999999</v>
      </c>
      <c r="AD21" s="24">
        <v>22.876828</v>
      </c>
      <c r="AE21" s="24">
        <v>14.934629999999999</v>
      </c>
      <c r="AF21" s="24">
        <f t="shared" si="0"/>
        <v>261.50056900000004</v>
      </c>
    </row>
    <row r="22" spans="1:32" ht="12.75" customHeight="1">
      <c r="A22" s="3">
        <v>14</v>
      </c>
      <c r="B22" s="3">
        <v>550953</v>
      </c>
      <c r="C22" s="8">
        <v>0.126</v>
      </c>
      <c r="D22" s="8">
        <v>2.0521529999999997</v>
      </c>
      <c r="E22" s="8">
        <v>7.8959260000000002</v>
      </c>
      <c r="F22" s="8">
        <v>5.2647500000000003</v>
      </c>
      <c r="G22" s="8">
        <v>10.834299000000001</v>
      </c>
      <c r="H22" s="8">
        <v>11.398156</v>
      </c>
      <c r="I22" s="8">
        <v>7.2603549999999997</v>
      </c>
      <c r="J22" s="8">
        <v>4.4880119999999994</v>
      </c>
      <c r="K22" s="8">
        <v>2.5758800000000002</v>
      </c>
      <c r="L22" s="8">
        <v>3.311814</v>
      </c>
      <c r="M22" s="8">
        <v>4.7487149999999998</v>
      </c>
      <c r="N22" s="8">
        <v>4.5081890000000007</v>
      </c>
      <c r="O22" s="8">
        <v>5.3361679999999998</v>
      </c>
      <c r="P22" s="24">
        <v>5.2382030000000004</v>
      </c>
      <c r="Q22" s="24">
        <v>4.4475319999999998</v>
      </c>
      <c r="R22" s="24">
        <v>7.7346710000000005</v>
      </c>
      <c r="S22" s="24">
        <v>13.258304000000001</v>
      </c>
      <c r="T22" s="24">
        <v>9.7192070000000008</v>
      </c>
      <c r="U22" s="24">
        <v>12.504843000000001</v>
      </c>
      <c r="V22" s="24">
        <v>13.124528</v>
      </c>
      <c r="W22" s="24">
        <v>13.448544</v>
      </c>
      <c r="X22" s="24">
        <v>15.419326999999999</v>
      </c>
      <c r="Y22" s="24">
        <v>15.890701999999999</v>
      </c>
      <c r="Z22" s="24">
        <v>24.336234000000001</v>
      </c>
      <c r="AA22" s="24">
        <v>23.663430999999999</v>
      </c>
      <c r="AB22" s="24">
        <v>9.2921139999999998</v>
      </c>
      <c r="AC22" s="24">
        <v>12.538988999999999</v>
      </c>
      <c r="AD22" s="24">
        <v>21.181742999999997</v>
      </c>
      <c r="AE22" s="24">
        <v>18.701187999999998</v>
      </c>
      <c r="AF22" s="24">
        <f t="shared" si="0"/>
        <v>290.29997699999996</v>
      </c>
    </row>
    <row r="23" spans="1:32" ht="12.75" customHeight="1">
      <c r="A23" s="3">
        <v>15</v>
      </c>
      <c r="B23" s="3">
        <v>550922</v>
      </c>
      <c r="C23" s="8">
        <v>0.63200000000000001</v>
      </c>
      <c r="D23" s="8">
        <v>1.7814539999999999</v>
      </c>
      <c r="E23" s="8">
        <v>2.142671</v>
      </c>
      <c r="F23" s="8">
        <v>1.965876</v>
      </c>
      <c r="G23" s="8">
        <v>1.490067</v>
      </c>
      <c r="H23" s="8">
        <v>2.2482249999999997</v>
      </c>
      <c r="I23" s="8">
        <v>2.2307689999999996</v>
      </c>
      <c r="J23" s="8">
        <v>3.1205240000000001</v>
      </c>
      <c r="K23" s="8">
        <v>2.7636590000000001</v>
      </c>
      <c r="L23" s="8">
        <v>2.4668130000000001</v>
      </c>
      <c r="M23" s="8">
        <v>4.6308050000000005</v>
      </c>
      <c r="N23" s="8">
        <v>5.7012309999999999</v>
      </c>
      <c r="O23" s="8">
        <v>6.6374599999999999</v>
      </c>
      <c r="P23" s="24">
        <v>8.4936820000000015</v>
      </c>
      <c r="Q23" s="24">
        <v>6.9762439999999994</v>
      </c>
      <c r="R23" s="24">
        <v>9.1704050000000006</v>
      </c>
      <c r="S23" s="24">
        <v>8.2214500000000008</v>
      </c>
      <c r="T23" s="24">
        <v>11.118315000000001</v>
      </c>
      <c r="U23" s="24">
        <v>11.720933</v>
      </c>
      <c r="V23" s="24">
        <v>11.682074</v>
      </c>
      <c r="W23" s="24">
        <v>14.774604999999999</v>
      </c>
      <c r="X23" s="24">
        <v>12.707924</v>
      </c>
      <c r="Y23" s="24">
        <v>17.214354</v>
      </c>
      <c r="Z23" s="24">
        <v>16.232582000000001</v>
      </c>
      <c r="AA23" s="24">
        <v>18.609869999999997</v>
      </c>
      <c r="AB23" s="24">
        <v>13.781107</v>
      </c>
      <c r="AC23" s="24">
        <v>16.943788000000001</v>
      </c>
      <c r="AD23" s="24">
        <v>19.842136999999997</v>
      </c>
      <c r="AE23" s="24">
        <v>15.648133</v>
      </c>
      <c r="AF23" s="24">
        <f t="shared" si="0"/>
        <v>250.94915700000004</v>
      </c>
    </row>
    <row r="24" spans="1:32" ht="12.75" customHeight="1">
      <c r="A24" s="3">
        <v>16</v>
      </c>
      <c r="B24" s="3">
        <v>540231</v>
      </c>
      <c r="C24" s="8">
        <v>3.71</v>
      </c>
      <c r="D24" s="8">
        <v>4.1902470000000003</v>
      </c>
      <c r="E24" s="8">
        <v>6.4824539999999997</v>
      </c>
      <c r="F24" s="8">
        <v>6.1777370000000005</v>
      </c>
      <c r="G24" s="8">
        <v>9.1899249999999988</v>
      </c>
      <c r="H24" s="8">
        <v>16.296247999999999</v>
      </c>
      <c r="I24" s="8">
        <v>6.8030179999999998</v>
      </c>
      <c r="J24" s="8">
        <v>7.7626189999999999</v>
      </c>
      <c r="K24" s="8">
        <v>7.9478169999999997</v>
      </c>
      <c r="L24" s="8">
        <v>9.0585300000000011</v>
      </c>
      <c r="M24" s="8">
        <v>6.7081809999999997</v>
      </c>
      <c r="N24" s="8">
        <v>6.5268790000000001</v>
      </c>
      <c r="O24" s="8">
        <v>7.9468959999999997</v>
      </c>
      <c r="P24" s="24">
        <v>13.795431000000001</v>
      </c>
      <c r="Q24" s="24">
        <v>22.992776000000003</v>
      </c>
      <c r="R24" s="24">
        <v>29.427296999999999</v>
      </c>
      <c r="S24" s="24">
        <v>30.938970000000001</v>
      </c>
      <c r="T24" s="24">
        <v>37.367824999999996</v>
      </c>
      <c r="U24" s="24">
        <v>31.318059000000002</v>
      </c>
      <c r="V24" s="24">
        <v>28.284725999999999</v>
      </c>
      <c r="W24" s="24">
        <v>28.768755000000002</v>
      </c>
      <c r="X24" s="24">
        <v>24.699591000000002</v>
      </c>
      <c r="Y24" s="24">
        <v>27.033330999999997</v>
      </c>
      <c r="Z24" s="24">
        <v>23.441938999999998</v>
      </c>
      <c r="AA24" s="24">
        <v>22.749815999999999</v>
      </c>
      <c r="AB24" s="24">
        <v>14.677902</v>
      </c>
      <c r="AC24" s="24">
        <v>17.047561000000002</v>
      </c>
      <c r="AD24" s="24">
        <v>18.219356000000001</v>
      </c>
      <c r="AE24" s="24">
        <v>16.896675999999999</v>
      </c>
      <c r="AF24" s="24">
        <f t="shared" si="0"/>
        <v>486.46056199999998</v>
      </c>
    </row>
    <row r="25" spans="1:32" ht="12.75" customHeight="1">
      <c r="A25" s="3">
        <v>17</v>
      </c>
      <c r="B25" s="3">
        <v>540243</v>
      </c>
      <c r="C25" s="8">
        <v>1.95</v>
      </c>
      <c r="D25" s="8">
        <v>6.9358310000000003</v>
      </c>
      <c r="E25" s="8">
        <v>9.2432350000000003</v>
      </c>
      <c r="F25" s="8">
        <v>12.503435999999999</v>
      </c>
      <c r="G25" s="8">
        <v>14.88265</v>
      </c>
      <c r="H25" s="8">
        <v>20.542225999999999</v>
      </c>
      <c r="I25" s="8">
        <v>19.475729999999999</v>
      </c>
      <c r="J25" s="8">
        <v>16.854082999999999</v>
      </c>
      <c r="K25" s="8">
        <v>20.738313999999999</v>
      </c>
      <c r="L25" s="8">
        <v>23.201263999999998</v>
      </c>
      <c r="M25" s="8">
        <v>27.946981999999998</v>
      </c>
      <c r="N25" s="8">
        <v>29.756100999999997</v>
      </c>
      <c r="O25" s="8">
        <v>29.664652999999998</v>
      </c>
      <c r="P25" s="24">
        <v>23.201577</v>
      </c>
      <c r="Q25" s="24">
        <v>18.984454000000003</v>
      </c>
      <c r="R25" s="24">
        <v>24.708227999999998</v>
      </c>
      <c r="S25" s="24">
        <v>26.734438999999998</v>
      </c>
      <c r="T25" s="24">
        <v>21.306436000000001</v>
      </c>
      <c r="U25" s="24">
        <v>18.530162000000001</v>
      </c>
      <c r="V25" s="24">
        <v>18.528824</v>
      </c>
      <c r="W25" s="24">
        <v>17.980432</v>
      </c>
      <c r="X25" s="24">
        <v>16.855522000000001</v>
      </c>
      <c r="Y25" s="24">
        <v>18.636510999999999</v>
      </c>
      <c r="Z25" s="24">
        <v>24.293037999999999</v>
      </c>
      <c r="AA25" s="24">
        <v>18.441274</v>
      </c>
      <c r="AB25" s="24">
        <v>11.569038000000001</v>
      </c>
      <c r="AC25" s="24">
        <v>15.516268999999999</v>
      </c>
      <c r="AD25" s="24">
        <v>17.057728999999998</v>
      </c>
      <c r="AE25" s="24">
        <v>0</v>
      </c>
      <c r="AF25" s="24">
        <f t="shared" si="0"/>
        <v>526.03843800000016</v>
      </c>
    </row>
    <row r="26" spans="1:32" ht="12.75" customHeight="1">
      <c r="A26" s="3">
        <v>18</v>
      </c>
      <c r="B26" s="3">
        <v>540232</v>
      </c>
      <c r="C26" s="8">
        <v>0.95199999999999996</v>
      </c>
      <c r="D26" s="8">
        <v>4.2760060000000006</v>
      </c>
      <c r="E26" s="8">
        <v>6.3532700000000002</v>
      </c>
      <c r="F26" s="8">
        <v>4.9544359999999994</v>
      </c>
      <c r="G26" s="8">
        <v>4.9066960000000002</v>
      </c>
      <c r="H26" s="8">
        <v>2.7043690000000002</v>
      </c>
      <c r="I26" s="8">
        <v>2.72742</v>
      </c>
      <c r="J26" s="8">
        <v>4.2182050000000002</v>
      </c>
      <c r="K26" s="8">
        <v>1.733017</v>
      </c>
      <c r="L26" s="8">
        <v>0.88234699999999999</v>
      </c>
      <c r="M26" s="8">
        <v>3.6511719999999999</v>
      </c>
      <c r="N26" s="8">
        <v>4.6833309999999999</v>
      </c>
      <c r="O26" s="8">
        <v>4.9495490000000002</v>
      </c>
      <c r="P26" s="24">
        <v>3.4237860000000002</v>
      </c>
      <c r="Q26" s="24">
        <v>3.954793</v>
      </c>
      <c r="R26" s="24">
        <v>6.6991670000000001</v>
      </c>
      <c r="S26" s="24">
        <v>15.265223000000001</v>
      </c>
      <c r="T26" s="24">
        <v>14.501093000000001</v>
      </c>
      <c r="U26" s="24">
        <v>16.993473999999999</v>
      </c>
      <c r="V26" s="24">
        <v>8.4201160000000002</v>
      </c>
      <c r="W26" s="24">
        <v>10.806488999999999</v>
      </c>
      <c r="X26" s="24">
        <v>8.1835500000000003</v>
      </c>
      <c r="Y26" s="24">
        <v>7.3007939999999998</v>
      </c>
      <c r="Z26" s="24">
        <v>7.2125539999999999</v>
      </c>
      <c r="AA26" s="24">
        <v>8.460426</v>
      </c>
      <c r="AB26" s="24">
        <v>6.2051319999999999</v>
      </c>
      <c r="AC26" s="24">
        <v>8.3876190000000008</v>
      </c>
      <c r="AD26" s="24">
        <v>12.039451</v>
      </c>
      <c r="AE26" s="24">
        <v>14.113206</v>
      </c>
      <c r="AF26" s="24">
        <f t="shared" si="0"/>
        <v>198.95869099999999</v>
      </c>
    </row>
    <row r="27" spans="1:32" ht="12.75" customHeight="1">
      <c r="A27" s="3">
        <v>19</v>
      </c>
      <c r="B27" s="3">
        <v>550410</v>
      </c>
      <c r="C27" s="8">
        <v>18.594000000000001</v>
      </c>
      <c r="D27" s="8">
        <v>17.084948000000001</v>
      </c>
      <c r="E27" s="8">
        <v>15.49591</v>
      </c>
      <c r="F27" s="8">
        <v>13.621364</v>
      </c>
      <c r="G27" s="8">
        <v>16.03875</v>
      </c>
      <c r="H27" s="8">
        <v>12.256653</v>
      </c>
      <c r="I27" s="8">
        <v>12.498989</v>
      </c>
      <c r="J27" s="8">
        <v>10.928285000000001</v>
      </c>
      <c r="K27" s="8">
        <v>9.8250200000000003</v>
      </c>
      <c r="L27" s="8">
        <v>9.1884519999999998</v>
      </c>
      <c r="M27" s="8">
        <v>8.0141629999999999</v>
      </c>
      <c r="N27" s="8">
        <v>7.0281510000000003</v>
      </c>
      <c r="O27" s="8">
        <v>11.723274</v>
      </c>
      <c r="P27" s="24">
        <v>8.985676999999999</v>
      </c>
      <c r="Q27" s="24">
        <v>6.1735790000000001</v>
      </c>
      <c r="R27" s="24">
        <v>7.3325620000000002</v>
      </c>
      <c r="S27" s="24">
        <v>10.645996999999999</v>
      </c>
      <c r="T27" s="24">
        <v>10.489616</v>
      </c>
      <c r="U27" s="24">
        <v>9.1554850000000005</v>
      </c>
      <c r="V27" s="24">
        <v>0.59516499999999994</v>
      </c>
      <c r="W27" s="24">
        <v>2.464915</v>
      </c>
      <c r="X27" s="24">
        <v>4.1362889999999997</v>
      </c>
      <c r="Y27" s="24">
        <v>5.2734499999999995</v>
      </c>
      <c r="Z27" s="24">
        <v>4.034395</v>
      </c>
      <c r="AA27" s="24">
        <v>1.9379770000000001</v>
      </c>
      <c r="AB27" s="24">
        <v>3.835515</v>
      </c>
      <c r="AC27" s="24">
        <v>11.827367000000001</v>
      </c>
      <c r="AD27" s="24">
        <v>9.7483790000000017</v>
      </c>
      <c r="AE27" s="24">
        <v>6.197953</v>
      </c>
      <c r="AF27" s="24">
        <f t="shared" si="0"/>
        <v>265.13227999999998</v>
      </c>
    </row>
    <row r="28" spans="1:32" ht="12.75" customHeight="1">
      <c r="A28" s="3">
        <v>20</v>
      </c>
      <c r="B28" s="3">
        <v>560749</v>
      </c>
      <c r="C28" s="8">
        <v>3.18</v>
      </c>
      <c r="D28" s="8">
        <v>2.8361019999999999</v>
      </c>
      <c r="E28" s="8">
        <v>2.6548629999999998</v>
      </c>
      <c r="F28" s="8">
        <v>2.9703879999999998</v>
      </c>
      <c r="G28" s="8">
        <v>2.7083809999999997</v>
      </c>
      <c r="H28" s="8">
        <v>3.5043159999999998</v>
      </c>
      <c r="I28" s="8">
        <v>3.4190050000000003</v>
      </c>
      <c r="J28" s="8">
        <v>4.1066479999999999</v>
      </c>
      <c r="K28" s="8">
        <v>4.1427899999999998</v>
      </c>
      <c r="L28" s="8">
        <v>5.0901779999999999</v>
      </c>
      <c r="M28" s="8">
        <v>7.3568310000000006</v>
      </c>
      <c r="N28" s="8">
        <v>8.0815669999999997</v>
      </c>
      <c r="O28" s="8">
        <v>7.1443250000000003</v>
      </c>
      <c r="P28" s="24">
        <v>8.0908079999999991</v>
      </c>
      <c r="Q28" s="24">
        <v>5.9842899999999997</v>
      </c>
      <c r="R28" s="24">
        <v>6.8506989999999996</v>
      </c>
      <c r="S28" s="24">
        <v>8.7691119999999998</v>
      </c>
      <c r="T28" s="24">
        <v>7.3555609999999998</v>
      </c>
      <c r="U28" s="24">
        <v>8.30335</v>
      </c>
      <c r="V28" s="24">
        <v>7.9600929999999996</v>
      </c>
      <c r="W28" s="24">
        <v>7.5691470000000001</v>
      </c>
      <c r="X28" s="24">
        <v>6.703894</v>
      </c>
      <c r="Y28" s="24">
        <v>6.2060979999999999</v>
      </c>
      <c r="Z28" s="24">
        <v>10.379352000000001</v>
      </c>
      <c r="AA28" s="24">
        <v>11.729377000000001</v>
      </c>
      <c r="AB28" s="24">
        <v>8.744192</v>
      </c>
      <c r="AC28" s="24">
        <v>8.3214360000000003</v>
      </c>
      <c r="AD28" s="24">
        <v>9.7212040000000002</v>
      </c>
      <c r="AE28" s="24">
        <v>8.3304259999999992</v>
      </c>
      <c r="AF28" s="24">
        <f t="shared" si="0"/>
        <v>188.21443300000001</v>
      </c>
    </row>
    <row r="29" spans="1:32" ht="12.75" customHeight="1">
      <c r="A29" s="3">
        <v>21</v>
      </c>
      <c r="B29" s="3">
        <v>550200</v>
      </c>
      <c r="C29" s="8">
        <v>0.63400000000000001</v>
      </c>
      <c r="D29" s="8">
        <v>0.51187300000000002</v>
      </c>
      <c r="E29" s="8">
        <v>0.33343599999999995</v>
      </c>
      <c r="F29" s="8">
        <v>4.7409559999999997</v>
      </c>
      <c r="G29" s="8">
        <v>8.9430420000000002</v>
      </c>
      <c r="H29" s="8">
        <v>7.9725839999999994</v>
      </c>
      <c r="I29" s="8">
        <v>8.673176999999999</v>
      </c>
      <c r="J29" s="8">
        <v>6.1796790000000001</v>
      </c>
      <c r="K29" s="8">
        <v>5.8119139999999998</v>
      </c>
      <c r="L29" s="8">
        <v>6.5382439999999997</v>
      </c>
      <c r="M29" s="8">
        <v>11.043659</v>
      </c>
      <c r="N29" s="8">
        <v>15.460549</v>
      </c>
      <c r="O29" s="8">
        <v>21.097940999999999</v>
      </c>
      <c r="P29" s="24">
        <v>20.328327000000002</v>
      </c>
      <c r="Q29" s="24">
        <v>19.907859999999999</v>
      </c>
      <c r="R29" s="24">
        <v>20.672201000000001</v>
      </c>
      <c r="S29" s="24">
        <v>14.797058000000002</v>
      </c>
      <c r="T29" s="24">
        <v>13.661685</v>
      </c>
      <c r="U29" s="24">
        <v>15.701449</v>
      </c>
      <c r="V29" s="24">
        <v>0</v>
      </c>
      <c r="W29" s="24">
        <v>20.20927</v>
      </c>
      <c r="X29" s="24">
        <v>0</v>
      </c>
      <c r="Y29" s="24">
        <v>16.492466</v>
      </c>
      <c r="Z29" s="24">
        <v>0</v>
      </c>
      <c r="AA29" s="24">
        <v>33.154406999999999</v>
      </c>
      <c r="AB29" s="24">
        <v>0</v>
      </c>
      <c r="AC29" s="24">
        <v>17.035812</v>
      </c>
      <c r="AD29" s="24">
        <v>9.0067109999999992</v>
      </c>
      <c r="AE29" s="24">
        <v>0</v>
      </c>
      <c r="AF29" s="24">
        <f t="shared" si="0"/>
        <v>298.90830000000005</v>
      </c>
    </row>
    <row r="30" spans="1:32" ht="12.75" customHeight="1">
      <c r="A30" s="3">
        <v>22</v>
      </c>
      <c r="B30" s="3">
        <v>560600</v>
      </c>
      <c r="C30" s="8">
        <v>11.465999999999999</v>
      </c>
      <c r="D30" s="8">
        <v>12.02692</v>
      </c>
      <c r="E30" s="8">
        <v>13.024932000000002</v>
      </c>
      <c r="F30" s="8">
        <v>20.305972000000001</v>
      </c>
      <c r="G30" s="8">
        <v>18.601157999999998</v>
      </c>
      <c r="H30" s="8">
        <v>15.466211999999999</v>
      </c>
      <c r="I30" s="8">
        <v>6.1113739999999996</v>
      </c>
      <c r="J30" s="8">
        <v>7.8412110000000004</v>
      </c>
      <c r="K30" s="8">
        <v>7.426558</v>
      </c>
      <c r="L30" s="8">
        <v>11.231384</v>
      </c>
      <c r="M30" s="8">
        <v>10.221084000000001</v>
      </c>
      <c r="N30" s="8">
        <v>10.653756</v>
      </c>
      <c r="O30" s="8">
        <v>11.912844</v>
      </c>
      <c r="P30" s="24">
        <v>10.492994000000001</v>
      </c>
      <c r="Q30" s="24">
        <v>12.062788000000001</v>
      </c>
      <c r="R30" s="24">
        <v>16.303546000000001</v>
      </c>
      <c r="S30" s="24">
        <v>18.776063999999998</v>
      </c>
      <c r="T30" s="24">
        <v>22.035084999999999</v>
      </c>
      <c r="U30" s="24">
        <v>19.240385</v>
      </c>
      <c r="V30" s="24">
        <v>17.495837999999999</v>
      </c>
      <c r="W30" s="24">
        <v>12.917149</v>
      </c>
      <c r="X30" s="24">
        <v>10.166418</v>
      </c>
      <c r="Y30" s="24">
        <v>8.7602720000000005</v>
      </c>
      <c r="Z30" s="24">
        <v>14.139764</v>
      </c>
      <c r="AA30" s="24">
        <v>8.8137810000000005</v>
      </c>
      <c r="AB30" s="24">
        <v>5.8682379999999998</v>
      </c>
      <c r="AC30" s="24">
        <v>8.4717120000000001</v>
      </c>
      <c r="AD30" s="24">
        <v>8.6691900000000004</v>
      </c>
      <c r="AE30" s="24">
        <v>7.5254279999999998</v>
      </c>
      <c r="AF30" s="24">
        <f t="shared" si="0"/>
        <v>358.0280570000001</v>
      </c>
    </row>
    <row r="31" spans="1:32" ht="12.75" customHeight="1">
      <c r="A31" s="3">
        <v>23</v>
      </c>
      <c r="B31" s="3">
        <v>540249</v>
      </c>
      <c r="C31" s="8">
        <v>16.542999999999999</v>
      </c>
      <c r="D31" s="8">
        <v>28.423749999999998</v>
      </c>
      <c r="E31" s="8">
        <v>35.751435999999998</v>
      </c>
      <c r="F31" s="8">
        <v>33.821339999999999</v>
      </c>
      <c r="G31" s="8">
        <v>42.226239999999997</v>
      </c>
      <c r="H31" s="8">
        <v>31.312749</v>
      </c>
      <c r="I31" s="8">
        <v>27.895199000000002</v>
      </c>
      <c r="J31" s="8">
        <v>21.701080000000001</v>
      </c>
      <c r="K31" s="8">
        <v>25.609271</v>
      </c>
      <c r="L31" s="8">
        <v>27.889147000000001</v>
      </c>
      <c r="M31" s="8">
        <v>22.394953000000001</v>
      </c>
      <c r="N31" s="8">
        <v>29.185212</v>
      </c>
      <c r="O31" s="8">
        <v>24.139234000000002</v>
      </c>
      <c r="P31" s="24">
        <v>44.101438999999999</v>
      </c>
      <c r="Q31" s="24">
        <v>33.244056999999998</v>
      </c>
      <c r="R31" s="24">
        <v>34.112872000000003</v>
      </c>
      <c r="S31" s="24">
        <v>37.750959000000002</v>
      </c>
      <c r="T31" s="24">
        <v>39.204648999999996</v>
      </c>
      <c r="U31" s="24">
        <v>35.473494000000002</v>
      </c>
      <c r="V31" s="24">
        <v>32.375309000000001</v>
      </c>
      <c r="W31" s="24">
        <v>42.678269999999998</v>
      </c>
      <c r="X31" s="24">
        <v>35.637767999999994</v>
      </c>
      <c r="Y31" s="24">
        <v>36.936527999999996</v>
      </c>
      <c r="Z31" s="24">
        <v>36.117654999999999</v>
      </c>
      <c r="AA31" s="24">
        <v>22.852308000000001</v>
      </c>
      <c r="AB31" s="24">
        <v>29.646163000000001</v>
      </c>
      <c r="AC31" s="24">
        <v>5.7815919999999998</v>
      </c>
      <c r="AD31" s="24">
        <v>8.372266999999999</v>
      </c>
      <c r="AE31" s="24">
        <v>10.068144</v>
      </c>
      <c r="AF31" s="24">
        <f t="shared" si="0"/>
        <v>851.24608499999977</v>
      </c>
    </row>
    <row r="32" spans="1:32" ht="12.75" customHeight="1">
      <c r="A32" s="3">
        <v>24</v>
      </c>
      <c r="B32" s="3">
        <v>540262</v>
      </c>
      <c r="C32" s="8">
        <v>0.156</v>
      </c>
      <c r="D32" s="8">
        <v>0.48218099999999997</v>
      </c>
      <c r="E32" s="8">
        <v>1.770335</v>
      </c>
      <c r="F32" s="8">
        <v>2.3737840000000001</v>
      </c>
      <c r="G32" s="8">
        <v>1.671484</v>
      </c>
      <c r="H32" s="8">
        <v>2.2636930000000004</v>
      </c>
      <c r="I32" s="8">
        <v>1.6169819999999999</v>
      </c>
      <c r="J32" s="8">
        <v>2.2619670000000003</v>
      </c>
      <c r="K32" s="8">
        <v>1.430102</v>
      </c>
      <c r="L32" s="8">
        <v>2.3086129999999998</v>
      </c>
      <c r="M32" s="8">
        <v>2.725619</v>
      </c>
      <c r="N32" s="8">
        <v>3.2737950000000002</v>
      </c>
      <c r="O32" s="8">
        <v>3.630773</v>
      </c>
      <c r="P32" s="24">
        <v>5.1154210000000004</v>
      </c>
      <c r="Q32" s="24">
        <v>4.2504170000000006</v>
      </c>
      <c r="R32" s="24">
        <v>6.213222</v>
      </c>
      <c r="S32" s="24">
        <v>7.1665539999999996</v>
      </c>
      <c r="T32" s="24">
        <v>10.187087</v>
      </c>
      <c r="U32" s="24">
        <v>10.18971</v>
      </c>
      <c r="V32" s="24">
        <v>9.1680599999999988</v>
      </c>
      <c r="W32" s="24">
        <v>7.7916589999999992</v>
      </c>
      <c r="X32" s="24">
        <v>7.5486499999999994</v>
      </c>
      <c r="Y32" s="24">
        <v>6.1447299999999991</v>
      </c>
      <c r="Z32" s="24">
        <v>6.1182889999999999</v>
      </c>
      <c r="AA32" s="24">
        <v>5.9406139999999992</v>
      </c>
      <c r="AB32" s="24">
        <v>5.378679</v>
      </c>
      <c r="AC32" s="24">
        <v>8.802702</v>
      </c>
      <c r="AD32" s="24">
        <v>8.2300009999999997</v>
      </c>
      <c r="AE32" s="24">
        <v>8.0315639999999995</v>
      </c>
      <c r="AF32" s="24">
        <f t="shared" si="0"/>
        <v>142.24268699999999</v>
      </c>
    </row>
    <row r="33" spans="1:32" ht="12.75" customHeight="1">
      <c r="A33" s="3">
        <v>25</v>
      </c>
      <c r="B33" s="3">
        <v>560490</v>
      </c>
      <c r="C33" s="8">
        <v>1.401</v>
      </c>
      <c r="D33" s="8">
        <v>1.539253</v>
      </c>
      <c r="E33" s="8">
        <v>1.1135280000000001</v>
      </c>
      <c r="F33" s="8">
        <v>1.7230860000000001</v>
      </c>
      <c r="G33" s="8">
        <v>1.50448</v>
      </c>
      <c r="H33" s="8">
        <v>3.7861280000000002</v>
      </c>
      <c r="I33" s="8">
        <v>2.5150329999999999</v>
      </c>
      <c r="J33" s="8">
        <v>1.2659849999999999</v>
      </c>
      <c r="K33" s="8">
        <v>1.9881439999999999</v>
      </c>
      <c r="L33" s="8">
        <v>2.458243</v>
      </c>
      <c r="M33" s="8">
        <v>2.0606439999999999</v>
      </c>
      <c r="N33" s="8">
        <v>2.5596739999999998</v>
      </c>
      <c r="O33" s="8">
        <v>3.753476</v>
      </c>
      <c r="P33" s="24">
        <v>4.8571239999999998</v>
      </c>
      <c r="Q33" s="24">
        <v>4.9600309999999999</v>
      </c>
      <c r="R33" s="24">
        <v>6.9499779999999998</v>
      </c>
      <c r="S33" s="24">
        <v>8.6814339999999994</v>
      </c>
      <c r="T33" s="24">
        <v>8.0414209999999997</v>
      </c>
      <c r="U33" s="24">
        <v>9.6477489999999992</v>
      </c>
      <c r="V33" s="24">
        <v>6.1935910000000005</v>
      </c>
      <c r="W33" s="24">
        <v>4.0836899999999998</v>
      </c>
      <c r="X33" s="24">
        <v>5.5613019999999995</v>
      </c>
      <c r="Y33" s="24">
        <v>7.9921199999999999</v>
      </c>
      <c r="Z33" s="24">
        <v>15.717834999999999</v>
      </c>
      <c r="AA33" s="24">
        <v>15.827049000000001</v>
      </c>
      <c r="AB33" s="24">
        <v>3.2526260000000002</v>
      </c>
      <c r="AC33" s="24">
        <v>6.536206</v>
      </c>
      <c r="AD33" s="24">
        <v>7.9386260000000002</v>
      </c>
      <c r="AE33" s="24">
        <v>9.5573130000000006</v>
      </c>
      <c r="AF33" s="24">
        <f t="shared" si="0"/>
        <v>153.466769</v>
      </c>
    </row>
    <row r="34" spans="1:32" ht="12.75" customHeight="1">
      <c r="A34" s="3"/>
      <c r="B34" s="7" t="s">
        <v>19</v>
      </c>
      <c r="C34" s="8">
        <f>SUM(C9:C33)</f>
        <v>434.06299999999993</v>
      </c>
      <c r="D34" s="8">
        <f t="shared" ref="D34:AD34" si="1">SUM(D9:D33)</f>
        <v>630.71659500000032</v>
      </c>
      <c r="E34" s="8">
        <f t="shared" si="1"/>
        <v>821.76525700000013</v>
      </c>
      <c r="F34" s="8">
        <f t="shared" si="1"/>
        <v>1045.0314969999997</v>
      </c>
      <c r="G34" s="8">
        <f t="shared" si="1"/>
        <v>885.91138699999999</v>
      </c>
      <c r="H34" s="8">
        <f t="shared" si="1"/>
        <v>1148.7658540000004</v>
      </c>
      <c r="I34" s="8">
        <f t="shared" si="1"/>
        <v>1056.134247</v>
      </c>
      <c r="J34" s="8">
        <f t="shared" si="1"/>
        <v>1018.396807</v>
      </c>
      <c r="K34" s="8">
        <f t="shared" si="1"/>
        <v>1155.7317680000001</v>
      </c>
      <c r="L34" s="8">
        <f t="shared" si="1"/>
        <v>1150.5871640000003</v>
      </c>
      <c r="M34" s="8">
        <f t="shared" si="1"/>
        <v>1112.5028319999999</v>
      </c>
      <c r="N34" s="8">
        <f t="shared" si="1"/>
        <v>1239.3182649999997</v>
      </c>
      <c r="O34" s="8">
        <f t="shared" si="1"/>
        <v>1248.8039080000001</v>
      </c>
      <c r="P34" s="8">
        <f t="shared" si="1"/>
        <v>1346.9982950000003</v>
      </c>
      <c r="Q34" s="8">
        <f t="shared" si="1"/>
        <v>1056.9187759999998</v>
      </c>
      <c r="R34" s="8">
        <f t="shared" si="1"/>
        <v>1464.9675800000002</v>
      </c>
      <c r="S34" s="8">
        <f t="shared" si="1"/>
        <v>1820.8197619999999</v>
      </c>
      <c r="T34" s="8">
        <f t="shared" si="1"/>
        <v>1443.3485210000001</v>
      </c>
      <c r="U34" s="8">
        <f t="shared" si="1"/>
        <v>1432.3662280000003</v>
      </c>
      <c r="V34" s="8">
        <f t="shared" si="1"/>
        <v>1341.209163</v>
      </c>
      <c r="W34" s="8">
        <f t="shared" si="1"/>
        <v>1357.4086700000003</v>
      </c>
      <c r="X34" s="8">
        <f t="shared" si="1"/>
        <v>952.03768399999979</v>
      </c>
      <c r="Y34" s="8">
        <f t="shared" si="1"/>
        <v>1069.0729080000001</v>
      </c>
      <c r="Z34" s="8">
        <f t="shared" si="1"/>
        <v>1501.1445329999997</v>
      </c>
      <c r="AA34" s="8">
        <f t="shared" si="1"/>
        <v>1422.2386110000004</v>
      </c>
      <c r="AB34" s="8">
        <f t="shared" si="1"/>
        <v>1115.2475789999999</v>
      </c>
      <c r="AC34" s="8">
        <f t="shared" si="1"/>
        <v>1372.122145</v>
      </c>
      <c r="AD34" s="8">
        <f t="shared" si="1"/>
        <v>1564.4962590000005</v>
      </c>
      <c r="AE34" s="8">
        <f t="shared" ref="AE34" si="2">SUM(AE9:AE33)</f>
        <v>1090.023745</v>
      </c>
      <c r="AF34" s="24">
        <f t="shared" si="0"/>
        <v>34298.149039999997</v>
      </c>
    </row>
    <row r="35" spans="1:32" ht="12.75" customHeight="1">
      <c r="A35" s="3"/>
      <c r="B35" s="7" t="s">
        <v>20</v>
      </c>
      <c r="C35" s="8">
        <f>C36-C34</f>
        <v>159.95400000000035</v>
      </c>
      <c r="D35" s="8">
        <f t="shared" ref="D35:AD35" si="3">D36-D34</f>
        <v>244.7323899999999</v>
      </c>
      <c r="E35" s="8">
        <f t="shared" si="3"/>
        <v>306.6187099999994</v>
      </c>
      <c r="F35" s="8">
        <f t="shared" si="3"/>
        <v>298.94661600000086</v>
      </c>
      <c r="G35" s="8">
        <f t="shared" si="3"/>
        <v>353.97714300000109</v>
      </c>
      <c r="H35" s="8">
        <f t="shared" si="3"/>
        <v>432.4596789999996</v>
      </c>
      <c r="I35" s="8">
        <f t="shared" si="3"/>
        <v>423.87559300000021</v>
      </c>
      <c r="J35" s="8">
        <f t="shared" si="3"/>
        <v>368.76055000000053</v>
      </c>
      <c r="K35" s="8">
        <f t="shared" si="3"/>
        <v>320.54071399999998</v>
      </c>
      <c r="L35" s="8">
        <f t="shared" si="3"/>
        <v>340.69068699999957</v>
      </c>
      <c r="M35" s="8">
        <f t="shared" si="3"/>
        <v>386.36516000000051</v>
      </c>
      <c r="N35" s="8">
        <f t="shared" si="3"/>
        <v>438.04222699999991</v>
      </c>
      <c r="O35" s="8">
        <f t="shared" si="3"/>
        <v>422.46329399999968</v>
      </c>
      <c r="P35" s="8">
        <f t="shared" si="3"/>
        <v>446.66634100000056</v>
      </c>
      <c r="Q35" s="8">
        <f t="shared" si="3"/>
        <v>322.78859800000055</v>
      </c>
      <c r="R35" s="8">
        <f t="shared" si="3"/>
        <v>394.24982500000101</v>
      </c>
      <c r="S35" s="8">
        <f t="shared" si="3"/>
        <v>547.48148299999934</v>
      </c>
      <c r="T35" s="8">
        <f t="shared" si="3"/>
        <v>521.94844400000056</v>
      </c>
      <c r="U35" s="8">
        <f t="shared" si="3"/>
        <v>504.64464999999927</v>
      </c>
      <c r="V35" s="8">
        <f t="shared" si="3"/>
        <v>390.26077400000054</v>
      </c>
      <c r="W35" s="8">
        <f t="shared" si="3"/>
        <v>347.33880199999885</v>
      </c>
      <c r="X35" s="8">
        <f t="shared" si="3"/>
        <v>293.83078500000045</v>
      </c>
      <c r="Y35" s="8">
        <f t="shared" si="3"/>
        <v>271.16902099999993</v>
      </c>
      <c r="Z35" s="8">
        <f t="shared" si="3"/>
        <v>322.90478600000029</v>
      </c>
      <c r="AA35" s="8">
        <f t="shared" si="3"/>
        <v>272.73098499999969</v>
      </c>
      <c r="AB35" s="8">
        <f t="shared" si="3"/>
        <v>165.70522800000003</v>
      </c>
      <c r="AC35" s="8">
        <f t="shared" si="3"/>
        <v>79.473050000000285</v>
      </c>
      <c r="AD35" s="8">
        <f t="shared" si="3"/>
        <v>78.016699000000017</v>
      </c>
      <c r="AE35" s="8">
        <f t="shared" ref="AE35" si="4">AE36-AE34</f>
        <v>386.49333800000022</v>
      </c>
      <c r="AF35" s="24">
        <f t="shared" si="0"/>
        <v>9843.1295720000035</v>
      </c>
    </row>
    <row r="36" spans="1:32" ht="12.75" customHeight="1">
      <c r="A36" s="3"/>
      <c r="B36" s="7" t="s">
        <v>7</v>
      </c>
      <c r="C36" s="8">
        <v>594.01700000000028</v>
      </c>
      <c r="D36" s="8">
        <v>875.44898500000022</v>
      </c>
      <c r="E36" s="8">
        <v>1128.3839669999995</v>
      </c>
      <c r="F36" s="8">
        <v>1343.9781130000006</v>
      </c>
      <c r="G36" s="8">
        <v>1239.8885300000011</v>
      </c>
      <c r="H36" s="8">
        <v>1581.225533</v>
      </c>
      <c r="I36" s="8">
        <v>1480.0098400000002</v>
      </c>
      <c r="J36" s="8">
        <v>1387.1573570000005</v>
      </c>
      <c r="K36" s="8">
        <v>1476.2724820000001</v>
      </c>
      <c r="L36" s="8">
        <v>1491.2778509999998</v>
      </c>
      <c r="M36" s="8">
        <v>1498.8679920000004</v>
      </c>
      <c r="N36" s="8">
        <v>1677.3604919999996</v>
      </c>
      <c r="O36" s="8">
        <v>1671.2672019999998</v>
      </c>
      <c r="P36" s="10">
        <v>1793.6646360000009</v>
      </c>
      <c r="Q36" s="10">
        <v>1379.7073740000003</v>
      </c>
      <c r="R36" s="10">
        <v>1859.2174050000012</v>
      </c>
      <c r="S36" s="10">
        <v>2368.3012449999992</v>
      </c>
      <c r="T36" s="10">
        <v>1965.2969650000007</v>
      </c>
      <c r="U36" s="10">
        <v>1937.0108779999996</v>
      </c>
      <c r="V36" s="10">
        <v>1731.4699370000005</v>
      </c>
      <c r="W36" s="10">
        <v>1704.7474719999991</v>
      </c>
      <c r="X36" s="10">
        <v>1245.8684690000002</v>
      </c>
      <c r="Y36" s="10">
        <v>1340.241929</v>
      </c>
      <c r="Z36" s="9">
        <v>1824.049319</v>
      </c>
      <c r="AA36" s="9">
        <v>1694.9695960000001</v>
      </c>
      <c r="AB36" s="9">
        <v>1280.9528069999999</v>
      </c>
      <c r="AC36" s="9">
        <v>1451.5951950000003</v>
      </c>
      <c r="AD36" s="9">
        <v>1642.5129580000005</v>
      </c>
      <c r="AE36" s="9">
        <v>1476.5170830000002</v>
      </c>
      <c r="AF36" s="24">
        <f t="shared" si="0"/>
        <v>44141.278612000009</v>
      </c>
    </row>
    <row r="37" spans="1:32" s="2" customFormat="1">
      <c r="A37" s="5"/>
      <c r="B37" s="12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32" s="2" customFormat="1">
      <c r="A38" s="5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s="2" customFormat="1">
      <c r="A39" s="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2" ht="12.75" customHeight="1">
      <c r="A40" s="3">
        <v>1</v>
      </c>
      <c r="B40" s="3">
        <v>520100</v>
      </c>
      <c r="C40" s="12">
        <f>C9/C$36*100</f>
        <v>36.996584272840657</v>
      </c>
      <c r="D40" s="12">
        <f t="shared" ref="D40:AF49" si="5">D9/D$36*100</f>
        <v>39.540111409233049</v>
      </c>
      <c r="E40" s="12">
        <f t="shared" si="5"/>
        <v>39.216514674211084</v>
      </c>
      <c r="F40" s="12">
        <f t="shared" si="5"/>
        <v>46.067902595375067</v>
      </c>
      <c r="G40" s="12">
        <f t="shared" si="5"/>
        <v>30.96549848719059</v>
      </c>
      <c r="H40" s="12">
        <f t="shared" si="5"/>
        <v>34.329719554307246</v>
      </c>
      <c r="I40" s="12">
        <f t="shared" si="5"/>
        <v>34.73108719331217</v>
      </c>
      <c r="J40" s="12">
        <f t="shared" si="5"/>
        <v>31.755539757411949</v>
      </c>
      <c r="K40" s="12">
        <f t="shared" si="5"/>
        <v>36.170618128476363</v>
      </c>
      <c r="L40" s="12">
        <f t="shared" si="5"/>
        <v>37.963514553667181</v>
      </c>
      <c r="M40" s="12">
        <f t="shared" si="5"/>
        <v>30.569014979672726</v>
      </c>
      <c r="N40" s="12">
        <f t="shared" si="5"/>
        <v>29.19104195760443</v>
      </c>
      <c r="O40" s="12">
        <f t="shared" si="5"/>
        <v>27.639298997025374</v>
      </c>
      <c r="P40" s="12">
        <f t="shared" si="5"/>
        <v>30.047908632570024</v>
      </c>
      <c r="Q40" s="12">
        <f t="shared" si="5"/>
        <v>29.854424116457601</v>
      </c>
      <c r="R40" s="12">
        <f t="shared" si="5"/>
        <v>33.919409817487143</v>
      </c>
      <c r="S40" s="12">
        <f t="shared" si="5"/>
        <v>35.241254834538601</v>
      </c>
      <c r="T40" s="12">
        <f t="shared" si="5"/>
        <v>22.915539891448407</v>
      </c>
      <c r="U40" s="12">
        <f t="shared" si="5"/>
        <v>23.551404547145761</v>
      </c>
      <c r="V40" s="12">
        <f t="shared" si="5"/>
        <v>24.375483915779927</v>
      </c>
      <c r="W40" s="12">
        <f t="shared" si="5"/>
        <v>19.770308009584202</v>
      </c>
      <c r="X40" s="12">
        <f t="shared" si="5"/>
        <v>0</v>
      </c>
      <c r="Y40" s="12">
        <f t="shared" si="5"/>
        <v>0</v>
      </c>
      <c r="Z40" s="12">
        <f t="shared" si="5"/>
        <v>21.1795700903414</v>
      </c>
      <c r="AA40" s="12">
        <f t="shared" si="5"/>
        <v>18.2718751847157</v>
      </c>
      <c r="AB40" s="12">
        <f t="shared" si="5"/>
        <v>16.211968611580552</v>
      </c>
      <c r="AC40" s="12">
        <f t="shared" si="5"/>
        <v>17.674200485349495</v>
      </c>
      <c r="AD40" s="12">
        <f t="shared" si="5"/>
        <v>18.348029617188562</v>
      </c>
      <c r="AE40" s="12">
        <f t="shared" ref="AE40:AE66" si="6">AE9/AE$36*100</f>
        <v>13.867788077599913</v>
      </c>
      <c r="AF40" s="12">
        <f t="shared" si="5"/>
        <v>26.657312440879601</v>
      </c>
    </row>
    <row r="41" spans="1:32" ht="12.75" customHeight="1">
      <c r="A41" s="3">
        <v>2</v>
      </c>
      <c r="B41" s="3">
        <v>701990</v>
      </c>
      <c r="C41" s="12">
        <f t="shared" ref="C41:R67" si="7">C10/C$36*100</f>
        <v>7.092726302445886</v>
      </c>
      <c r="D41" s="12">
        <f t="shared" si="7"/>
        <v>5.683384966172528</v>
      </c>
      <c r="E41" s="12">
        <f t="shared" si="7"/>
        <v>5.7152928334721746</v>
      </c>
      <c r="F41" s="12">
        <f t="shared" si="7"/>
        <v>4.7454933516465658</v>
      </c>
      <c r="G41" s="12">
        <f t="shared" si="7"/>
        <v>5.1921719124218324</v>
      </c>
      <c r="H41" s="12">
        <f t="shared" si="7"/>
        <v>5.163294058697697</v>
      </c>
      <c r="I41" s="12">
        <f t="shared" si="7"/>
        <v>4.811466321061757</v>
      </c>
      <c r="J41" s="12">
        <f t="shared" si="7"/>
        <v>5.2961028270709711</v>
      </c>
      <c r="K41" s="12">
        <f t="shared" si="7"/>
        <v>6.0136910416243872</v>
      </c>
      <c r="L41" s="12">
        <f t="shared" si="7"/>
        <v>5.3538438827118346</v>
      </c>
      <c r="M41" s="12">
        <f t="shared" si="7"/>
        <v>5.189856706206851</v>
      </c>
      <c r="N41" s="12">
        <f t="shared" si="7"/>
        <v>5.3170357490451741</v>
      </c>
      <c r="O41" s="12">
        <f t="shared" si="7"/>
        <v>6.6036243556941416</v>
      </c>
      <c r="P41" s="12">
        <f t="shared" si="7"/>
        <v>6.0156894903513027</v>
      </c>
      <c r="Q41" s="12">
        <f t="shared" si="7"/>
        <v>6.4357924494212337</v>
      </c>
      <c r="R41" s="12">
        <f t="shared" si="7"/>
        <v>6.443788643426557</v>
      </c>
      <c r="S41" s="12">
        <f t="shared" si="5"/>
        <v>6.2476806661476907</v>
      </c>
      <c r="T41" s="12">
        <f t="shared" si="5"/>
        <v>7.3134299578995146</v>
      </c>
      <c r="U41" s="12">
        <f t="shared" si="5"/>
        <v>8.2460910681576483</v>
      </c>
      <c r="V41" s="12">
        <f t="shared" si="5"/>
        <v>10.724776736334404</v>
      </c>
      <c r="W41" s="12">
        <f t="shared" si="5"/>
        <v>11.603123820323818</v>
      </c>
      <c r="X41" s="12">
        <f t="shared" si="5"/>
        <v>17.48501109229051</v>
      </c>
      <c r="Y41" s="12">
        <f t="shared" si="5"/>
        <v>18.183514388468293</v>
      </c>
      <c r="Z41" s="12">
        <f t="shared" si="5"/>
        <v>12.902801286591748</v>
      </c>
      <c r="AA41" s="12">
        <f t="shared" si="5"/>
        <v>14.564939547151617</v>
      </c>
      <c r="AB41" s="12">
        <f t="shared" si="5"/>
        <v>17.880306420999943</v>
      </c>
      <c r="AC41" s="12">
        <f t="shared" si="5"/>
        <v>17.752875105101182</v>
      </c>
      <c r="AD41" s="12">
        <f t="shared" si="5"/>
        <v>18.072625458093949</v>
      </c>
      <c r="AE41" s="12">
        <f t="shared" si="6"/>
        <v>25.717712268419447</v>
      </c>
      <c r="AF41" s="12">
        <f t="shared" si="5"/>
        <v>9.5495896597205707</v>
      </c>
    </row>
    <row r="42" spans="1:32" ht="12.75" customHeight="1">
      <c r="A42" s="3">
        <v>3</v>
      </c>
      <c r="B42" s="3">
        <v>540233</v>
      </c>
      <c r="C42" s="12">
        <f t="shared" si="7"/>
        <v>1.8575225961546549</v>
      </c>
      <c r="D42" s="12">
        <f t="shared" si="5"/>
        <v>1.8421178476778974</v>
      </c>
      <c r="E42" s="12">
        <f t="shared" si="5"/>
        <v>3.3106177588927066</v>
      </c>
      <c r="F42" s="12">
        <f t="shared" si="5"/>
        <v>2.7595452367310975</v>
      </c>
      <c r="G42" s="12">
        <f t="shared" si="5"/>
        <v>3.3174046702407969</v>
      </c>
      <c r="H42" s="12">
        <f t="shared" si="5"/>
        <v>5.1106446432521651</v>
      </c>
      <c r="I42" s="12">
        <f t="shared" si="5"/>
        <v>4.0939924426448409</v>
      </c>
      <c r="J42" s="12">
        <f t="shared" si="5"/>
        <v>4.2804773878296194</v>
      </c>
      <c r="K42" s="12">
        <f t="shared" si="5"/>
        <v>3.7545690023909826</v>
      </c>
      <c r="L42" s="12">
        <f t="shared" si="5"/>
        <v>3.6762948610305624</v>
      </c>
      <c r="M42" s="12">
        <f t="shared" si="5"/>
        <v>3.823118533843505</v>
      </c>
      <c r="N42" s="12">
        <f t="shared" si="5"/>
        <v>4.3976504962297653</v>
      </c>
      <c r="O42" s="12">
        <f t="shared" si="5"/>
        <v>4.5577633492026131</v>
      </c>
      <c r="P42" s="12">
        <f t="shared" si="5"/>
        <v>4.9920479114580685</v>
      </c>
      <c r="Q42" s="12">
        <f t="shared" si="5"/>
        <v>6.4747223710931596</v>
      </c>
      <c r="R42" s="12">
        <f t="shared" si="5"/>
        <v>6.1274292448870398</v>
      </c>
      <c r="S42" s="12">
        <f t="shared" si="5"/>
        <v>6.2724096570746886</v>
      </c>
      <c r="T42" s="12">
        <f t="shared" si="5"/>
        <v>6.9720678574395469</v>
      </c>
      <c r="U42" s="12">
        <f t="shared" si="5"/>
        <v>6.0097921143424795</v>
      </c>
      <c r="V42" s="12">
        <f t="shared" si="5"/>
        <v>6.7445177940736016</v>
      </c>
      <c r="W42" s="12">
        <f t="shared" si="5"/>
        <v>8.098233507748537</v>
      </c>
      <c r="X42" s="12">
        <f t="shared" si="5"/>
        <v>10.041787163970676</v>
      </c>
      <c r="Y42" s="12">
        <f t="shared" si="5"/>
        <v>10.813633260088821</v>
      </c>
      <c r="Z42" s="12">
        <f t="shared" si="5"/>
        <v>8.5587262566774935</v>
      </c>
      <c r="AA42" s="12">
        <f t="shared" si="5"/>
        <v>8.3642382338048726</v>
      </c>
      <c r="AB42" s="12">
        <f t="shared" si="5"/>
        <v>8.6839762864113084</v>
      </c>
      <c r="AC42" s="12">
        <f t="shared" si="5"/>
        <v>11.850780134333524</v>
      </c>
      <c r="AD42" s="12">
        <f t="shared" si="5"/>
        <v>11.012945749923267</v>
      </c>
      <c r="AE42" s="12">
        <f t="shared" si="6"/>
        <v>8.6506148469668585</v>
      </c>
      <c r="AF42" s="12">
        <f t="shared" si="5"/>
        <v>6.2762601947983638</v>
      </c>
    </row>
    <row r="43" spans="1:32" ht="12.75" customHeight="1">
      <c r="A43" s="3">
        <v>4</v>
      </c>
      <c r="B43" s="3">
        <v>550320</v>
      </c>
      <c r="C43" s="12">
        <f t="shared" si="7"/>
        <v>0.52456411180151385</v>
      </c>
      <c r="D43" s="12">
        <f t="shared" si="5"/>
        <v>2.2287715600012943</v>
      </c>
      <c r="E43" s="12">
        <f t="shared" si="5"/>
        <v>2.599979515660737</v>
      </c>
      <c r="F43" s="12">
        <f t="shared" si="5"/>
        <v>2.8952572682260627</v>
      </c>
      <c r="G43" s="12">
        <f t="shared" si="5"/>
        <v>2.7722879249475736</v>
      </c>
      <c r="H43" s="12">
        <f t="shared" si="5"/>
        <v>3.1006932899052799</v>
      </c>
      <c r="I43" s="12">
        <f t="shared" si="5"/>
        <v>3.6447581997157528</v>
      </c>
      <c r="J43" s="12">
        <f t="shared" si="5"/>
        <v>5.2604005329151686</v>
      </c>
      <c r="K43" s="12">
        <f t="shared" si="5"/>
        <v>4.8664304101009446</v>
      </c>
      <c r="L43" s="12">
        <f t="shared" si="5"/>
        <v>6.0497385473473377</v>
      </c>
      <c r="M43" s="12">
        <f t="shared" si="5"/>
        <v>8.7650682182290502</v>
      </c>
      <c r="N43" s="12">
        <f t="shared" si="5"/>
        <v>10.112874352831724</v>
      </c>
      <c r="O43" s="12">
        <f t="shared" si="5"/>
        <v>9.2829534268572349</v>
      </c>
      <c r="P43" s="12">
        <f t="shared" si="5"/>
        <v>8.5308406559898255</v>
      </c>
      <c r="Q43" s="12">
        <f t="shared" si="5"/>
        <v>7.0891901314140524</v>
      </c>
      <c r="R43" s="12">
        <f t="shared" si="5"/>
        <v>6.6923264952976238</v>
      </c>
      <c r="S43" s="12">
        <f t="shared" si="5"/>
        <v>7.5355104160324027</v>
      </c>
      <c r="T43" s="12">
        <f t="shared" si="5"/>
        <v>7.9322611684794389</v>
      </c>
      <c r="U43" s="12">
        <f t="shared" si="5"/>
        <v>7.6573472397401812</v>
      </c>
      <c r="V43" s="12">
        <f t="shared" si="5"/>
        <v>6.0338606387250238</v>
      </c>
      <c r="W43" s="12">
        <f t="shared" si="5"/>
        <v>6.6091716134247509</v>
      </c>
      <c r="X43" s="12">
        <f t="shared" si="5"/>
        <v>8.7708006678833428</v>
      </c>
      <c r="Y43" s="12">
        <f t="shared" si="5"/>
        <v>8.6238866654648589</v>
      </c>
      <c r="Z43" s="12">
        <f t="shared" si="5"/>
        <v>6.5448058205711268</v>
      </c>
      <c r="AA43" s="12">
        <f t="shared" si="5"/>
        <v>7.3587512303672025</v>
      </c>
      <c r="AB43" s="12">
        <f t="shared" si="5"/>
        <v>7.3647507921031474</v>
      </c>
      <c r="AC43" s="12">
        <f t="shared" si="5"/>
        <v>6.843814194356022</v>
      </c>
      <c r="AD43" s="12">
        <f t="shared" si="5"/>
        <v>7.8831055407722364</v>
      </c>
      <c r="AE43" s="12">
        <f t="shared" si="6"/>
        <v>6.9016107685629793</v>
      </c>
      <c r="AF43" s="12">
        <f t="shared" si="5"/>
        <v>6.5437742965939973</v>
      </c>
    </row>
    <row r="44" spans="1:32" ht="12.75" customHeight="1">
      <c r="A44" s="3">
        <v>5</v>
      </c>
      <c r="B44" s="3">
        <v>701910</v>
      </c>
      <c r="C44" s="12">
        <f t="shared" si="7"/>
        <v>1.3521498542970987</v>
      </c>
      <c r="D44" s="12">
        <f t="shared" si="5"/>
        <v>1.3237438387115152</v>
      </c>
      <c r="E44" s="12">
        <f t="shared" si="5"/>
        <v>1.2233557373826107</v>
      </c>
      <c r="F44" s="12">
        <f t="shared" si="5"/>
        <v>1.212634107829403</v>
      </c>
      <c r="G44" s="12">
        <f t="shared" si="5"/>
        <v>1.2244472493023213</v>
      </c>
      <c r="H44" s="12">
        <f t="shared" si="5"/>
        <v>1.0109191678477658</v>
      </c>
      <c r="I44" s="12">
        <f t="shared" si="5"/>
        <v>1.5651519587194094</v>
      </c>
      <c r="J44" s="12">
        <f t="shared" si="5"/>
        <v>1.5094178677235675</v>
      </c>
      <c r="K44" s="12">
        <f t="shared" si="5"/>
        <v>1.5248315791610074</v>
      </c>
      <c r="L44" s="12">
        <f t="shared" si="5"/>
        <v>2.17997806231751</v>
      </c>
      <c r="M44" s="12">
        <f t="shared" si="5"/>
        <v>2.6055447316537261</v>
      </c>
      <c r="N44" s="12">
        <f t="shared" si="5"/>
        <v>2.4869910910003719</v>
      </c>
      <c r="O44" s="12">
        <f t="shared" si="5"/>
        <v>3.0999904705842489</v>
      </c>
      <c r="P44" s="12">
        <f t="shared" si="5"/>
        <v>3.0876507173328678</v>
      </c>
      <c r="Q44" s="12">
        <f t="shared" si="5"/>
        <v>2.9184015943369159</v>
      </c>
      <c r="R44" s="12">
        <f t="shared" si="5"/>
        <v>2.8555636289345068</v>
      </c>
      <c r="S44" s="12">
        <f t="shared" si="5"/>
        <v>2.4066490747464018</v>
      </c>
      <c r="T44" s="12">
        <f t="shared" si="5"/>
        <v>3.0029817402175643</v>
      </c>
      <c r="U44" s="12">
        <f t="shared" si="5"/>
        <v>2.9185156697917112</v>
      </c>
      <c r="V44" s="12">
        <f t="shared" si="5"/>
        <v>3.2916500472858039</v>
      </c>
      <c r="W44" s="12">
        <f t="shared" si="5"/>
        <v>3.5173499292333918</v>
      </c>
      <c r="X44" s="12">
        <f t="shared" si="5"/>
        <v>4.5713009372259812</v>
      </c>
      <c r="Y44" s="12">
        <f t="shared" si="5"/>
        <v>5.5165670018371733</v>
      </c>
      <c r="Z44" s="12">
        <f t="shared" si="5"/>
        <v>4.1617927327545026</v>
      </c>
      <c r="AA44" s="12">
        <f t="shared" si="5"/>
        <v>4.5130677376468995</v>
      </c>
      <c r="AB44" s="12">
        <f t="shared" si="5"/>
        <v>5.1731433537504241</v>
      </c>
      <c r="AC44" s="12">
        <f t="shared" si="5"/>
        <v>6.6257833679313034</v>
      </c>
      <c r="AD44" s="12">
        <f t="shared" si="5"/>
        <v>6.8795529709300443</v>
      </c>
      <c r="AE44" s="12">
        <f t="shared" si="6"/>
        <v>0</v>
      </c>
      <c r="AF44" s="12">
        <f t="shared" si="5"/>
        <v>2.966768646443303</v>
      </c>
    </row>
    <row r="45" spans="1:32" ht="12.75" customHeight="1">
      <c r="A45" s="3">
        <v>6</v>
      </c>
      <c r="B45" s="3">
        <v>540410</v>
      </c>
      <c r="C45" s="12">
        <f t="shared" si="7"/>
        <v>1.9196420304469393</v>
      </c>
      <c r="D45" s="12">
        <f t="shared" si="5"/>
        <v>1.7802641007117048</v>
      </c>
      <c r="E45" s="12">
        <f t="shared" si="5"/>
        <v>1.8550089873795601</v>
      </c>
      <c r="F45" s="12">
        <f t="shared" si="5"/>
        <v>1.538629967257509</v>
      </c>
      <c r="G45" s="12">
        <f t="shared" si="5"/>
        <v>2.4312404922400543</v>
      </c>
      <c r="H45" s="12">
        <f t="shared" si="5"/>
        <v>1.8887455569565483</v>
      </c>
      <c r="I45" s="12">
        <f t="shared" si="5"/>
        <v>1.3918870971830832</v>
      </c>
      <c r="J45" s="12">
        <f t="shared" si="5"/>
        <v>1.7644662933507398</v>
      </c>
      <c r="K45" s="12">
        <f t="shared" si="5"/>
        <v>1.5255318563880134</v>
      </c>
      <c r="L45" s="12">
        <f t="shared" si="5"/>
        <v>1.2293518600646072</v>
      </c>
      <c r="M45" s="12">
        <f t="shared" si="5"/>
        <v>1.499384943834333</v>
      </c>
      <c r="N45" s="12">
        <f t="shared" si="5"/>
        <v>1.4266675001666849</v>
      </c>
      <c r="O45" s="12">
        <f t="shared" si="5"/>
        <v>1.6730564667659888</v>
      </c>
      <c r="P45" s="12">
        <f t="shared" si="5"/>
        <v>1.3899726013218887</v>
      </c>
      <c r="Q45" s="12">
        <f t="shared" si="5"/>
        <v>1.4960514373535556</v>
      </c>
      <c r="R45" s="12">
        <f t="shared" si="5"/>
        <v>1.1865584380111796</v>
      </c>
      <c r="S45" s="12">
        <f t="shared" si="5"/>
        <v>1.0778363628314527</v>
      </c>
      <c r="T45" s="12">
        <f t="shared" si="5"/>
        <v>1.6665802971918795</v>
      </c>
      <c r="U45" s="12">
        <f t="shared" si="5"/>
        <v>1.5834041175684099</v>
      </c>
      <c r="V45" s="12">
        <f t="shared" si="5"/>
        <v>1.833485544369575</v>
      </c>
      <c r="W45" s="12">
        <f t="shared" si="5"/>
        <v>2.3764075715256445</v>
      </c>
      <c r="X45" s="12">
        <f t="shared" si="5"/>
        <v>2.8716292201147269</v>
      </c>
      <c r="Y45" s="12">
        <f t="shared" si="5"/>
        <v>2.9980211132463381</v>
      </c>
      <c r="Z45" s="12">
        <f t="shared" si="5"/>
        <v>3.1743420749030751</v>
      </c>
      <c r="AA45" s="12">
        <f t="shared" si="5"/>
        <v>3.4905670956943817</v>
      </c>
      <c r="AB45" s="12">
        <f t="shared" si="5"/>
        <v>4.55242758994165</v>
      </c>
      <c r="AC45" s="12">
        <f t="shared" si="5"/>
        <v>4.8690294128453617</v>
      </c>
      <c r="AD45" s="12">
        <f t="shared" si="5"/>
        <v>5.322785770071226</v>
      </c>
      <c r="AE45" s="12">
        <f t="shared" si="6"/>
        <v>0</v>
      </c>
      <c r="AF45" s="12">
        <f t="shared" si="5"/>
        <v>2.1005042834167909</v>
      </c>
    </row>
    <row r="46" spans="1:32" ht="12.75" customHeight="1">
      <c r="A46" s="3">
        <v>7</v>
      </c>
      <c r="B46" s="3">
        <v>540210</v>
      </c>
      <c r="C46" s="12">
        <f t="shared" si="7"/>
        <v>0.7152993937883928</v>
      </c>
      <c r="D46" s="12">
        <f t="shared" si="5"/>
        <v>0.87184680441430829</v>
      </c>
      <c r="E46" s="12">
        <f t="shared" si="5"/>
        <v>0.82915747419512953</v>
      </c>
      <c r="F46" s="12">
        <f t="shared" si="5"/>
        <v>0.69972545750824999</v>
      </c>
      <c r="G46" s="12">
        <f t="shared" si="5"/>
        <v>0.87065084794356384</v>
      </c>
      <c r="H46" s="12">
        <f t="shared" si="5"/>
        <v>0.77839610752098831</v>
      </c>
      <c r="I46" s="12">
        <f t="shared" si="5"/>
        <v>3.1548555109606564</v>
      </c>
      <c r="J46" s="12">
        <f t="shared" si="5"/>
        <v>3.0738282708037414</v>
      </c>
      <c r="K46" s="12">
        <f t="shared" si="5"/>
        <v>6.1099900661834594</v>
      </c>
      <c r="L46" s="12">
        <f t="shared" si="5"/>
        <v>1.4553273882158664</v>
      </c>
      <c r="M46" s="12">
        <f t="shared" si="5"/>
        <v>1.9922594357462262</v>
      </c>
      <c r="N46" s="12">
        <f t="shared" si="5"/>
        <v>1.879461221982806</v>
      </c>
      <c r="O46" s="12">
        <f t="shared" si="5"/>
        <v>2.2109238998875544</v>
      </c>
      <c r="P46" s="12">
        <f t="shared" si="5"/>
        <v>1.7187610426857958</v>
      </c>
      <c r="Q46" s="12">
        <f t="shared" si="5"/>
        <v>1.1083975695269421</v>
      </c>
      <c r="R46" s="12">
        <f t="shared" si="5"/>
        <v>1.6491255362360371</v>
      </c>
      <c r="S46" s="12">
        <f t="shared" si="5"/>
        <v>1.3667454285360563</v>
      </c>
      <c r="T46" s="12">
        <f t="shared" si="5"/>
        <v>2.1311448979925531</v>
      </c>
      <c r="U46" s="12">
        <f t="shared" si="5"/>
        <v>2.3910948320446144</v>
      </c>
      <c r="V46" s="12">
        <f t="shared" si="5"/>
        <v>2.5601448256620802</v>
      </c>
      <c r="W46" s="12">
        <f t="shared" si="5"/>
        <v>2.654127590341429</v>
      </c>
      <c r="X46" s="12">
        <f t="shared" si="5"/>
        <v>3.9974720638025865</v>
      </c>
      <c r="Y46" s="12">
        <f t="shared" si="5"/>
        <v>4.2799602638009988</v>
      </c>
      <c r="Z46" s="12">
        <f t="shared" si="5"/>
        <v>3.709283915475095</v>
      </c>
      <c r="AA46" s="12">
        <f t="shared" si="5"/>
        <v>4.0966691770676453</v>
      </c>
      <c r="AB46" s="12">
        <f t="shared" si="5"/>
        <v>4.633007841950886</v>
      </c>
      <c r="AC46" s="12">
        <f t="shared" si="5"/>
        <v>3.8160909591602765</v>
      </c>
      <c r="AD46" s="12">
        <f t="shared" si="5"/>
        <v>4.0571735325085925</v>
      </c>
      <c r="AE46" s="12">
        <f t="shared" si="6"/>
        <v>0</v>
      </c>
      <c r="AF46" s="12">
        <f t="shared" si="5"/>
        <v>2.4147071732313501</v>
      </c>
    </row>
    <row r="47" spans="1:32" ht="12.75" customHeight="1">
      <c r="A47" s="3">
        <v>8</v>
      </c>
      <c r="B47" s="3">
        <v>540110</v>
      </c>
      <c r="C47" s="12">
        <f t="shared" si="7"/>
        <v>4.7756208997385574</v>
      </c>
      <c r="D47" s="12">
        <f t="shared" si="5"/>
        <v>5.0275633136978266</v>
      </c>
      <c r="E47" s="12">
        <f t="shared" si="5"/>
        <v>5.7786932380261327</v>
      </c>
      <c r="F47" s="12">
        <f t="shared" si="5"/>
        <v>6.596137179802418</v>
      </c>
      <c r="G47" s="12">
        <f t="shared" si="5"/>
        <v>9.7122485680224724</v>
      </c>
      <c r="H47" s="12">
        <f t="shared" si="5"/>
        <v>9.4569686536929964</v>
      </c>
      <c r="I47" s="12">
        <f t="shared" si="5"/>
        <v>7.9377831028474777</v>
      </c>
      <c r="J47" s="12">
        <f t="shared" si="5"/>
        <v>9.2926037806394266</v>
      </c>
      <c r="K47" s="12">
        <f t="shared" si="5"/>
        <v>7.699287183488936</v>
      </c>
      <c r="L47" s="12">
        <f t="shared" si="5"/>
        <v>7.2934905408180724</v>
      </c>
      <c r="M47" s="12">
        <f t="shared" si="5"/>
        <v>7.1147068033460252</v>
      </c>
      <c r="N47" s="12">
        <f t="shared" si="5"/>
        <v>5.6462640828671677</v>
      </c>
      <c r="O47" s="12">
        <f t="shared" si="5"/>
        <v>4.8081488049210215</v>
      </c>
      <c r="P47" s="12">
        <f t="shared" si="5"/>
        <v>4.5217632311060383</v>
      </c>
      <c r="Q47" s="12">
        <f t="shared" si="5"/>
        <v>4.3472188472915985</v>
      </c>
      <c r="R47" s="12">
        <f t="shared" si="5"/>
        <v>4.3421537891637776</v>
      </c>
      <c r="S47" s="12">
        <f t="shared" si="5"/>
        <v>3.0812716141607241</v>
      </c>
      <c r="T47" s="12">
        <f t="shared" si="5"/>
        <v>4.1051945551648457</v>
      </c>
      <c r="U47" s="12">
        <f t="shared" si="5"/>
        <v>4.7121722978780305</v>
      </c>
      <c r="V47" s="12">
        <f t="shared" si="5"/>
        <v>5.5028651646753923</v>
      </c>
      <c r="W47" s="12">
        <f t="shared" si="5"/>
        <v>6.4029418311406099</v>
      </c>
      <c r="X47" s="12">
        <f t="shared" si="5"/>
        <v>6.5099951574422565</v>
      </c>
      <c r="Y47" s="12">
        <f t="shared" si="5"/>
        <v>6.2520839847564567</v>
      </c>
      <c r="Z47" s="12">
        <f t="shared" si="5"/>
        <v>3.7130303054048066</v>
      </c>
      <c r="AA47" s="12">
        <f t="shared" si="5"/>
        <v>3.3292615474148004</v>
      </c>
      <c r="AB47" s="12">
        <f t="shared" si="5"/>
        <v>4.4234916142386815</v>
      </c>
      <c r="AC47" s="12">
        <f t="shared" si="5"/>
        <v>3.5653181533161513</v>
      </c>
      <c r="AD47" s="12">
        <f t="shared" si="5"/>
        <v>2.9551407654709037</v>
      </c>
      <c r="AE47" s="12">
        <f t="shared" si="6"/>
        <v>2.7125376645574506</v>
      </c>
      <c r="AF47" s="12">
        <f t="shared" si="5"/>
        <v>5.4460413259222493</v>
      </c>
    </row>
    <row r="48" spans="1:32" ht="12.75" customHeight="1">
      <c r="A48" s="3">
        <v>9</v>
      </c>
      <c r="B48" s="3">
        <v>540220</v>
      </c>
      <c r="C48" s="12">
        <f t="shared" si="7"/>
        <v>0.29797127018250308</v>
      </c>
      <c r="D48" s="12">
        <f t="shared" si="5"/>
        <v>0.38270236843098276</v>
      </c>
      <c r="E48" s="12">
        <f t="shared" si="5"/>
        <v>0.41719176607194752</v>
      </c>
      <c r="F48" s="12">
        <f t="shared" si="5"/>
        <v>0.28793169788770201</v>
      </c>
      <c r="G48" s="12">
        <f t="shared" si="5"/>
        <v>0.56001324570685351</v>
      </c>
      <c r="H48" s="12">
        <f t="shared" si="5"/>
        <v>0.38441771101858374</v>
      </c>
      <c r="I48" s="12">
        <f t="shared" si="5"/>
        <v>0.45559636279175009</v>
      </c>
      <c r="J48" s="12">
        <f t="shared" si="5"/>
        <v>1.2896504430246838</v>
      </c>
      <c r="K48" s="12">
        <f t="shared" si="5"/>
        <v>1.5622320595419728</v>
      </c>
      <c r="L48" s="12">
        <f t="shared" si="5"/>
        <v>1.5488813157461696</v>
      </c>
      <c r="M48" s="12">
        <f t="shared" si="5"/>
        <v>1.7599289023979632</v>
      </c>
      <c r="N48" s="12">
        <f t="shared" si="5"/>
        <v>1.4899975359619957</v>
      </c>
      <c r="O48" s="12">
        <f t="shared" si="5"/>
        <v>2.3941939955571514</v>
      </c>
      <c r="P48" s="12">
        <f t="shared" si="5"/>
        <v>1.994358492776795</v>
      </c>
      <c r="Q48" s="12">
        <f t="shared" si="5"/>
        <v>1.8360259195077691</v>
      </c>
      <c r="R48" s="12">
        <f t="shared" si="5"/>
        <v>2.120569917965025</v>
      </c>
      <c r="S48" s="12">
        <f t="shared" si="5"/>
        <v>1.9489902772060579</v>
      </c>
      <c r="T48" s="12">
        <f t="shared" si="5"/>
        <v>2.5169954913149719</v>
      </c>
      <c r="U48" s="12">
        <f t="shared" si="5"/>
        <v>1.8788494382425456</v>
      </c>
      <c r="V48" s="12">
        <f t="shared" si="5"/>
        <v>2.0036566190753327</v>
      </c>
      <c r="W48" s="12">
        <f t="shared" si="5"/>
        <v>2.5584955963495353</v>
      </c>
      <c r="X48" s="12">
        <f t="shared" si="5"/>
        <v>3.3166366296408767</v>
      </c>
      <c r="Y48" s="12">
        <f t="shared" si="5"/>
        <v>2.7363494759012275</v>
      </c>
      <c r="Z48" s="12">
        <f t="shared" si="5"/>
        <v>2.3480046045838305</v>
      </c>
      <c r="AA48" s="12">
        <f t="shared" si="5"/>
        <v>2.3580086683749575</v>
      </c>
      <c r="AB48" s="12">
        <f t="shared" si="5"/>
        <v>2.0041840620284459</v>
      </c>
      <c r="AC48" s="12">
        <f t="shared" si="5"/>
        <v>2.6091944317850948</v>
      </c>
      <c r="AD48" s="12">
        <f t="shared" si="5"/>
        <v>2.9459402292277064</v>
      </c>
      <c r="AE48" s="12">
        <f t="shared" si="6"/>
        <v>2.4835731616117029</v>
      </c>
      <c r="AF48" s="12">
        <f t="shared" si="5"/>
        <v>1.8330931079554833</v>
      </c>
    </row>
    <row r="49" spans="1:32" ht="12.75" customHeight="1">
      <c r="A49" s="3">
        <v>10</v>
      </c>
      <c r="B49" s="3">
        <v>560750</v>
      </c>
      <c r="C49" s="12">
        <f t="shared" si="7"/>
        <v>0.93886201910046307</v>
      </c>
      <c r="D49" s="12">
        <f t="shared" si="5"/>
        <v>1.0338618417611163</v>
      </c>
      <c r="E49" s="12">
        <f t="shared" si="5"/>
        <v>0.83999988277040138</v>
      </c>
      <c r="F49" s="12">
        <f t="shared" si="5"/>
        <v>0.91933826008668007</v>
      </c>
      <c r="G49" s="12">
        <f t="shared" si="5"/>
        <v>1.2359607843134082</v>
      </c>
      <c r="H49" s="12">
        <f t="shared" si="5"/>
        <v>0.98338071802436555</v>
      </c>
      <c r="I49" s="12">
        <f t="shared" si="5"/>
        <v>1.2370213025070156</v>
      </c>
      <c r="J49" s="12">
        <f t="shared" si="5"/>
        <v>1.5039084711425419</v>
      </c>
      <c r="K49" s="12">
        <f t="shared" si="5"/>
        <v>1.6795097315916778</v>
      </c>
      <c r="L49" s="12">
        <f t="shared" si="5"/>
        <v>1.9181768159983223</v>
      </c>
      <c r="M49" s="12">
        <f t="shared" si="5"/>
        <v>1.7635436970489389</v>
      </c>
      <c r="N49" s="12">
        <f t="shared" si="5"/>
        <v>1.6314991398998568</v>
      </c>
      <c r="O49" s="12">
        <f t="shared" si="5"/>
        <v>1.5621189698904894</v>
      </c>
      <c r="P49" s="12">
        <f t="shared" si="5"/>
        <v>1.253491681150589</v>
      </c>
      <c r="Q49" s="12">
        <f t="shared" si="5"/>
        <v>1.7306293674994877</v>
      </c>
      <c r="R49" s="12">
        <f t="shared" si="5"/>
        <v>1.5130649554133224</v>
      </c>
      <c r="S49" s="12">
        <f t="shared" si="5"/>
        <v>1.2087950407677133</v>
      </c>
      <c r="T49" s="12">
        <f t="shared" si="5"/>
        <v>1.5890139025376244</v>
      </c>
      <c r="U49" s="12">
        <f t="shared" si="5"/>
        <v>1.8882541350395041</v>
      </c>
      <c r="V49" s="12">
        <f t="shared" ref="D49:AF58" si="8">V18/V$36*100</f>
        <v>2.144546908180017</v>
      </c>
      <c r="W49" s="12">
        <f t="shared" si="8"/>
        <v>1.9837099368345636</v>
      </c>
      <c r="X49" s="12">
        <f t="shared" si="8"/>
        <v>2.9761067016778315</v>
      </c>
      <c r="Y49" s="12">
        <f t="shared" si="8"/>
        <v>3.2899713138283699</v>
      </c>
      <c r="Z49" s="12">
        <f t="shared" si="8"/>
        <v>2.7042251810955555</v>
      </c>
      <c r="AA49" s="12">
        <f t="shared" si="8"/>
        <v>2.7616296546242003</v>
      </c>
      <c r="AB49" s="12">
        <f t="shared" si="8"/>
        <v>3.8202723576216813</v>
      </c>
      <c r="AC49" s="12">
        <f t="shared" si="8"/>
        <v>2.9263482785226489</v>
      </c>
      <c r="AD49" s="12">
        <f t="shared" si="8"/>
        <v>2.7325067836694648</v>
      </c>
      <c r="AE49" s="12">
        <f t="shared" si="6"/>
        <v>2.1613758734953961</v>
      </c>
      <c r="AF49" s="12">
        <f t="shared" si="8"/>
        <v>1.8739882328082842</v>
      </c>
    </row>
    <row r="50" spans="1:32" ht="12.75" customHeight="1">
      <c r="A50" s="3">
        <v>11</v>
      </c>
      <c r="B50" s="3">
        <v>540241</v>
      </c>
      <c r="C50" s="12">
        <f t="shared" si="7"/>
        <v>0.52136555014418751</v>
      </c>
      <c r="D50" s="12">
        <f t="shared" si="8"/>
        <v>1.2868532824902408</v>
      </c>
      <c r="E50" s="12">
        <f t="shared" si="8"/>
        <v>0.91545159290622957</v>
      </c>
      <c r="F50" s="12">
        <f t="shared" si="8"/>
        <v>0.72481530061940802</v>
      </c>
      <c r="G50" s="12">
        <f t="shared" si="8"/>
        <v>1.3341668706298933</v>
      </c>
      <c r="H50" s="12">
        <f t="shared" si="8"/>
        <v>0.96796659809565577</v>
      </c>
      <c r="I50" s="12">
        <f t="shared" si="8"/>
        <v>1.0231546163233618</v>
      </c>
      <c r="J50" s="12">
        <f t="shared" si="8"/>
        <v>1.3023283125621627</v>
      </c>
      <c r="K50" s="12">
        <f t="shared" si="8"/>
        <v>0.56271779778389175</v>
      </c>
      <c r="L50" s="12">
        <f t="shared" si="8"/>
        <v>0.82676799576499571</v>
      </c>
      <c r="M50" s="12">
        <f t="shared" si="8"/>
        <v>0.89067436700589686</v>
      </c>
      <c r="N50" s="12">
        <f t="shared" si="8"/>
        <v>1.6515058708083608</v>
      </c>
      <c r="O50" s="12">
        <f t="shared" si="8"/>
        <v>1.427499084015412</v>
      </c>
      <c r="P50" s="12">
        <f t="shared" si="8"/>
        <v>1.0257179982668727</v>
      </c>
      <c r="Q50" s="12">
        <f t="shared" si="8"/>
        <v>1.5712349885577979</v>
      </c>
      <c r="R50" s="12">
        <f t="shared" si="8"/>
        <v>1.5359139239555464</v>
      </c>
      <c r="S50" s="12">
        <f t="shared" si="8"/>
        <v>1.1399115318203539</v>
      </c>
      <c r="T50" s="12">
        <f t="shared" si="8"/>
        <v>1.8180644267162946</v>
      </c>
      <c r="U50" s="12">
        <f t="shared" si="8"/>
        <v>1.6159827678572287</v>
      </c>
      <c r="V50" s="12">
        <f t="shared" si="8"/>
        <v>1.6654186355647935</v>
      </c>
      <c r="W50" s="12">
        <f t="shared" si="8"/>
        <v>1.2551680733625989</v>
      </c>
      <c r="X50" s="12">
        <f t="shared" si="8"/>
        <v>1.3901882446629281</v>
      </c>
      <c r="Y50" s="12">
        <f t="shared" si="8"/>
        <v>1.2463578133586357</v>
      </c>
      <c r="Z50" s="12">
        <f t="shared" si="8"/>
        <v>0.8963399634919631</v>
      </c>
      <c r="AA50" s="12">
        <f t="shared" si="8"/>
        <v>0.73478851947501234</v>
      </c>
      <c r="AB50" s="12">
        <f t="shared" si="8"/>
        <v>0.56795706760178877</v>
      </c>
      <c r="AC50" s="12">
        <f t="shared" si="8"/>
        <v>2.9350597292380809</v>
      </c>
      <c r="AD50" s="12">
        <f t="shared" si="8"/>
        <v>2.5606806810957283</v>
      </c>
      <c r="AE50" s="12">
        <f t="shared" si="6"/>
        <v>0</v>
      </c>
      <c r="AF50" s="12">
        <f t="shared" si="8"/>
        <v>1.2521127850830909</v>
      </c>
    </row>
    <row r="51" spans="1:32" ht="12.75" customHeight="1">
      <c r="A51" s="3">
        <v>12</v>
      </c>
      <c r="B51" s="3">
        <v>560900</v>
      </c>
      <c r="C51" s="12">
        <f t="shared" si="7"/>
        <v>5.9686843979212689</v>
      </c>
      <c r="D51" s="12">
        <f t="shared" si="8"/>
        <v>1.4942346412109893</v>
      </c>
      <c r="E51" s="12">
        <f t="shared" si="8"/>
        <v>1.0296103400767307</v>
      </c>
      <c r="F51" s="12">
        <f t="shared" si="8"/>
        <v>1.0596208273222076</v>
      </c>
      <c r="G51" s="12">
        <f t="shared" si="8"/>
        <v>1.0520053766446238</v>
      </c>
      <c r="H51" s="12">
        <f t="shared" si="8"/>
        <v>1.2329149506593504</v>
      </c>
      <c r="I51" s="12">
        <f t="shared" si="8"/>
        <v>0.40427981208557373</v>
      </c>
      <c r="J51" s="12">
        <f t="shared" si="8"/>
        <v>0.44333449042147843</v>
      </c>
      <c r="K51" s="12">
        <f t="shared" si="8"/>
        <v>0.46883479062234529</v>
      </c>
      <c r="L51" s="12">
        <f t="shared" si="8"/>
        <v>0.58315236118933012</v>
      </c>
      <c r="M51" s="12">
        <f t="shared" si="8"/>
        <v>0.62631059240072129</v>
      </c>
      <c r="N51" s="12">
        <f t="shared" si="8"/>
        <v>0.71915316102485149</v>
      </c>
      <c r="O51" s="12">
        <f t="shared" si="8"/>
        <v>0.79119059981409257</v>
      </c>
      <c r="P51" s="12">
        <f t="shared" si="8"/>
        <v>1.3743045107346359</v>
      </c>
      <c r="Q51" s="12">
        <f t="shared" si="8"/>
        <v>0.66640000432439517</v>
      </c>
      <c r="R51" s="12">
        <f t="shared" si="8"/>
        <v>0.59072354693237139</v>
      </c>
      <c r="S51" s="12">
        <f t="shared" si="8"/>
        <v>0.49901168717242328</v>
      </c>
      <c r="T51" s="12">
        <f t="shared" si="8"/>
        <v>0.70556095322723889</v>
      </c>
      <c r="U51" s="12">
        <f t="shared" si="8"/>
        <v>0.76754432145217943</v>
      </c>
      <c r="V51" s="12">
        <f t="shared" si="8"/>
        <v>0.93865314393847266</v>
      </c>
      <c r="W51" s="12">
        <f t="shared" si="8"/>
        <v>0.90076584668488702</v>
      </c>
      <c r="X51" s="12">
        <f t="shared" si="8"/>
        <v>1.2425372649831461</v>
      </c>
      <c r="Y51" s="12">
        <f t="shared" si="8"/>
        <v>1.4416111436251</v>
      </c>
      <c r="Z51" s="12">
        <f t="shared" si="8"/>
        <v>1.3209749182225923</v>
      </c>
      <c r="AA51" s="12">
        <f t="shared" si="8"/>
        <v>1.5245034519191454</v>
      </c>
      <c r="AB51" s="12">
        <f t="shared" si="8"/>
        <v>1.604015065014023</v>
      </c>
      <c r="AC51" s="12">
        <f t="shared" si="8"/>
        <v>1.9956100777806716</v>
      </c>
      <c r="AD51" s="12">
        <f t="shared" si="8"/>
        <v>1.9529015490421471</v>
      </c>
      <c r="AE51" s="12">
        <f t="shared" si="6"/>
        <v>2.5239527147414655</v>
      </c>
      <c r="AF51" s="12">
        <f t="shared" si="8"/>
        <v>1.1099377281445748</v>
      </c>
    </row>
    <row r="52" spans="1:32" ht="12.75" customHeight="1">
      <c r="A52" s="3">
        <v>13</v>
      </c>
      <c r="B52" s="3">
        <v>550921</v>
      </c>
      <c r="C52" s="12">
        <f t="shared" si="7"/>
        <v>0.12120865227762836</v>
      </c>
      <c r="D52" s="12">
        <f t="shared" si="8"/>
        <v>0.16677636561541043</v>
      </c>
      <c r="E52" s="12">
        <f t="shared" si="8"/>
        <v>3.3171244093013613E-2</v>
      </c>
      <c r="F52" s="12">
        <f t="shared" si="8"/>
        <v>3.3414606655874889E-2</v>
      </c>
      <c r="G52" s="12">
        <f t="shared" si="8"/>
        <v>5.6250701827203729E-2</v>
      </c>
      <c r="H52" s="12">
        <f t="shared" si="8"/>
        <v>3.6527932793000255E-2</v>
      </c>
      <c r="I52" s="12">
        <f t="shared" si="8"/>
        <v>6.9293593345298277E-2</v>
      </c>
      <c r="J52" s="12">
        <f t="shared" si="8"/>
        <v>0.10344810505878316</v>
      </c>
      <c r="K52" s="12">
        <f t="shared" si="8"/>
        <v>0.11751130100655768</v>
      </c>
      <c r="L52" s="12">
        <f t="shared" si="8"/>
        <v>0.12718723065109078</v>
      </c>
      <c r="M52" s="12">
        <f t="shared" si="8"/>
        <v>0.18432283661708879</v>
      </c>
      <c r="N52" s="12">
        <f t="shared" si="8"/>
        <v>0.33852001564849071</v>
      </c>
      <c r="O52" s="12">
        <f t="shared" si="8"/>
        <v>0.41780189257851547</v>
      </c>
      <c r="P52" s="12">
        <f t="shared" si="8"/>
        <v>0.44083112535647923</v>
      </c>
      <c r="Q52" s="12">
        <f t="shared" si="8"/>
        <v>0.64351058545549222</v>
      </c>
      <c r="R52" s="12">
        <f t="shared" si="8"/>
        <v>0.34246990066231636</v>
      </c>
      <c r="S52" s="12">
        <f t="shared" si="8"/>
        <v>0.36954825820732962</v>
      </c>
      <c r="T52" s="12">
        <f t="shared" si="8"/>
        <v>0.34253479855142388</v>
      </c>
      <c r="U52" s="12">
        <f t="shared" si="8"/>
        <v>0.46463817535670038</v>
      </c>
      <c r="V52" s="12">
        <f t="shared" si="8"/>
        <v>0.75740292798395814</v>
      </c>
      <c r="W52" s="12">
        <f t="shared" si="8"/>
        <v>1.1317591207432516</v>
      </c>
      <c r="X52" s="12">
        <f t="shared" si="8"/>
        <v>1.3933385772202249</v>
      </c>
      <c r="Y52" s="12">
        <f t="shared" si="8"/>
        <v>1.4113241490745809</v>
      </c>
      <c r="Z52" s="12">
        <f t="shared" si="8"/>
        <v>1.1043720030028423</v>
      </c>
      <c r="AA52" s="12">
        <f t="shared" si="8"/>
        <v>1.2028117818816615</v>
      </c>
      <c r="AB52" s="12">
        <f t="shared" si="8"/>
        <v>1.3813440201158014</v>
      </c>
      <c r="AC52" s="12">
        <f t="shared" si="8"/>
        <v>1.6085864764797595</v>
      </c>
      <c r="AD52" s="12">
        <f t="shared" si="8"/>
        <v>1.3927943696624396</v>
      </c>
      <c r="AE52" s="12">
        <f t="shared" si="6"/>
        <v>1.0114769528880552</v>
      </c>
      <c r="AF52" s="12">
        <f t="shared" si="8"/>
        <v>0.59241729560799328</v>
      </c>
    </row>
    <row r="53" spans="1:32" ht="12.75" customHeight="1">
      <c r="A53" s="3">
        <v>14</v>
      </c>
      <c r="B53" s="3">
        <v>550953</v>
      </c>
      <c r="C53" s="12">
        <f t="shared" si="7"/>
        <v>2.1211514148584965E-2</v>
      </c>
      <c r="D53" s="12">
        <f t="shared" si="8"/>
        <v>0.23441148886591023</v>
      </c>
      <c r="E53" s="12">
        <f t="shared" si="8"/>
        <v>0.69975524563616942</v>
      </c>
      <c r="F53" s="12">
        <f t="shared" si="8"/>
        <v>0.3917288495307511</v>
      </c>
      <c r="G53" s="12">
        <f t="shared" si="8"/>
        <v>0.87381234182398582</v>
      </c>
      <c r="H53" s="12">
        <f t="shared" si="8"/>
        <v>0.72084315375142627</v>
      </c>
      <c r="I53" s="12">
        <f t="shared" si="8"/>
        <v>0.49056126545753231</v>
      </c>
      <c r="J53" s="12">
        <f t="shared" si="8"/>
        <v>0.32354022255313586</v>
      </c>
      <c r="K53" s="12">
        <f t="shared" si="8"/>
        <v>0.17448540370476134</v>
      </c>
      <c r="L53" s="12">
        <f t="shared" si="8"/>
        <v>0.22207893705248899</v>
      </c>
      <c r="M53" s="12">
        <f t="shared" si="8"/>
        <v>0.3168200952549261</v>
      </c>
      <c r="N53" s="12">
        <f t="shared" si="8"/>
        <v>0.26876685253416605</v>
      </c>
      <c r="O53" s="12">
        <f t="shared" si="8"/>
        <v>0.31928874052061967</v>
      </c>
      <c r="P53" s="12">
        <f t="shared" si="8"/>
        <v>0.29203915240708339</v>
      </c>
      <c r="Q53" s="12">
        <f t="shared" si="8"/>
        <v>0.32235328184887985</v>
      </c>
      <c r="R53" s="12">
        <f t="shared" si="8"/>
        <v>0.41601756627272946</v>
      </c>
      <c r="S53" s="12">
        <f t="shared" si="8"/>
        <v>0.55982337669209836</v>
      </c>
      <c r="T53" s="12">
        <f t="shared" si="8"/>
        <v>0.49454139364632854</v>
      </c>
      <c r="U53" s="12">
        <f t="shared" si="8"/>
        <v>0.64557422686812627</v>
      </c>
      <c r="V53" s="12">
        <f t="shared" si="8"/>
        <v>0.75799918436585578</v>
      </c>
      <c r="W53" s="12">
        <f t="shared" si="8"/>
        <v>0.78888775146398971</v>
      </c>
      <c r="X53" s="12">
        <f t="shared" si="8"/>
        <v>1.2376368279370906</v>
      </c>
      <c r="Y53" s="12">
        <f t="shared" si="8"/>
        <v>1.1856592198885012</v>
      </c>
      <c r="Z53" s="12">
        <f t="shared" si="8"/>
        <v>1.3341872802727657</v>
      </c>
      <c r="AA53" s="12">
        <f t="shared" si="8"/>
        <v>1.3960976678191694</v>
      </c>
      <c r="AB53" s="12">
        <f t="shared" si="8"/>
        <v>0.72540642787318554</v>
      </c>
      <c r="AC53" s="12">
        <f t="shared" si="8"/>
        <v>0.86380755758839489</v>
      </c>
      <c r="AD53" s="12">
        <f t="shared" si="8"/>
        <v>1.2895936617627579</v>
      </c>
      <c r="AE53" s="12">
        <f t="shared" si="6"/>
        <v>1.2665744416585254</v>
      </c>
      <c r="AF53" s="12">
        <f t="shared" si="8"/>
        <v>0.65766100604317468</v>
      </c>
    </row>
    <row r="54" spans="1:32" ht="12.75" customHeight="1">
      <c r="A54" s="3">
        <v>15</v>
      </c>
      <c r="B54" s="3">
        <v>550922</v>
      </c>
      <c r="C54" s="12">
        <f t="shared" si="7"/>
        <v>0.10639426144369601</v>
      </c>
      <c r="D54" s="12">
        <f t="shared" si="8"/>
        <v>0.2034903267378852</v>
      </c>
      <c r="E54" s="12">
        <f t="shared" si="8"/>
        <v>0.18988846551025135</v>
      </c>
      <c r="F54" s="12">
        <f t="shared" si="8"/>
        <v>0.14627291776439807</v>
      </c>
      <c r="G54" s="12">
        <f t="shared" si="8"/>
        <v>0.12017749692385643</v>
      </c>
      <c r="H54" s="12">
        <f t="shared" si="8"/>
        <v>0.14218243717166182</v>
      </c>
      <c r="I54" s="12">
        <f t="shared" si="8"/>
        <v>0.15072663300671024</v>
      </c>
      <c r="J54" s="12">
        <f t="shared" si="8"/>
        <v>0.22495818403391121</v>
      </c>
      <c r="K54" s="12">
        <f t="shared" si="8"/>
        <v>0.18720520999320503</v>
      </c>
      <c r="L54" s="12">
        <f t="shared" si="8"/>
        <v>0.16541605565628428</v>
      </c>
      <c r="M54" s="12">
        <f t="shared" si="8"/>
        <v>0.30895349188295956</v>
      </c>
      <c r="N54" s="12">
        <f t="shared" si="8"/>
        <v>0.3398930061362147</v>
      </c>
      <c r="O54" s="12">
        <f t="shared" si="8"/>
        <v>0.39715133475107833</v>
      </c>
      <c r="P54" s="12">
        <f t="shared" si="8"/>
        <v>0.47353790834286136</v>
      </c>
      <c r="Q54" s="12">
        <f t="shared" si="8"/>
        <v>0.50563214573353421</v>
      </c>
      <c r="R54" s="12">
        <f t="shared" si="8"/>
        <v>0.49324005763597045</v>
      </c>
      <c r="S54" s="12">
        <f t="shared" si="8"/>
        <v>0.34714544939573361</v>
      </c>
      <c r="T54" s="12">
        <f t="shared" si="8"/>
        <v>0.56573205973479923</v>
      </c>
      <c r="U54" s="12">
        <f t="shared" si="8"/>
        <v>0.60510413922414752</v>
      </c>
      <c r="V54" s="12">
        <f t="shared" si="8"/>
        <v>0.6746911251742973</v>
      </c>
      <c r="W54" s="12">
        <f t="shared" si="8"/>
        <v>0.86667411113192772</v>
      </c>
      <c r="X54" s="12">
        <f t="shared" si="8"/>
        <v>1.0200052667036392</v>
      </c>
      <c r="Y54" s="12">
        <f t="shared" si="8"/>
        <v>1.2844213889684988</v>
      </c>
      <c r="Z54" s="12">
        <f t="shared" si="8"/>
        <v>0.88992012611255511</v>
      </c>
      <c r="AA54" s="12">
        <f t="shared" si="8"/>
        <v>1.0979471280144422</v>
      </c>
      <c r="AB54" s="12">
        <f t="shared" si="8"/>
        <v>1.0758481440292438</v>
      </c>
      <c r="AC54" s="12">
        <f t="shared" si="8"/>
        <v>1.1672529682078481</v>
      </c>
      <c r="AD54" s="12">
        <f t="shared" si="8"/>
        <v>1.2080353401997326</v>
      </c>
      <c r="AE54" s="12">
        <f t="shared" si="6"/>
        <v>1.0598003355441028</v>
      </c>
      <c r="AF54" s="12">
        <f t="shared" si="8"/>
        <v>0.56851356573929945</v>
      </c>
    </row>
    <row r="55" spans="1:32" ht="12.75" customHeight="1">
      <c r="A55" s="3">
        <v>16</v>
      </c>
      <c r="B55" s="3">
        <v>540231</v>
      </c>
      <c r="C55" s="12">
        <f t="shared" si="7"/>
        <v>0.62456124993055728</v>
      </c>
      <c r="D55" s="12">
        <f t="shared" si="8"/>
        <v>0.4786397690551894</v>
      </c>
      <c r="E55" s="12">
        <f t="shared" si="8"/>
        <v>0.57449008401233359</v>
      </c>
      <c r="F55" s="12">
        <f t="shared" si="8"/>
        <v>0.45966053615338881</v>
      </c>
      <c r="G55" s="12">
        <f t="shared" si="8"/>
        <v>0.74118961323079513</v>
      </c>
      <c r="H55" s="12">
        <f t="shared" si="8"/>
        <v>1.0306087057095352</v>
      </c>
      <c r="I55" s="12">
        <f t="shared" si="8"/>
        <v>0.45966032225839787</v>
      </c>
      <c r="J55" s="12">
        <f t="shared" si="8"/>
        <v>0.55960623074430316</v>
      </c>
      <c r="K55" s="12">
        <f t="shared" si="8"/>
        <v>0.53837059871444515</v>
      </c>
      <c r="L55" s="12">
        <f t="shared" si="8"/>
        <v>0.60743408707677526</v>
      </c>
      <c r="M55" s="12">
        <f t="shared" si="8"/>
        <v>0.44754981998441384</v>
      </c>
      <c r="N55" s="12">
        <f t="shared" si="8"/>
        <v>0.38911605651434417</v>
      </c>
      <c r="O55" s="12">
        <f t="shared" si="8"/>
        <v>0.47550122389106764</v>
      </c>
      <c r="P55" s="12">
        <f t="shared" si="8"/>
        <v>0.76911986349715789</v>
      </c>
      <c r="Q55" s="12">
        <f t="shared" si="8"/>
        <v>1.6664965653796671</v>
      </c>
      <c r="R55" s="12">
        <f t="shared" si="8"/>
        <v>1.5827786960718551</v>
      </c>
      <c r="S55" s="12">
        <f t="shared" si="8"/>
        <v>1.3063781503860168</v>
      </c>
      <c r="T55" s="12">
        <f t="shared" si="8"/>
        <v>1.90138313270127</v>
      </c>
      <c r="U55" s="12">
        <f t="shared" si="8"/>
        <v>1.6168241157394267</v>
      </c>
      <c r="V55" s="12">
        <f t="shared" si="8"/>
        <v>1.6335672595625315</v>
      </c>
      <c r="W55" s="12">
        <f t="shared" si="8"/>
        <v>1.687566954784727</v>
      </c>
      <c r="X55" s="12">
        <f t="shared" si="8"/>
        <v>1.9825199541188481</v>
      </c>
      <c r="Y55" s="12">
        <f t="shared" si="8"/>
        <v>2.0170485951122634</v>
      </c>
      <c r="Z55" s="12">
        <f t="shared" si="8"/>
        <v>1.2851592747969991</v>
      </c>
      <c r="AA55" s="12">
        <f t="shared" si="8"/>
        <v>1.34219611099148</v>
      </c>
      <c r="AB55" s="12">
        <f t="shared" si="8"/>
        <v>1.1458581393311238</v>
      </c>
      <c r="AC55" s="12">
        <f t="shared" si="8"/>
        <v>1.174401862083871</v>
      </c>
      <c r="AD55" s="12">
        <f t="shared" si="8"/>
        <v>1.1092366675867649</v>
      </c>
      <c r="AE55" s="12">
        <f t="shared" si="6"/>
        <v>1.1443603460157186</v>
      </c>
      <c r="AF55" s="12">
        <f t="shared" si="8"/>
        <v>1.1020536271184349</v>
      </c>
    </row>
    <row r="56" spans="1:32" ht="12.75" customHeight="1">
      <c r="A56" s="3">
        <v>17</v>
      </c>
      <c r="B56" s="3">
        <v>540243</v>
      </c>
      <c r="C56" s="12">
        <f t="shared" si="7"/>
        <v>0.32827343325191016</v>
      </c>
      <c r="D56" s="12">
        <f t="shared" si="8"/>
        <v>0.79225987108774798</v>
      </c>
      <c r="E56" s="12">
        <f t="shared" si="8"/>
        <v>0.81915688899539318</v>
      </c>
      <c r="F56" s="12">
        <f t="shared" si="8"/>
        <v>0.93033032897314705</v>
      </c>
      <c r="G56" s="12">
        <f t="shared" si="8"/>
        <v>1.2003216127823997</v>
      </c>
      <c r="H56" s="12">
        <f t="shared" si="8"/>
        <v>1.2991332084693827</v>
      </c>
      <c r="I56" s="12">
        <f t="shared" si="8"/>
        <v>1.3159189536199296</v>
      </c>
      <c r="J56" s="12">
        <f t="shared" si="8"/>
        <v>1.2150087309813398</v>
      </c>
      <c r="K56" s="12">
        <f t="shared" si="8"/>
        <v>1.4047754904910568</v>
      </c>
      <c r="L56" s="12">
        <f t="shared" si="8"/>
        <v>1.5557975319248538</v>
      </c>
      <c r="M56" s="12">
        <f t="shared" si="8"/>
        <v>1.8645392488973764</v>
      </c>
      <c r="N56" s="12">
        <f t="shared" si="8"/>
        <v>1.773983657175586</v>
      </c>
      <c r="O56" s="12">
        <f t="shared" si="8"/>
        <v>1.7749796659983761</v>
      </c>
      <c r="P56" s="12">
        <f t="shared" si="8"/>
        <v>1.2935292659692037</v>
      </c>
      <c r="Q56" s="12">
        <f t="shared" si="8"/>
        <v>1.3759768453625731</v>
      </c>
      <c r="R56" s="12">
        <f t="shared" si="8"/>
        <v>1.3289585141335305</v>
      </c>
      <c r="S56" s="12">
        <f t="shared" si="8"/>
        <v>1.1288445275465793</v>
      </c>
      <c r="T56" s="12">
        <f t="shared" si="8"/>
        <v>1.0841331554185754</v>
      </c>
      <c r="U56" s="12">
        <f t="shared" si="8"/>
        <v>0.95663696112707142</v>
      </c>
      <c r="V56" s="12">
        <f t="shared" si="8"/>
        <v>1.0701210343913696</v>
      </c>
      <c r="W56" s="12">
        <f t="shared" si="8"/>
        <v>1.0547270076843387</v>
      </c>
      <c r="X56" s="12">
        <f t="shared" si="8"/>
        <v>1.3529134430642691</v>
      </c>
      <c r="Y56" s="12">
        <f t="shared" si="8"/>
        <v>1.390533350490335</v>
      </c>
      <c r="Z56" s="12">
        <f t="shared" si="8"/>
        <v>1.3318191425502788</v>
      </c>
      <c r="AA56" s="12">
        <f t="shared" si="8"/>
        <v>1.0880002829266089</v>
      </c>
      <c r="AB56" s="12">
        <f t="shared" si="8"/>
        <v>0.90315879997911597</v>
      </c>
      <c r="AC56" s="12">
        <f t="shared" si="8"/>
        <v>1.0689115707633625</v>
      </c>
      <c r="AD56" s="12">
        <f t="shared" si="8"/>
        <v>1.0385141205077784</v>
      </c>
      <c r="AE56" s="12">
        <f t="shared" si="6"/>
        <v>0</v>
      </c>
      <c r="AF56" s="12">
        <f t="shared" si="8"/>
        <v>1.1917154521595443</v>
      </c>
    </row>
    <row r="57" spans="1:32" ht="12.75" customHeight="1">
      <c r="A57" s="3">
        <v>18</v>
      </c>
      <c r="B57" s="3">
        <v>540232</v>
      </c>
      <c r="C57" s="12">
        <f t="shared" si="7"/>
        <v>0.16026477356708638</v>
      </c>
      <c r="D57" s="12">
        <f t="shared" si="8"/>
        <v>0.4884357710460992</v>
      </c>
      <c r="E57" s="12">
        <f t="shared" si="8"/>
        <v>0.5630414987986091</v>
      </c>
      <c r="F57" s="12">
        <f t="shared" si="8"/>
        <v>0.3686396342378529</v>
      </c>
      <c r="G57" s="12">
        <f t="shared" si="8"/>
        <v>0.39573686515190171</v>
      </c>
      <c r="H57" s="12">
        <f t="shared" si="8"/>
        <v>0.17102993491820878</v>
      </c>
      <c r="I57" s="12">
        <f t="shared" si="8"/>
        <v>0.18428390989616661</v>
      </c>
      <c r="J57" s="12">
        <f t="shared" si="8"/>
        <v>0.30408986974071167</v>
      </c>
      <c r="K57" s="12">
        <f t="shared" si="8"/>
        <v>0.11739140444128389</v>
      </c>
      <c r="L57" s="12">
        <f t="shared" si="8"/>
        <v>5.9167176620260831E-2</v>
      </c>
      <c r="M57" s="12">
        <f t="shared" si="8"/>
        <v>0.24359530121982878</v>
      </c>
      <c r="N57" s="12">
        <f t="shared" si="8"/>
        <v>0.27920837663320863</v>
      </c>
      <c r="O57" s="12">
        <f t="shared" si="8"/>
        <v>0.29615545581681324</v>
      </c>
      <c r="P57" s="12">
        <f t="shared" si="8"/>
        <v>0.19088217113067946</v>
      </c>
      <c r="Q57" s="12">
        <f t="shared" si="8"/>
        <v>0.28663998428408771</v>
      </c>
      <c r="R57" s="12">
        <f t="shared" si="8"/>
        <v>0.36032187424579298</v>
      </c>
      <c r="S57" s="12">
        <f t="shared" si="8"/>
        <v>0.64456424334650064</v>
      </c>
      <c r="T57" s="12">
        <f t="shared" si="8"/>
        <v>0.73785759904229009</v>
      </c>
      <c r="U57" s="12">
        <f t="shared" si="8"/>
        <v>0.87730400448479062</v>
      </c>
      <c r="V57" s="12">
        <f t="shared" si="8"/>
        <v>0.48629871186726803</v>
      </c>
      <c r="W57" s="12">
        <f t="shared" si="8"/>
        <v>0.63390555947397265</v>
      </c>
      <c r="X57" s="12">
        <f t="shared" si="8"/>
        <v>0.65685505361320762</v>
      </c>
      <c r="Y57" s="12">
        <f t="shared" si="8"/>
        <v>0.54473702411678537</v>
      </c>
      <c r="Z57" s="12">
        <f t="shared" si="8"/>
        <v>0.39541441806815525</v>
      </c>
      <c r="AA57" s="12">
        <f t="shared" si="8"/>
        <v>0.49914913046027282</v>
      </c>
      <c r="AB57" s="12">
        <f t="shared" si="8"/>
        <v>0.48441534817605503</v>
      </c>
      <c r="AC57" s="12">
        <f t="shared" si="8"/>
        <v>0.57782080216929899</v>
      </c>
      <c r="AD57" s="12">
        <f t="shared" si="8"/>
        <v>0.732989711975228</v>
      </c>
      <c r="AE57" s="12">
        <f t="shared" si="6"/>
        <v>0.95584440996271214</v>
      </c>
      <c r="AF57" s="12">
        <f t="shared" si="8"/>
        <v>0.45073159921088501</v>
      </c>
    </row>
    <row r="58" spans="1:32" ht="12.75" customHeight="1">
      <c r="A58" s="3">
        <v>19</v>
      </c>
      <c r="B58" s="3">
        <v>550410</v>
      </c>
      <c r="C58" s="12">
        <f t="shared" si="7"/>
        <v>3.1302134450697525</v>
      </c>
      <c r="D58" s="12">
        <f t="shared" si="8"/>
        <v>1.9515640879976572</v>
      </c>
      <c r="E58" s="12">
        <f t="shared" si="8"/>
        <v>1.3732834259599158</v>
      </c>
      <c r="F58" s="12">
        <f t="shared" si="8"/>
        <v>1.0135108502321268</v>
      </c>
      <c r="G58" s="12">
        <f t="shared" si="8"/>
        <v>1.2935638657775135</v>
      </c>
      <c r="H58" s="12">
        <f t="shared" si="8"/>
        <v>0.77513629423539032</v>
      </c>
      <c r="I58" s="12">
        <f t="shared" si="8"/>
        <v>0.84452066886257993</v>
      </c>
      <c r="J58" s="12">
        <f t="shared" si="8"/>
        <v>0.78781869590012177</v>
      </c>
      <c r="K58" s="12">
        <f t="shared" si="8"/>
        <v>0.66552889929164172</v>
      </c>
      <c r="L58" s="12">
        <f t="shared" si="8"/>
        <v>0.61614621271539294</v>
      </c>
      <c r="M58" s="12">
        <f t="shared" si="8"/>
        <v>0.53468104214477064</v>
      </c>
      <c r="N58" s="12">
        <f t="shared" si="8"/>
        <v>0.41900062827997031</v>
      </c>
      <c r="O58" s="12">
        <f t="shared" si="8"/>
        <v>0.70146018458154369</v>
      </c>
      <c r="P58" s="12">
        <f t="shared" si="8"/>
        <v>0.50096750639175747</v>
      </c>
      <c r="Q58" s="12">
        <f t="shared" si="8"/>
        <v>0.44745567910547374</v>
      </c>
      <c r="R58" s="12">
        <f t="shared" si="8"/>
        <v>0.39438970290835862</v>
      </c>
      <c r="S58" s="12">
        <f t="shared" si="8"/>
        <v>0.44952039029984137</v>
      </c>
      <c r="T58" s="12">
        <f t="shared" si="8"/>
        <v>0.53374203424773503</v>
      </c>
      <c r="U58" s="12">
        <f t="shared" si="8"/>
        <v>0.47266048446011888</v>
      </c>
      <c r="V58" s="12">
        <f t="shared" si="8"/>
        <v>3.4373394956611354E-2</v>
      </c>
      <c r="W58" s="12">
        <f t="shared" si="8"/>
        <v>0.14459121016370696</v>
      </c>
      <c r="X58" s="12">
        <f t="shared" si="8"/>
        <v>0.33200045614124929</v>
      </c>
      <c r="Y58" s="12">
        <f t="shared" ref="D58:AF67" si="9">Y27/Y$36*100</f>
        <v>0.3934700061155898</v>
      </c>
      <c r="Z58" s="12">
        <f t="shared" si="9"/>
        <v>0.22117795598924811</v>
      </c>
      <c r="AA58" s="12">
        <f t="shared" si="9"/>
        <v>0.11433697716899932</v>
      </c>
      <c r="AB58" s="12">
        <f t="shared" si="9"/>
        <v>0.29942672197134274</v>
      </c>
      <c r="AC58" s="12">
        <f t="shared" si="9"/>
        <v>0.81478411066247691</v>
      </c>
      <c r="AD58" s="12">
        <f t="shared" si="9"/>
        <v>0.59350393264903534</v>
      </c>
      <c r="AE58" s="12">
        <f t="shared" si="6"/>
        <v>0.41976845858138978</v>
      </c>
      <c r="AF58" s="12">
        <f t="shared" si="9"/>
        <v>0.60064476684171664</v>
      </c>
    </row>
    <row r="59" spans="1:32" ht="12.75" customHeight="1">
      <c r="A59" s="3">
        <v>20</v>
      </c>
      <c r="B59" s="3">
        <v>560749</v>
      </c>
      <c r="C59" s="12">
        <f t="shared" si="7"/>
        <v>0.53533821422619199</v>
      </c>
      <c r="D59" s="12">
        <f t="shared" si="9"/>
        <v>0.32395971079913916</v>
      </c>
      <c r="E59" s="12">
        <f t="shared" si="9"/>
        <v>0.2352801065632299</v>
      </c>
      <c r="F59" s="12">
        <f t="shared" si="9"/>
        <v>0.22101461112112608</v>
      </c>
      <c r="G59" s="12">
        <f t="shared" si="9"/>
        <v>0.21843745905125822</v>
      </c>
      <c r="H59" s="12">
        <f t="shared" si="9"/>
        <v>0.22162025130921026</v>
      </c>
      <c r="I59" s="12">
        <f t="shared" si="9"/>
        <v>0.23101231543163253</v>
      </c>
      <c r="J59" s="12">
        <f t="shared" si="9"/>
        <v>0.29604773959325209</v>
      </c>
      <c r="K59" s="12">
        <f t="shared" si="9"/>
        <v>0.28062502353139435</v>
      </c>
      <c r="L59" s="12">
        <f t="shared" si="9"/>
        <v>0.34132995381019715</v>
      </c>
      <c r="M59" s="12">
        <f t="shared" si="9"/>
        <v>0.49082581249756907</v>
      </c>
      <c r="N59" s="12">
        <f t="shared" si="9"/>
        <v>0.48180263208440954</v>
      </c>
      <c r="O59" s="12">
        <f t="shared" si="9"/>
        <v>0.42747951922052985</v>
      </c>
      <c r="P59" s="12">
        <f t="shared" si="9"/>
        <v>0.45107696486914489</v>
      </c>
      <c r="Q59" s="12">
        <f t="shared" si="9"/>
        <v>0.43373617571170553</v>
      </c>
      <c r="R59" s="12">
        <f t="shared" si="9"/>
        <v>0.3684721852095611</v>
      </c>
      <c r="S59" s="12">
        <f t="shared" si="9"/>
        <v>0.37027012583443553</v>
      </c>
      <c r="T59" s="12">
        <f t="shared" si="9"/>
        <v>0.37427224134546999</v>
      </c>
      <c r="U59" s="12">
        <f t="shared" si="9"/>
        <v>0.42866821731911825</v>
      </c>
      <c r="V59" s="12">
        <f t="shared" si="9"/>
        <v>0.45973036146338808</v>
      </c>
      <c r="W59" s="12">
        <f t="shared" si="9"/>
        <v>0.44400400201913331</v>
      </c>
      <c r="X59" s="12">
        <f t="shared" si="9"/>
        <v>0.5380900285068535</v>
      </c>
      <c r="Y59" s="12">
        <f t="shared" si="9"/>
        <v>0.46305803942655194</v>
      </c>
      <c r="Z59" s="12">
        <f t="shared" si="9"/>
        <v>0.56902803514601685</v>
      </c>
      <c r="AA59" s="12">
        <f t="shared" si="9"/>
        <v>0.69201105599064683</v>
      </c>
      <c r="AB59" s="12">
        <f t="shared" si="9"/>
        <v>0.68263186217445093</v>
      </c>
      <c r="AC59" s="12">
        <f t="shared" si="9"/>
        <v>0.57326147321671161</v>
      </c>
      <c r="AD59" s="12">
        <f t="shared" si="9"/>
        <v>0.59184945559497959</v>
      </c>
      <c r="AE59" s="12">
        <f t="shared" si="6"/>
        <v>0.56419435277200902</v>
      </c>
      <c r="AF59" s="12">
        <f t="shared" si="9"/>
        <v>0.42639098575824458</v>
      </c>
    </row>
    <row r="60" spans="1:32" ht="12.75" customHeight="1">
      <c r="A60" s="3">
        <v>21</v>
      </c>
      <c r="B60" s="3">
        <v>550200</v>
      </c>
      <c r="C60" s="12">
        <f t="shared" si="7"/>
        <v>0.10673095214446719</v>
      </c>
      <c r="D60" s="12">
        <f t="shared" si="9"/>
        <v>5.8469769086544762E-2</v>
      </c>
      <c r="E60" s="12">
        <f t="shared" si="9"/>
        <v>2.9549870412152009E-2</v>
      </c>
      <c r="F60" s="12">
        <f t="shared" si="9"/>
        <v>0.35275544699290784</v>
      </c>
      <c r="G60" s="12">
        <f t="shared" si="9"/>
        <v>0.72127790390963553</v>
      </c>
      <c r="H60" s="12">
        <f t="shared" si="9"/>
        <v>0.50420283720526027</v>
      </c>
      <c r="I60" s="12">
        <f t="shared" si="9"/>
        <v>0.58602157672140864</v>
      </c>
      <c r="J60" s="12">
        <f t="shared" si="9"/>
        <v>0.44549228454980527</v>
      </c>
      <c r="K60" s="12">
        <f t="shared" si="9"/>
        <v>0.39368843291898464</v>
      </c>
      <c r="L60" s="12">
        <f t="shared" si="9"/>
        <v>0.43843231464986065</v>
      </c>
      <c r="M60" s="12">
        <f t="shared" si="9"/>
        <v>0.7367999756445528</v>
      </c>
      <c r="N60" s="12">
        <f t="shared" si="9"/>
        <v>0.92171891932220396</v>
      </c>
      <c r="O60" s="12">
        <f t="shared" si="9"/>
        <v>1.2623918530054419</v>
      </c>
      <c r="P60" s="12">
        <f t="shared" si="9"/>
        <v>1.1333404579650748</v>
      </c>
      <c r="Q60" s="12">
        <f t="shared" si="9"/>
        <v>1.4429045154903981</v>
      </c>
      <c r="R60" s="12">
        <f t="shared" si="9"/>
        <v>1.1118764779420718</v>
      </c>
      <c r="S60" s="12">
        <f t="shared" si="9"/>
        <v>0.62479627670845594</v>
      </c>
      <c r="T60" s="12">
        <f t="shared" si="9"/>
        <v>0.69514608953766921</v>
      </c>
      <c r="U60" s="12">
        <f t="shared" si="9"/>
        <v>0.81060200427021056</v>
      </c>
      <c r="V60" s="12">
        <f t="shared" si="9"/>
        <v>0</v>
      </c>
      <c r="W60" s="12">
        <f t="shared" si="9"/>
        <v>1.1854700084283223</v>
      </c>
      <c r="X60" s="12">
        <f t="shared" si="9"/>
        <v>0</v>
      </c>
      <c r="Y60" s="12">
        <f t="shared" si="9"/>
        <v>1.2305588747179093</v>
      </c>
      <c r="Z60" s="12">
        <f t="shared" si="9"/>
        <v>0</v>
      </c>
      <c r="AA60" s="12">
        <f t="shared" si="9"/>
        <v>1.956047298915679</v>
      </c>
      <c r="AB60" s="12">
        <f t="shared" si="9"/>
        <v>0</v>
      </c>
      <c r="AC60" s="12">
        <f t="shared" si="9"/>
        <v>1.1735924766546224</v>
      </c>
      <c r="AD60" s="12">
        <f t="shared" si="9"/>
        <v>0.5483494639194193</v>
      </c>
      <c r="AE60" s="12">
        <f t="shared" si="6"/>
        <v>0</v>
      </c>
      <c r="AF60" s="12">
        <f t="shared" si="9"/>
        <v>0.67716275875783194</v>
      </c>
    </row>
    <row r="61" spans="1:32" ht="12.75" customHeight="1">
      <c r="A61" s="3">
        <v>22</v>
      </c>
      <c r="B61" s="3">
        <v>560600</v>
      </c>
      <c r="C61" s="12">
        <f t="shared" si="7"/>
        <v>1.9302477875212314</v>
      </c>
      <c r="D61" s="12">
        <f t="shared" si="9"/>
        <v>1.3738002106427707</v>
      </c>
      <c r="E61" s="12">
        <f t="shared" si="9"/>
        <v>1.1542996338940368</v>
      </c>
      <c r="F61" s="12">
        <f t="shared" si="9"/>
        <v>1.5108856166320614</v>
      </c>
      <c r="G61" s="12">
        <f t="shared" si="9"/>
        <v>1.500228250357311</v>
      </c>
      <c r="H61" s="12">
        <f t="shared" si="9"/>
        <v>0.97811549821463695</v>
      </c>
      <c r="I61" s="12">
        <f t="shared" si="9"/>
        <v>0.4129279302629501</v>
      </c>
      <c r="J61" s="12">
        <f t="shared" si="9"/>
        <v>0.56527191817359168</v>
      </c>
      <c r="K61" s="12">
        <f t="shared" si="9"/>
        <v>0.50306146667035145</v>
      </c>
      <c r="L61" s="12">
        <f t="shared" si="9"/>
        <v>0.75313825605795859</v>
      </c>
      <c r="M61" s="12">
        <f t="shared" si="9"/>
        <v>0.68192022610087188</v>
      </c>
      <c r="N61" s="12">
        <f t="shared" si="9"/>
        <v>0.63515004978428935</v>
      </c>
      <c r="O61" s="12">
        <f t="shared" si="9"/>
        <v>0.71280307456186176</v>
      </c>
      <c r="P61" s="12">
        <f t="shared" si="9"/>
        <v>0.58500311537613403</v>
      </c>
      <c r="Q61" s="12">
        <f t="shared" si="9"/>
        <v>0.87430046597692512</v>
      </c>
      <c r="R61" s="12">
        <f t="shared" si="9"/>
        <v>0.87690368840969357</v>
      </c>
      <c r="S61" s="12">
        <f t="shared" si="9"/>
        <v>0.79280725117382622</v>
      </c>
      <c r="T61" s="12">
        <f t="shared" si="9"/>
        <v>1.1212089263059535</v>
      </c>
      <c r="U61" s="12">
        <f t="shared" si="9"/>
        <v>0.99330288841052161</v>
      </c>
      <c r="V61" s="12">
        <f t="shared" si="9"/>
        <v>1.010461552125695</v>
      </c>
      <c r="W61" s="12">
        <f t="shared" si="9"/>
        <v>0.75771627247792206</v>
      </c>
      <c r="X61" s="12">
        <f t="shared" si="9"/>
        <v>0.81601053826814518</v>
      </c>
      <c r="Y61" s="12">
        <f t="shared" si="9"/>
        <v>0.65363363214105208</v>
      </c>
      <c r="Z61" s="12">
        <f t="shared" si="9"/>
        <v>0.77518539946890541</v>
      </c>
      <c r="AA61" s="12">
        <f t="shared" si="9"/>
        <v>0.51999640706239547</v>
      </c>
      <c r="AB61" s="12">
        <f t="shared" si="9"/>
        <v>0.45811508183064548</v>
      </c>
      <c r="AC61" s="12">
        <f t="shared" si="9"/>
        <v>0.58361394617319584</v>
      </c>
      <c r="AD61" s="12">
        <f t="shared" si="9"/>
        <v>0.52780040229064651</v>
      </c>
      <c r="AE61" s="12">
        <f t="shared" si="6"/>
        <v>0.50967429274233456</v>
      </c>
      <c r="AF61" s="12">
        <f t="shared" si="9"/>
        <v>0.81109580025320904</v>
      </c>
    </row>
    <row r="62" spans="1:32" ht="12.75" customHeight="1">
      <c r="A62" s="3">
        <v>23</v>
      </c>
      <c r="B62" s="3">
        <v>540249</v>
      </c>
      <c r="C62" s="12">
        <f t="shared" si="7"/>
        <v>2.7849371314288973</v>
      </c>
      <c r="D62" s="12">
        <f t="shared" si="9"/>
        <v>3.2467625740636379</v>
      </c>
      <c r="E62" s="12">
        <f t="shared" si="9"/>
        <v>3.1683750430317845</v>
      </c>
      <c r="F62" s="12">
        <f t="shared" si="9"/>
        <v>2.5165097312860767</v>
      </c>
      <c r="G62" s="12">
        <f t="shared" si="9"/>
        <v>3.4056480867679264</v>
      </c>
      <c r="H62" s="12">
        <f t="shared" si="9"/>
        <v>1.9802835425122116</v>
      </c>
      <c r="I62" s="12">
        <f t="shared" si="9"/>
        <v>1.8847982118821587</v>
      </c>
      <c r="J62" s="12">
        <f t="shared" si="9"/>
        <v>1.5644281371893407</v>
      </c>
      <c r="K62" s="12">
        <f t="shared" si="9"/>
        <v>1.7347252158561877</v>
      </c>
      <c r="L62" s="12">
        <f t="shared" si="9"/>
        <v>1.8701509568655159</v>
      </c>
      <c r="M62" s="12">
        <f t="shared" si="9"/>
        <v>1.4941244405464624</v>
      </c>
      <c r="N62" s="12">
        <f t="shared" si="9"/>
        <v>1.7399486955365826</v>
      </c>
      <c r="O62" s="12">
        <f t="shared" si="9"/>
        <v>1.4443671228103239</v>
      </c>
      <c r="P62" s="12">
        <f t="shared" si="9"/>
        <v>2.4587338187337702</v>
      </c>
      <c r="Q62" s="12">
        <f t="shared" si="9"/>
        <v>2.4095005670383545</v>
      </c>
      <c r="R62" s="12">
        <f t="shared" si="9"/>
        <v>1.8347973673363918</v>
      </c>
      <c r="S62" s="12">
        <f t="shared" si="9"/>
        <v>1.5940100137049928</v>
      </c>
      <c r="T62" s="12">
        <f t="shared" si="9"/>
        <v>1.9948460562549124</v>
      </c>
      <c r="U62" s="12">
        <f t="shared" si="9"/>
        <v>1.8313523379190857</v>
      </c>
      <c r="V62" s="12">
        <f t="shared" si="9"/>
        <v>1.8698164090619145</v>
      </c>
      <c r="W62" s="12">
        <f t="shared" si="9"/>
        <v>2.5034951335009237</v>
      </c>
      <c r="X62" s="12">
        <f t="shared" si="9"/>
        <v>2.8604759560698048</v>
      </c>
      <c r="Y62" s="12">
        <f t="shared" si="9"/>
        <v>2.7559597413550248</v>
      </c>
      <c r="Z62" s="12">
        <f t="shared" si="9"/>
        <v>1.980081055034236</v>
      </c>
      <c r="AA62" s="12">
        <f t="shared" si="9"/>
        <v>1.3482429451200608</v>
      </c>
      <c r="AB62" s="12">
        <f t="shared" si="9"/>
        <v>2.3143837023497777</v>
      </c>
      <c r="AC62" s="12">
        <f t="shared" si="9"/>
        <v>0.39829230765674989</v>
      </c>
      <c r="AD62" s="12">
        <f t="shared" si="9"/>
        <v>0.5097230411012682</v>
      </c>
      <c r="AE62" s="12">
        <f t="shared" si="6"/>
        <v>0.68188469445564814</v>
      </c>
      <c r="AF62" s="12">
        <f t="shared" si="9"/>
        <v>1.9284581502099594</v>
      </c>
    </row>
    <row r="63" spans="1:32" ht="12.75" customHeight="1">
      <c r="A63" s="3">
        <v>24</v>
      </c>
      <c r="B63" s="3">
        <v>540262</v>
      </c>
      <c r="C63" s="12">
        <f t="shared" si="7"/>
        <v>2.6261874660152812E-2</v>
      </c>
      <c r="D63" s="12">
        <f t="shared" si="9"/>
        <v>5.5078137991101776E-2</v>
      </c>
      <c r="E63" s="12">
        <f t="shared" si="9"/>
        <v>0.15689118702268842</v>
      </c>
      <c r="F63" s="12">
        <f t="shared" si="9"/>
        <v>0.17662370964518817</v>
      </c>
      <c r="G63" s="12">
        <f t="shared" si="9"/>
        <v>0.13480921547036157</v>
      </c>
      <c r="H63" s="12">
        <f t="shared" si="9"/>
        <v>0.14316066574672498</v>
      </c>
      <c r="I63" s="12">
        <f t="shared" si="9"/>
        <v>0.1092548141436681</v>
      </c>
      <c r="J63" s="12">
        <f t="shared" si="9"/>
        <v>0.1630649175153385</v>
      </c>
      <c r="K63" s="12">
        <f t="shared" si="9"/>
        <v>9.6872495927211894E-2</v>
      </c>
      <c r="L63" s="12">
        <f t="shared" si="9"/>
        <v>0.15480770390654719</v>
      </c>
      <c r="M63" s="12">
        <f t="shared" si="9"/>
        <v>0.1818451667890443</v>
      </c>
      <c r="N63" s="12">
        <f t="shared" si="9"/>
        <v>0.19517539703683451</v>
      </c>
      <c r="O63" s="12">
        <f t="shared" si="9"/>
        <v>0.21724670930268158</v>
      </c>
      <c r="P63" s="12">
        <f t="shared" si="9"/>
        <v>0.28519383709363594</v>
      </c>
      <c r="Q63" s="12">
        <f t="shared" si="9"/>
        <v>0.30806655672770217</v>
      </c>
      <c r="R63" s="12">
        <f t="shared" si="9"/>
        <v>0.33418480180374577</v>
      </c>
      <c r="S63" s="12">
        <f t="shared" si="9"/>
        <v>0.30260314287002799</v>
      </c>
      <c r="T63" s="12">
        <f t="shared" si="9"/>
        <v>0.51834848276987988</v>
      </c>
      <c r="U63" s="12">
        <f t="shared" si="9"/>
        <v>0.52605331832318203</v>
      </c>
      <c r="V63" s="12">
        <f t="shared" si="9"/>
        <v>0.52949576565475165</v>
      </c>
      <c r="W63" s="12">
        <f t="shared" si="9"/>
        <v>0.457056492411681</v>
      </c>
      <c r="X63" s="12">
        <f t="shared" si="9"/>
        <v>0.60589461791732668</v>
      </c>
      <c r="Y63" s="12">
        <f t="shared" si="9"/>
        <v>0.45847916462252386</v>
      </c>
      <c r="Z63" s="12">
        <f t="shared" si="9"/>
        <v>0.33542344147548786</v>
      </c>
      <c r="AA63" s="12">
        <f t="shared" si="9"/>
        <v>0.35048498887646118</v>
      </c>
      <c r="AB63" s="12">
        <f t="shared" si="9"/>
        <v>0.41989673394735771</v>
      </c>
      <c r="AC63" s="12">
        <f t="shared" si="9"/>
        <v>0.60641575766582767</v>
      </c>
      <c r="AD63" s="12">
        <f t="shared" si="9"/>
        <v>0.50106155692197574</v>
      </c>
      <c r="AE63" s="12">
        <f t="shared" si="6"/>
        <v>0.54395334076876356</v>
      </c>
      <c r="AF63" s="12">
        <f t="shared" si="9"/>
        <v>0.32224414759324771</v>
      </c>
    </row>
    <row r="64" spans="1:32" ht="12.75" customHeight="1">
      <c r="A64" s="3">
        <v>25</v>
      </c>
      <c r="B64" s="3">
        <v>560490</v>
      </c>
      <c r="C64" s="12">
        <f t="shared" si="7"/>
        <v>0.23585183589021852</v>
      </c>
      <c r="D64" s="12">
        <f t="shared" si="9"/>
        <v>0.17582440854620437</v>
      </c>
      <c r="E64" s="12">
        <f t="shared" si="9"/>
        <v>9.8683429804528641E-2</v>
      </c>
      <c r="F64" s="12">
        <f t="shared" si="9"/>
        <v>0.1282078914331248</v>
      </c>
      <c r="G64" s="12">
        <f t="shared" si="9"/>
        <v>0.1213399401315535</v>
      </c>
      <c r="H64" s="12">
        <f t="shared" si="9"/>
        <v>0.23944262984526449</v>
      </c>
      <c r="I64" s="12">
        <f t="shared" si="9"/>
        <v>0.169933532333812</v>
      </c>
      <c r="J64" s="12">
        <f t="shared" si="9"/>
        <v>9.1264699971598057E-2</v>
      </c>
      <c r="K64" s="12">
        <f t="shared" si="9"/>
        <v>0.13467324116930873</v>
      </c>
      <c r="L64" s="12">
        <f t="shared" si="9"/>
        <v>0.164841380722686</v>
      </c>
      <c r="M64" s="12">
        <f t="shared" si="9"/>
        <v>0.13748001898755599</v>
      </c>
      <c r="N64" s="12">
        <f t="shared" si="9"/>
        <v>0.15260130497934732</v>
      </c>
      <c r="O64" s="12">
        <f t="shared" si="9"/>
        <v>0.2245886232619313</v>
      </c>
      <c r="P64" s="12">
        <f t="shared" si="9"/>
        <v>0.27079331902488363</v>
      </c>
      <c r="Q64" s="12">
        <f t="shared" si="9"/>
        <v>0.35949876716394202</v>
      </c>
      <c r="R64" s="12">
        <f t="shared" si="9"/>
        <v>0.37381201258709146</v>
      </c>
      <c r="S64" s="12">
        <f t="shared" si="9"/>
        <v>0.36656797855967022</v>
      </c>
      <c r="T64" s="12">
        <f t="shared" si="9"/>
        <v>0.40917078401940127</v>
      </c>
      <c r="U64" s="12">
        <f t="shared" si="9"/>
        <v>0.49807407431606598</v>
      </c>
      <c r="V64" s="12">
        <f t="shared" si="9"/>
        <v>0.35770710583235488</v>
      </c>
      <c r="W64" s="12">
        <f t="shared" si="9"/>
        <v>0.2395480895014345</v>
      </c>
      <c r="X64" s="12">
        <f t="shared" si="9"/>
        <v>0.44637954474149216</v>
      </c>
      <c r="Y64" s="12">
        <f t="shared" si="9"/>
        <v>0.59631920379951042</v>
      </c>
      <c r="Z64" s="12">
        <f t="shared" si="9"/>
        <v>0.86170011064267715</v>
      </c>
      <c r="AA64" s="12">
        <f t="shared" si="9"/>
        <v>0.9337659529321729</v>
      </c>
      <c r="AB64" s="12">
        <f t="shared" si="9"/>
        <v>0.25392239138127753</v>
      </c>
      <c r="AC64" s="12">
        <f t="shared" si="9"/>
        <v>0.45027746182364553</v>
      </c>
      <c r="AD64" s="12">
        <f t="shared" si="9"/>
        <v>0.48332197084560219</v>
      </c>
      <c r="AE64" s="12">
        <f t="shared" si="6"/>
        <v>0.64728766839469065</v>
      </c>
      <c r="AF64" s="12">
        <f t="shared" si="9"/>
        <v>0.34767177985251962</v>
      </c>
    </row>
    <row r="65" spans="1:32" ht="12.75" customHeight="1">
      <c r="A65" s="3"/>
      <c r="B65" s="7" t="s">
        <v>19</v>
      </c>
      <c r="C65" s="12">
        <f t="shared" si="7"/>
        <v>73.072487824422481</v>
      </c>
      <c r="D65" s="12">
        <f t="shared" si="9"/>
        <v>72.044928466048788</v>
      </c>
      <c r="E65" s="12">
        <f t="shared" si="9"/>
        <v>72.826739924779559</v>
      </c>
      <c r="F65" s="12">
        <f t="shared" si="9"/>
        <v>77.756585980950362</v>
      </c>
      <c r="G65" s="12">
        <f t="shared" si="9"/>
        <v>71.450889782809696</v>
      </c>
      <c r="H65" s="12">
        <f t="shared" si="9"/>
        <v>72.650348101860587</v>
      </c>
      <c r="I65" s="12">
        <f t="shared" si="9"/>
        <v>71.359947647375094</v>
      </c>
      <c r="J65" s="12">
        <f t="shared" si="9"/>
        <v>73.416098170901293</v>
      </c>
      <c r="K65" s="12">
        <f t="shared" si="9"/>
        <v>78.287157831070374</v>
      </c>
      <c r="L65" s="12">
        <f t="shared" si="9"/>
        <v>77.154445982581706</v>
      </c>
      <c r="M65" s="12">
        <f t="shared" si="9"/>
        <v>74.222869387953381</v>
      </c>
      <c r="N65" s="12">
        <f t="shared" si="9"/>
        <v>73.885027751088813</v>
      </c>
      <c r="O65" s="12">
        <f t="shared" si="9"/>
        <v>74.721977820516116</v>
      </c>
      <c r="P65" s="12">
        <f t="shared" si="9"/>
        <v>75.097555471902595</v>
      </c>
      <c r="Q65" s="12">
        <f t="shared" si="9"/>
        <v>76.604560932063222</v>
      </c>
      <c r="R65" s="12">
        <f t="shared" si="9"/>
        <v>78.794850782929231</v>
      </c>
      <c r="S65" s="12">
        <f t="shared" si="9"/>
        <v>76.882945775760064</v>
      </c>
      <c r="T65" s="12">
        <f t="shared" si="9"/>
        <v>73.441751893205591</v>
      </c>
      <c r="U65" s="12">
        <f t="shared" si="9"/>
        <v>73.947247497078877</v>
      </c>
      <c r="V65" s="12">
        <f t="shared" si="9"/>
        <v>77.460724806104423</v>
      </c>
      <c r="W65" s="12">
        <f t="shared" si="9"/>
        <v>79.62520504033931</v>
      </c>
      <c r="X65" s="12">
        <f t="shared" si="9"/>
        <v>76.415585407997</v>
      </c>
      <c r="Y65" s="12">
        <f t="shared" si="9"/>
        <v>79.767158814205402</v>
      </c>
      <c r="Z65" s="12">
        <f t="shared" si="9"/>
        <v>82.297365392673342</v>
      </c>
      <c r="AA65" s="12">
        <f t="shared" si="9"/>
        <v>83.909387776416509</v>
      </c>
      <c r="AB65" s="12">
        <f t="shared" si="9"/>
        <v>87.063908436401903</v>
      </c>
      <c r="AC65" s="12">
        <f t="shared" si="9"/>
        <v>94.525123100865585</v>
      </c>
      <c r="AD65" s="12">
        <f t="shared" si="9"/>
        <v>95.250162343011482</v>
      </c>
      <c r="AE65" s="12">
        <f t="shared" si="6"/>
        <v>73.823984669739161</v>
      </c>
      <c r="AF65" s="12">
        <f t="shared" si="9"/>
        <v>77.700850810143692</v>
      </c>
    </row>
    <row r="66" spans="1:32" ht="12.75" customHeight="1">
      <c r="A66" s="3"/>
      <c r="B66" s="7" t="s">
        <v>20</v>
      </c>
      <c r="C66" s="12">
        <f t="shared" si="7"/>
        <v>26.927512175577512</v>
      </c>
      <c r="D66" s="12">
        <f t="shared" si="9"/>
        <v>27.955071533951216</v>
      </c>
      <c r="E66" s="12">
        <f t="shared" si="9"/>
        <v>27.173260075220433</v>
      </c>
      <c r="F66" s="12">
        <f t="shared" si="9"/>
        <v>22.243414019049634</v>
      </c>
      <c r="G66" s="12">
        <f t="shared" si="9"/>
        <v>28.549110217190314</v>
      </c>
      <c r="H66" s="12">
        <f t="shared" si="9"/>
        <v>27.349651898139417</v>
      </c>
      <c r="I66" s="12">
        <f t="shared" si="9"/>
        <v>28.640052352624913</v>
      </c>
      <c r="J66" s="12">
        <f t="shared" si="9"/>
        <v>26.583901829098718</v>
      </c>
      <c r="K66" s="12">
        <f t="shared" si="9"/>
        <v>21.712842168929622</v>
      </c>
      <c r="L66" s="12">
        <f t="shared" si="9"/>
        <v>22.845554017418287</v>
      </c>
      <c r="M66" s="12">
        <f t="shared" si="9"/>
        <v>25.777130612046616</v>
      </c>
      <c r="N66" s="12">
        <f t="shared" si="9"/>
        <v>26.11497224891118</v>
      </c>
      <c r="O66" s="12">
        <f t="shared" si="9"/>
        <v>25.278022179483884</v>
      </c>
      <c r="P66" s="12">
        <f t="shared" si="9"/>
        <v>24.902444528097412</v>
      </c>
      <c r="Q66" s="12">
        <f t="shared" si="9"/>
        <v>23.395439067936767</v>
      </c>
      <c r="R66" s="12">
        <f t="shared" si="9"/>
        <v>21.205149217070758</v>
      </c>
      <c r="S66" s="12">
        <f t="shared" si="9"/>
        <v>23.11705422423994</v>
      </c>
      <c r="T66" s="12">
        <f t="shared" si="9"/>
        <v>26.558248106794402</v>
      </c>
      <c r="U66" s="12">
        <f t="shared" si="9"/>
        <v>26.052752502921123</v>
      </c>
      <c r="V66" s="12">
        <f t="shared" si="9"/>
        <v>22.53927519389558</v>
      </c>
      <c r="W66" s="12">
        <f t="shared" si="9"/>
        <v>20.37479495966069</v>
      </c>
      <c r="X66" s="12">
        <f t="shared" si="9"/>
        <v>23.584414592003</v>
      </c>
      <c r="Y66" s="12">
        <f t="shared" si="9"/>
        <v>20.232841185794591</v>
      </c>
      <c r="Z66" s="12">
        <f t="shared" si="9"/>
        <v>17.702634607326662</v>
      </c>
      <c r="AA66" s="12">
        <f t="shared" si="9"/>
        <v>16.090612223583488</v>
      </c>
      <c r="AB66" s="12">
        <f t="shared" si="9"/>
        <v>12.936091563598099</v>
      </c>
      <c r="AC66" s="12">
        <f t="shared" si="9"/>
        <v>5.4748768991344221</v>
      </c>
      <c r="AD66" s="12">
        <f t="shared" si="9"/>
        <v>4.7498376569885172</v>
      </c>
      <c r="AE66" s="12">
        <f t="shared" si="6"/>
        <v>26.176015330260839</v>
      </c>
      <c r="AF66" s="12">
        <f t="shared" si="9"/>
        <v>22.29914918985628</v>
      </c>
    </row>
    <row r="67" spans="1:32" ht="12.75" customHeight="1">
      <c r="A67" s="3"/>
      <c r="B67" s="7" t="s">
        <v>7</v>
      </c>
      <c r="C67" s="12">
        <f t="shared" si="7"/>
        <v>100</v>
      </c>
      <c r="D67" s="12">
        <f t="shared" si="9"/>
        <v>100</v>
      </c>
      <c r="E67" s="12">
        <f t="shared" si="9"/>
        <v>100</v>
      </c>
      <c r="F67" s="12">
        <f t="shared" si="9"/>
        <v>100</v>
      </c>
      <c r="G67" s="12">
        <f t="shared" si="9"/>
        <v>100</v>
      </c>
      <c r="H67" s="12">
        <f t="shared" si="9"/>
        <v>100</v>
      </c>
      <c r="I67" s="12">
        <f t="shared" si="9"/>
        <v>100</v>
      </c>
      <c r="J67" s="12">
        <f t="shared" si="9"/>
        <v>100</v>
      </c>
      <c r="K67" s="12">
        <f t="shared" si="9"/>
        <v>100</v>
      </c>
      <c r="L67" s="12">
        <f t="shared" si="9"/>
        <v>100</v>
      </c>
      <c r="M67" s="12">
        <f t="shared" si="9"/>
        <v>100</v>
      </c>
      <c r="N67" s="12">
        <f t="shared" si="9"/>
        <v>100</v>
      </c>
      <c r="O67" s="12">
        <f t="shared" si="9"/>
        <v>100</v>
      </c>
      <c r="P67" s="12">
        <f t="shared" si="9"/>
        <v>100</v>
      </c>
      <c r="Q67" s="12">
        <f t="shared" si="9"/>
        <v>100</v>
      </c>
      <c r="R67" s="12">
        <f t="shared" si="9"/>
        <v>100</v>
      </c>
      <c r="S67" s="12">
        <f t="shared" si="9"/>
        <v>100</v>
      </c>
      <c r="T67" s="12">
        <f t="shared" si="9"/>
        <v>100</v>
      </c>
      <c r="U67" s="12">
        <f t="shared" si="9"/>
        <v>100</v>
      </c>
      <c r="V67" s="12">
        <f t="shared" si="9"/>
        <v>100</v>
      </c>
      <c r="W67" s="12">
        <f t="shared" si="9"/>
        <v>100</v>
      </c>
      <c r="X67" s="12">
        <f t="shared" si="9"/>
        <v>100</v>
      </c>
      <c r="Y67" s="12">
        <f t="shared" si="9"/>
        <v>100</v>
      </c>
      <c r="Z67" s="12">
        <f t="shared" si="9"/>
        <v>100</v>
      </c>
      <c r="AA67" s="12">
        <f t="shared" si="9"/>
        <v>100</v>
      </c>
      <c r="AB67" s="12">
        <f t="shared" ref="AB67:AF67" si="10">AB36/AB$36*100</f>
        <v>100</v>
      </c>
      <c r="AC67" s="12">
        <f t="shared" si="10"/>
        <v>100</v>
      </c>
      <c r="AD67" s="12">
        <f t="shared" si="10"/>
        <v>100</v>
      </c>
      <c r="AE67" s="12">
        <f t="shared" ref="AE67" si="11">AE36/AE$36*100</f>
        <v>100</v>
      </c>
      <c r="AF67" s="12">
        <f t="shared" si="10"/>
        <v>100</v>
      </c>
    </row>
    <row r="68" spans="1:32" ht="12.75" customHeight="1">
      <c r="A68" s="3"/>
      <c r="B68" s="7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</row>
    <row r="70" spans="1:32" s="2" customFormat="1">
      <c r="A70" s="5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2" ht="12.75" customHeight="1">
      <c r="A71" s="3">
        <v>1</v>
      </c>
      <c r="B71" s="3">
        <v>520100</v>
      </c>
      <c r="C71" s="12" t="s">
        <v>10</v>
      </c>
      <c r="D71" s="12">
        <f>IFERROR((((D9/C9)*100-100)),"--")</f>
        <v>57.510035219278677</v>
      </c>
      <c r="E71" s="12">
        <f t="shared" ref="E71:AD81" si="12">IFERROR((((E9/D9)*100-100)),"--")</f>
        <v>27.837175959946364</v>
      </c>
      <c r="F71" s="12">
        <f t="shared" si="12"/>
        <v>39.915147867882126</v>
      </c>
      <c r="G71" s="12">
        <f t="shared" si="12"/>
        <v>-37.988807643334766</v>
      </c>
      <c r="H71" s="12">
        <f t="shared" si="12"/>
        <v>41.385006447296604</v>
      </c>
      <c r="I71" s="12">
        <f t="shared" si="12"/>
        <v>-5.3067751519415509</v>
      </c>
      <c r="J71" s="12">
        <f t="shared" si="12"/>
        <v>-14.303665271277836</v>
      </c>
      <c r="K71" s="12">
        <f t="shared" si="12"/>
        <v>21.220822536324249</v>
      </c>
      <c r="L71" s="12">
        <f t="shared" si="12"/>
        <v>6.0235944821296954</v>
      </c>
      <c r="M71" s="12">
        <f t="shared" si="12"/>
        <v>-19.068078572387421</v>
      </c>
      <c r="N71" s="12">
        <f t="shared" si="12"/>
        <v>6.8639385878472012</v>
      </c>
      <c r="O71" s="12">
        <f t="shared" si="12"/>
        <v>-5.6597750009724024</v>
      </c>
      <c r="P71" s="12">
        <f t="shared" si="12"/>
        <v>16.676281940146339</v>
      </c>
      <c r="Q71" s="12">
        <f t="shared" si="12"/>
        <v>-23.574165776865968</v>
      </c>
      <c r="R71" s="12">
        <f t="shared" si="12"/>
        <v>53.102675401857482</v>
      </c>
      <c r="S71" s="12">
        <f t="shared" si="12"/>
        <v>32.345702554732668</v>
      </c>
      <c r="T71" s="12">
        <f t="shared" si="12"/>
        <v>-46.040244896055739</v>
      </c>
      <c r="U71" s="12">
        <f t="shared" si="12"/>
        <v>1.2956032063440261</v>
      </c>
      <c r="V71" s="12">
        <f t="shared" si="12"/>
        <v>-7.4834712378964809</v>
      </c>
      <c r="W71" s="12">
        <f t="shared" si="12"/>
        <v>-20.1444162466953</v>
      </c>
      <c r="X71" s="12">
        <f t="shared" si="12"/>
        <v>-100</v>
      </c>
      <c r="Y71" s="12" t="str">
        <f t="shared" si="12"/>
        <v>--</v>
      </c>
      <c r="Z71" s="12" t="str">
        <f t="shared" si="12"/>
        <v>--</v>
      </c>
      <c r="AA71" s="12">
        <f t="shared" si="12"/>
        <v>-19.833796812599147</v>
      </c>
      <c r="AB71" s="12">
        <f t="shared" si="12"/>
        <v>-32.946129447893881</v>
      </c>
      <c r="AC71" s="12">
        <f t="shared" si="12"/>
        <v>23.542508425252336</v>
      </c>
      <c r="AD71" s="12">
        <f t="shared" si="12"/>
        <v>17.466204941033851</v>
      </c>
      <c r="AE71" s="12">
        <f t="shared" ref="AE71:AE90" si="13">IFERROR((((AE9/AD9)*100-100)),"--")</f>
        <v>-32.056575047041036</v>
      </c>
      <c r="AF71" s="12">
        <f>IFERROR(((POWER(AE9/C9,1/29)-1)*100),"--")</f>
        <v>-0.24357704974560246</v>
      </c>
    </row>
    <row r="72" spans="1:32" ht="12.75" customHeight="1">
      <c r="A72" s="3">
        <v>2</v>
      </c>
      <c r="B72" s="3">
        <v>701990</v>
      </c>
      <c r="C72" s="12" t="s">
        <v>10</v>
      </c>
      <c r="D72" s="12">
        <f t="shared" ref="D72:S98" si="14">IFERROR((((D10/C10)*100-100)),"--")</f>
        <v>18.093458653754865</v>
      </c>
      <c r="E72" s="12">
        <f t="shared" si="14"/>
        <v>29.615660180287705</v>
      </c>
      <c r="F72" s="12">
        <f t="shared" si="14"/>
        <v>-1.1041263041001059</v>
      </c>
      <c r="G72" s="12">
        <f t="shared" si="14"/>
        <v>0.93880071482517735</v>
      </c>
      <c r="H72" s="12">
        <f t="shared" si="14"/>
        <v>26.820357237344979</v>
      </c>
      <c r="I72" s="12">
        <f t="shared" si="14"/>
        <v>-12.77893707512446</v>
      </c>
      <c r="J72" s="12">
        <f t="shared" si="14"/>
        <v>3.1668297402723624</v>
      </c>
      <c r="K72" s="12">
        <f t="shared" si="14"/>
        <v>20.844113028630673</v>
      </c>
      <c r="L72" s="12">
        <f t="shared" si="14"/>
        <v>-10.067506685686595</v>
      </c>
      <c r="M72" s="12">
        <f t="shared" si="14"/>
        <v>-2.5696008531389509</v>
      </c>
      <c r="N72" s="12">
        <f t="shared" si="14"/>
        <v>14.65083906805917</v>
      </c>
      <c r="O72" s="12">
        <f t="shared" si="14"/>
        <v>23.746311032252578</v>
      </c>
      <c r="P72" s="12">
        <f t="shared" si="14"/>
        <v>-2.2316229551522611</v>
      </c>
      <c r="Q72" s="12">
        <f t="shared" si="14"/>
        <v>-17.707101661754848</v>
      </c>
      <c r="R72" s="12">
        <f t="shared" si="14"/>
        <v>34.921899916034789</v>
      </c>
      <c r="S72" s="12">
        <f t="shared" si="14"/>
        <v>23.504932721801367</v>
      </c>
      <c r="T72" s="12">
        <f t="shared" si="12"/>
        <v>-2.8610235527789172</v>
      </c>
      <c r="U72" s="12">
        <f t="shared" si="12"/>
        <v>11.129893083253123</v>
      </c>
      <c r="V72" s="12">
        <f t="shared" si="12"/>
        <v>16.258048597099446</v>
      </c>
      <c r="W72" s="12">
        <f t="shared" si="12"/>
        <v>6.5201492857005547</v>
      </c>
      <c r="X72" s="12">
        <f t="shared" si="12"/>
        <v>10.129362425302318</v>
      </c>
      <c r="Y72" s="12">
        <f t="shared" si="12"/>
        <v>11.872390518849969</v>
      </c>
      <c r="Z72" s="12">
        <f t="shared" si="12"/>
        <v>-3.4261466301345536</v>
      </c>
      <c r="AA72" s="12">
        <f t="shared" si="12"/>
        <v>4.8938469181368589</v>
      </c>
      <c r="AB72" s="12">
        <f t="shared" si="12"/>
        <v>-7.2236060719525312</v>
      </c>
      <c r="AC72" s="12">
        <f t="shared" si="12"/>
        <v>12.513888125612809</v>
      </c>
      <c r="AD72" s="12">
        <f t="shared" si="12"/>
        <v>15.190279753407125</v>
      </c>
      <c r="AE72" s="12">
        <f t="shared" si="13"/>
        <v>27.920679132388869</v>
      </c>
      <c r="AF72" s="12">
        <f t="shared" ref="AF72:AF98" si="15">IFERROR(((POWER(AE10/C10,1/29)-1)*100),"--")</f>
        <v>7.8763300209252707</v>
      </c>
    </row>
    <row r="73" spans="1:32" ht="12.75" customHeight="1">
      <c r="A73" s="3">
        <v>3</v>
      </c>
      <c r="B73" s="3">
        <v>540233</v>
      </c>
      <c r="C73" s="12" t="s">
        <v>10</v>
      </c>
      <c r="D73" s="12">
        <f t="shared" si="14"/>
        <v>46.155537429762546</v>
      </c>
      <c r="E73" s="12">
        <f t="shared" si="12"/>
        <v>131.64220655775401</v>
      </c>
      <c r="F73" s="12">
        <f t="shared" si="12"/>
        <v>-0.71954316894954218</v>
      </c>
      <c r="G73" s="12">
        <f t="shared" si="12"/>
        <v>10.905064872748582</v>
      </c>
      <c r="H73" s="12">
        <f t="shared" si="12"/>
        <v>96.466454926223093</v>
      </c>
      <c r="I73" s="12">
        <f t="shared" si="12"/>
        <v>-25.020569646999476</v>
      </c>
      <c r="J73" s="12">
        <f t="shared" si="12"/>
        <v>-2.0044629698912644</v>
      </c>
      <c r="K73" s="12">
        <f t="shared" si="12"/>
        <v>-6.6512131970656583</v>
      </c>
      <c r="L73" s="12">
        <f t="shared" si="12"/>
        <v>-1.0895244394996979</v>
      </c>
      <c r="M73" s="12">
        <f t="shared" si="12"/>
        <v>4.5230909052206556</v>
      </c>
      <c r="N73" s="12">
        <f t="shared" si="12"/>
        <v>28.725910284712114</v>
      </c>
      <c r="O73" s="12">
        <f t="shared" si="12"/>
        <v>3.2643799753301153</v>
      </c>
      <c r="P73" s="12">
        <f t="shared" si="12"/>
        <v>17.5499174215376</v>
      </c>
      <c r="Q73" s="12">
        <f t="shared" si="12"/>
        <v>-0.23271678395538231</v>
      </c>
      <c r="R73" s="12">
        <f t="shared" si="12"/>
        <v>27.526471915139439</v>
      </c>
      <c r="S73" s="12">
        <f t="shared" si="12"/>
        <v>30.3955818772545</v>
      </c>
      <c r="T73" s="12">
        <f t="shared" si="12"/>
        <v>-7.7601834097706899</v>
      </c>
      <c r="U73" s="12">
        <f t="shared" si="12"/>
        <v>-15.042500743567601</v>
      </c>
      <c r="V73" s="12">
        <f t="shared" si="12"/>
        <v>0.31695727476135005</v>
      </c>
      <c r="W73" s="12">
        <f t="shared" si="12"/>
        <v>18.218240188427941</v>
      </c>
      <c r="X73" s="12">
        <f t="shared" si="12"/>
        <v>-9.3781640373426569</v>
      </c>
      <c r="Y73" s="12">
        <f t="shared" si="12"/>
        <v>15.843489269145124</v>
      </c>
      <c r="Z73" s="12">
        <f t="shared" si="12"/>
        <v>7.7186434802727604</v>
      </c>
      <c r="AA73" s="12">
        <f t="shared" si="12"/>
        <v>-9.1881352528810254</v>
      </c>
      <c r="AB73" s="12">
        <f t="shared" si="12"/>
        <v>-21.537263237949546</v>
      </c>
      <c r="AC73" s="12">
        <f t="shared" si="12"/>
        <v>54.646716788430922</v>
      </c>
      <c r="AD73" s="12">
        <f t="shared" si="12"/>
        <v>5.1525578889228143</v>
      </c>
      <c r="AE73" s="12">
        <f t="shared" si="13"/>
        <v>-29.388872221521453</v>
      </c>
      <c r="AF73" s="12">
        <f t="shared" si="15"/>
        <v>8.8113561785060135</v>
      </c>
    </row>
    <row r="74" spans="1:32" ht="12.75" customHeight="1">
      <c r="A74" s="3">
        <v>4</v>
      </c>
      <c r="B74" s="3">
        <v>550320</v>
      </c>
      <c r="C74" s="12" t="s">
        <v>10</v>
      </c>
      <c r="D74" s="12">
        <f t="shared" si="14"/>
        <v>526.17965340179717</v>
      </c>
      <c r="E74" s="12">
        <f t="shared" si="12"/>
        <v>50.359347425280703</v>
      </c>
      <c r="F74" s="12">
        <f t="shared" si="12"/>
        <v>32.633284240728472</v>
      </c>
      <c r="G74" s="12">
        <f t="shared" si="12"/>
        <v>-11.663208916698011</v>
      </c>
      <c r="H74" s="12">
        <f t="shared" si="12"/>
        <v>42.636821391499439</v>
      </c>
      <c r="I74" s="12">
        <f t="shared" si="12"/>
        <v>10.022294173357224</v>
      </c>
      <c r="J74" s="12">
        <f t="shared" si="12"/>
        <v>35.273030051473057</v>
      </c>
      <c r="K74" s="12">
        <f t="shared" si="12"/>
        <v>-1.5461963680350834</v>
      </c>
      <c r="L74" s="12">
        <f t="shared" si="12"/>
        <v>25.579321378942012</v>
      </c>
      <c r="M74" s="12">
        <f t="shared" si="12"/>
        <v>45.620833423900592</v>
      </c>
      <c r="N74" s="12">
        <f t="shared" si="12"/>
        <v>29.11667540818965</v>
      </c>
      <c r="O74" s="12">
        <f t="shared" si="12"/>
        <v>-8.5400328607030787</v>
      </c>
      <c r="P74" s="12">
        <f t="shared" si="12"/>
        <v>-1.371821225322023</v>
      </c>
      <c r="Q74" s="12">
        <f t="shared" si="12"/>
        <v>-36.077973620725722</v>
      </c>
      <c r="R74" s="12">
        <f t="shared" si="12"/>
        <v>27.210713120884009</v>
      </c>
      <c r="S74" s="12">
        <f t="shared" si="12"/>
        <v>43.430767020353358</v>
      </c>
      <c r="T74" s="12">
        <f t="shared" si="12"/>
        <v>-12.64745339899504</v>
      </c>
      <c r="U74" s="12">
        <f t="shared" si="12"/>
        <v>-4.855165952576229</v>
      </c>
      <c r="V74" s="12">
        <f t="shared" si="12"/>
        <v>-29.563165614945206</v>
      </c>
      <c r="W74" s="12">
        <f t="shared" si="12"/>
        <v>7.844214936196451</v>
      </c>
      <c r="X74" s="12">
        <f t="shared" si="12"/>
        <v>-3.0150487860594666</v>
      </c>
      <c r="Y74" s="12">
        <f t="shared" si="12"/>
        <v>5.7729958752712633</v>
      </c>
      <c r="Z74" s="12">
        <f t="shared" si="12"/>
        <v>3.2873420441405585</v>
      </c>
      <c r="AA74" s="12">
        <f t="shared" si="12"/>
        <v>4.4798862688496683</v>
      </c>
      <c r="AB74" s="12">
        <f t="shared" si="12"/>
        <v>-24.364592382648169</v>
      </c>
      <c r="AC74" s="12">
        <f t="shared" si="12"/>
        <v>5.3058617910462686</v>
      </c>
      <c r="AD74" s="12">
        <f t="shared" si="12"/>
        <v>30.335407268434182</v>
      </c>
      <c r="AE74" s="12">
        <f t="shared" si="13"/>
        <v>-21.298539253201795</v>
      </c>
      <c r="AF74" s="12">
        <f t="shared" si="15"/>
        <v>12.778754164295902</v>
      </c>
    </row>
    <row r="75" spans="1:32" ht="12.75" customHeight="1">
      <c r="A75" s="3">
        <v>5</v>
      </c>
      <c r="B75" s="3">
        <v>701910</v>
      </c>
      <c r="C75" s="12" t="s">
        <v>10</v>
      </c>
      <c r="D75" s="12">
        <f t="shared" si="14"/>
        <v>44.281648406374501</v>
      </c>
      <c r="E75" s="12">
        <f t="shared" si="12"/>
        <v>19.117309255169388</v>
      </c>
      <c r="F75" s="12">
        <f t="shared" si="12"/>
        <v>18.062589873335199</v>
      </c>
      <c r="G75" s="12">
        <f t="shared" si="12"/>
        <v>-6.8461633190340336</v>
      </c>
      <c r="H75" s="12">
        <f t="shared" si="12"/>
        <v>5.2900973871247317</v>
      </c>
      <c r="I75" s="12">
        <f t="shared" si="12"/>
        <v>44.91417281496453</v>
      </c>
      <c r="J75" s="12">
        <f t="shared" si="12"/>
        <v>-9.6113074876136579</v>
      </c>
      <c r="K75" s="12">
        <f t="shared" si="12"/>
        <v>7.5110704216701407</v>
      </c>
      <c r="L75" s="12">
        <f t="shared" si="12"/>
        <v>44.418320041932105</v>
      </c>
      <c r="M75" s="12">
        <f t="shared" si="12"/>
        <v>20.129931130963769</v>
      </c>
      <c r="N75" s="12">
        <f t="shared" si="12"/>
        <v>6.8165926301021926</v>
      </c>
      <c r="O75" s="12">
        <f t="shared" si="12"/>
        <v>24.195428466610508</v>
      </c>
      <c r="P75" s="12">
        <f t="shared" si="12"/>
        <v>6.8964204065677706</v>
      </c>
      <c r="Q75" s="12">
        <f t="shared" si="12"/>
        <v>-27.295276403301358</v>
      </c>
      <c r="R75" s="12">
        <f t="shared" si="12"/>
        <v>31.852988826486808</v>
      </c>
      <c r="S75" s="12">
        <f t="shared" si="12"/>
        <v>7.3563391071534028</v>
      </c>
      <c r="T75" s="12">
        <f t="shared" si="12"/>
        <v>3.5454842122438777</v>
      </c>
      <c r="U75" s="12">
        <f t="shared" si="12"/>
        <v>-4.2115349192389715</v>
      </c>
      <c r="V75" s="12">
        <f t="shared" si="12"/>
        <v>0.8171748352073962</v>
      </c>
      <c r="W75" s="12">
        <f t="shared" si="12"/>
        <v>5.2075772769560444</v>
      </c>
      <c r="X75" s="12">
        <f t="shared" si="12"/>
        <v>-5.0190792711922967</v>
      </c>
      <c r="Y75" s="12">
        <f t="shared" si="12"/>
        <v>29.81954736690011</v>
      </c>
      <c r="Z75" s="12">
        <f t="shared" si="12"/>
        <v>2.6750507849128127</v>
      </c>
      <c r="AA75" s="12">
        <f t="shared" si="12"/>
        <v>0.76663132101273845</v>
      </c>
      <c r="AB75" s="12">
        <f t="shared" si="12"/>
        <v>-13.372879469471044</v>
      </c>
      <c r="AC75" s="12">
        <f t="shared" si="12"/>
        <v>45.142671094811391</v>
      </c>
      <c r="AD75" s="12">
        <f t="shared" si="12"/>
        <v>17.486040925975189</v>
      </c>
      <c r="AE75" s="12">
        <f t="shared" si="13"/>
        <v>-100</v>
      </c>
      <c r="AF75" s="12">
        <f t="shared" si="15"/>
        <v>-100</v>
      </c>
    </row>
    <row r="76" spans="1:32" ht="12.75" customHeight="1">
      <c r="A76" s="3">
        <v>6</v>
      </c>
      <c r="B76" s="3">
        <v>540410</v>
      </c>
      <c r="C76" s="12" t="s">
        <v>10</v>
      </c>
      <c r="D76" s="12">
        <f t="shared" si="14"/>
        <v>36.677225291589934</v>
      </c>
      <c r="E76" s="12">
        <f t="shared" si="12"/>
        <v>34.303597799568081</v>
      </c>
      <c r="F76" s="12">
        <f t="shared" si="12"/>
        <v>-1.207617717574152</v>
      </c>
      <c r="G76" s="12">
        <f t="shared" si="12"/>
        <v>45.775379191782946</v>
      </c>
      <c r="H76" s="12">
        <f t="shared" si="12"/>
        <v>-0.92668117271270489</v>
      </c>
      <c r="I76" s="12">
        <f t="shared" si="12"/>
        <v>-31.023470796084041</v>
      </c>
      <c r="J76" s="12">
        <f t="shared" si="12"/>
        <v>18.814784379817056</v>
      </c>
      <c r="K76" s="12">
        <f t="shared" si="12"/>
        <v>-7.987101937397739</v>
      </c>
      <c r="L76" s="12">
        <f t="shared" si="12"/>
        <v>-18.595771494587268</v>
      </c>
      <c r="M76" s="12">
        <f t="shared" si="12"/>
        <v>22.586250232639941</v>
      </c>
      <c r="N76" s="12">
        <f t="shared" si="12"/>
        <v>6.4811288486536114</v>
      </c>
      <c r="O76" s="12">
        <f t="shared" si="12"/>
        <v>16.844240978101553</v>
      </c>
      <c r="P76" s="12">
        <f t="shared" si="12"/>
        <v>-10.835701730581079</v>
      </c>
      <c r="Q76" s="12">
        <f t="shared" si="12"/>
        <v>-17.208447628410809</v>
      </c>
      <c r="R76" s="12">
        <f t="shared" si="12"/>
        <v>6.8773795933284987</v>
      </c>
      <c r="S76" s="12">
        <f t="shared" si="12"/>
        <v>15.709886100174231</v>
      </c>
      <c r="T76" s="12">
        <f t="shared" si="12"/>
        <v>28.311225251711846</v>
      </c>
      <c r="U76" s="12">
        <f t="shared" si="12"/>
        <v>-6.3582755080320084</v>
      </c>
      <c r="V76" s="12">
        <f t="shared" si="12"/>
        <v>3.5067365574517311</v>
      </c>
      <c r="W76" s="12">
        <f t="shared" si="12"/>
        <v>27.611124853766171</v>
      </c>
      <c r="X76" s="12">
        <f t="shared" si="12"/>
        <v>-11.68802935879242</v>
      </c>
      <c r="Y76" s="12">
        <f t="shared" si="12"/>
        <v>12.309716012838862</v>
      </c>
      <c r="Z76" s="12">
        <f t="shared" si="12"/>
        <v>44.102798415638802</v>
      </c>
      <c r="AA76" s="12">
        <f t="shared" si="12"/>
        <v>2.1804004779490782</v>
      </c>
      <c r="AB76" s="12">
        <f t="shared" si="12"/>
        <v>-1.4360105260540621</v>
      </c>
      <c r="AC76" s="12">
        <f t="shared" si="12"/>
        <v>21.20254621629023</v>
      </c>
      <c r="AD76" s="12">
        <f t="shared" si="12"/>
        <v>23.69720072400419</v>
      </c>
      <c r="AE76" s="12">
        <f t="shared" si="13"/>
        <v>-100</v>
      </c>
      <c r="AF76" s="12">
        <f t="shared" si="15"/>
        <v>-100</v>
      </c>
    </row>
    <row r="77" spans="1:32" ht="12.75" customHeight="1">
      <c r="A77" s="3">
        <v>7</v>
      </c>
      <c r="B77" s="3">
        <v>540210</v>
      </c>
      <c r="C77" s="12" t="s">
        <v>10</v>
      </c>
      <c r="D77" s="12">
        <f t="shared" si="14"/>
        <v>79.632242880677836</v>
      </c>
      <c r="E77" s="12">
        <f t="shared" si="12"/>
        <v>22.580927482655284</v>
      </c>
      <c r="F77" s="12">
        <f t="shared" si="12"/>
        <v>0.51385836803446239</v>
      </c>
      <c r="G77" s="12">
        <f t="shared" si="12"/>
        <v>14.790724995339815</v>
      </c>
      <c r="H77" s="12">
        <f t="shared" si="12"/>
        <v>14.016526016433389</v>
      </c>
      <c r="I77" s="12">
        <f t="shared" si="12"/>
        <v>279.35831061541256</v>
      </c>
      <c r="J77" s="12">
        <f t="shared" si="12"/>
        <v>-8.680977616547807</v>
      </c>
      <c r="K77" s="12">
        <f t="shared" si="12"/>
        <v>111.54448051875713</v>
      </c>
      <c r="L77" s="12">
        <f t="shared" si="12"/>
        <v>-75.93907931501009</v>
      </c>
      <c r="M77" s="12">
        <f t="shared" si="12"/>
        <v>37.590993861440666</v>
      </c>
      <c r="N77" s="12">
        <f t="shared" si="12"/>
        <v>5.5724259384349608</v>
      </c>
      <c r="O77" s="12">
        <f t="shared" si="12"/>
        <v>17.208715274759939</v>
      </c>
      <c r="P77" s="12">
        <f t="shared" si="12"/>
        <v>-16.567153208380773</v>
      </c>
      <c r="Q77" s="12">
        <f t="shared" si="12"/>
        <v>-50.39496011668826</v>
      </c>
      <c r="R77" s="12">
        <f t="shared" si="12"/>
        <v>100.49398262942515</v>
      </c>
      <c r="S77" s="12">
        <f t="shared" si="12"/>
        <v>5.5700385661457261</v>
      </c>
      <c r="T77" s="12">
        <f t="shared" si="12"/>
        <v>29.394730067356249</v>
      </c>
      <c r="U77" s="12">
        <f t="shared" si="12"/>
        <v>10.582829548923598</v>
      </c>
      <c r="V77" s="12">
        <f t="shared" si="12"/>
        <v>-4.2914737868855894</v>
      </c>
      <c r="W77" s="12">
        <f t="shared" si="12"/>
        <v>2.0709983351883778</v>
      </c>
      <c r="X77" s="12">
        <f t="shared" si="12"/>
        <v>10.071726950254984</v>
      </c>
      <c r="Y77" s="12">
        <f t="shared" si="12"/>
        <v>15.176878839458723</v>
      </c>
      <c r="Z77" s="12">
        <f t="shared" si="12"/>
        <v>17.951567159076646</v>
      </c>
      <c r="AA77" s="12">
        <f t="shared" si="12"/>
        <v>2.6280680838404606</v>
      </c>
      <c r="AB77" s="12">
        <f t="shared" si="12"/>
        <v>-14.532036003648017</v>
      </c>
      <c r="AC77" s="12">
        <f t="shared" si="12"/>
        <v>-6.6599401981348763</v>
      </c>
      <c r="AD77" s="12">
        <f t="shared" si="12"/>
        <v>20.300698306048062</v>
      </c>
      <c r="AE77" s="12">
        <f t="shared" si="13"/>
        <v>-100</v>
      </c>
      <c r="AF77" s="12">
        <f t="shared" si="15"/>
        <v>-100</v>
      </c>
    </row>
    <row r="78" spans="1:32" ht="12.75" customHeight="1">
      <c r="A78" s="3">
        <v>8</v>
      </c>
      <c r="B78" s="3">
        <v>540110</v>
      </c>
      <c r="C78" s="12" t="s">
        <v>10</v>
      </c>
      <c r="D78" s="12">
        <f t="shared" si="14"/>
        <v>55.152820078962236</v>
      </c>
      <c r="E78" s="12">
        <f t="shared" si="12"/>
        <v>48.148805855042752</v>
      </c>
      <c r="F78" s="12">
        <f t="shared" si="12"/>
        <v>35.95504501375396</v>
      </c>
      <c r="G78" s="12">
        <f t="shared" si="12"/>
        <v>35.837773985613637</v>
      </c>
      <c r="H78" s="12">
        <f t="shared" si="12"/>
        <v>24.177621395381223</v>
      </c>
      <c r="I78" s="12">
        <f t="shared" si="12"/>
        <v>-21.436999355934361</v>
      </c>
      <c r="J78" s="12">
        <f t="shared" si="12"/>
        <v>9.723415747182969</v>
      </c>
      <c r="K78" s="12">
        <f t="shared" si="12"/>
        <v>-11.823289314742823</v>
      </c>
      <c r="L78" s="12">
        <f t="shared" si="12"/>
        <v>-4.3077099388436579</v>
      </c>
      <c r="M78" s="12">
        <f t="shared" si="12"/>
        <v>-1.9547854242120479</v>
      </c>
      <c r="N78" s="12">
        <f t="shared" si="12"/>
        <v>-11.188909368892624</v>
      </c>
      <c r="O78" s="12">
        <f t="shared" si="12"/>
        <v>-15.153058072488193</v>
      </c>
      <c r="P78" s="12">
        <f t="shared" si="12"/>
        <v>0.93116202650338664</v>
      </c>
      <c r="Q78" s="12">
        <f t="shared" si="12"/>
        <v>-26.048084817375866</v>
      </c>
      <c r="R78" s="12">
        <f t="shared" si="12"/>
        <v>34.597467352643491</v>
      </c>
      <c r="S78" s="12">
        <f t="shared" si="12"/>
        <v>-9.6076767124184386</v>
      </c>
      <c r="T78" s="12">
        <f t="shared" si="12"/>
        <v>10.559228974719332</v>
      </c>
      <c r="U78" s="12">
        <f t="shared" si="12"/>
        <v>13.133518421784316</v>
      </c>
      <c r="V78" s="12">
        <f t="shared" si="12"/>
        <v>4.3880068745878447</v>
      </c>
      <c r="W78" s="12">
        <f t="shared" si="12"/>
        <v>14.560733210596723</v>
      </c>
      <c r="X78" s="12">
        <f t="shared" si="12"/>
        <v>-25.695819508712589</v>
      </c>
      <c r="Y78" s="12">
        <f t="shared" si="12"/>
        <v>3.3130406653014006</v>
      </c>
      <c r="Z78" s="12">
        <f t="shared" si="12"/>
        <v>-19.172887021383204</v>
      </c>
      <c r="AA78" s="12">
        <f t="shared" si="12"/>
        <v>-16.680864246820619</v>
      </c>
      <c r="AB78" s="12">
        <f t="shared" si="12"/>
        <v>0.41266900527025996</v>
      </c>
      <c r="AC78" s="12">
        <f t="shared" si="12"/>
        <v>-8.6632667900161664</v>
      </c>
      <c r="AD78" s="12">
        <f t="shared" si="12"/>
        <v>-6.2128875211102041</v>
      </c>
      <c r="AE78" s="12">
        <f t="shared" si="13"/>
        <v>-17.486069325898967</v>
      </c>
      <c r="AF78" s="12">
        <f t="shared" si="15"/>
        <v>1.1963896146576447</v>
      </c>
    </row>
    <row r="79" spans="1:32" ht="12.75" customHeight="1">
      <c r="A79" s="3">
        <v>9</v>
      </c>
      <c r="B79" s="3">
        <v>540220</v>
      </c>
      <c r="C79" s="12" t="s">
        <v>10</v>
      </c>
      <c r="D79" s="12">
        <f t="shared" si="14"/>
        <v>89.286101694915232</v>
      </c>
      <c r="E79" s="12">
        <f t="shared" si="12"/>
        <v>40.507867204876817</v>
      </c>
      <c r="F79" s="12">
        <f t="shared" si="12"/>
        <v>-17.796740325330191</v>
      </c>
      <c r="G79" s="12">
        <f t="shared" si="12"/>
        <v>79.431739453229255</v>
      </c>
      <c r="H79" s="12">
        <f t="shared" si="12"/>
        <v>-12.458040135147186</v>
      </c>
      <c r="I79" s="12">
        <f t="shared" si="12"/>
        <v>10.929650369967248</v>
      </c>
      <c r="J79" s="12">
        <f t="shared" si="12"/>
        <v>165.30955434265314</v>
      </c>
      <c r="K79" s="12">
        <f t="shared" si="12"/>
        <v>28.918228538882715</v>
      </c>
      <c r="L79" s="12">
        <f t="shared" si="12"/>
        <v>0.15315571802591421</v>
      </c>
      <c r="M79" s="12">
        <f t="shared" si="12"/>
        <v>14.20412757330422</v>
      </c>
      <c r="N79" s="12">
        <f t="shared" si="12"/>
        <v>-5.2556216000667888</v>
      </c>
      <c r="O79" s="12">
        <f t="shared" si="12"/>
        <v>60.100713690395906</v>
      </c>
      <c r="P79" s="12">
        <f t="shared" si="12"/>
        <v>-10.59964468384436</v>
      </c>
      <c r="Q79" s="12">
        <f t="shared" si="12"/>
        <v>-29.185642230762895</v>
      </c>
      <c r="R79" s="12">
        <f t="shared" si="12"/>
        <v>55.638479483384202</v>
      </c>
      <c r="S79" s="12">
        <f t="shared" si="12"/>
        <v>17.074912865252273</v>
      </c>
      <c r="T79" s="12">
        <f t="shared" si="12"/>
        <v>7.1677234616147842</v>
      </c>
      <c r="U79" s="12">
        <f t="shared" si="12"/>
        <v>-26.427855040941324</v>
      </c>
      <c r="V79" s="12">
        <f t="shared" si="12"/>
        <v>-4.6733761764938322</v>
      </c>
      <c r="W79" s="12">
        <f t="shared" si="12"/>
        <v>25.72060956203137</v>
      </c>
      <c r="X79" s="12">
        <f t="shared" si="12"/>
        <v>-5.2617499095341316</v>
      </c>
      <c r="Y79" s="12">
        <f t="shared" si="12"/>
        <v>-11.246666035832192</v>
      </c>
      <c r="Z79" s="12">
        <f t="shared" si="12"/>
        <v>16.783303829449679</v>
      </c>
      <c r="AA79" s="12">
        <f t="shared" si="12"/>
        <v>-6.6806320481549477</v>
      </c>
      <c r="AB79" s="12">
        <f t="shared" si="12"/>
        <v>-35.766228235770384</v>
      </c>
      <c r="AC79" s="12">
        <f t="shared" si="12"/>
        <v>47.530301894794491</v>
      </c>
      <c r="AD79" s="12">
        <f t="shared" si="12"/>
        <v>27.755842576758056</v>
      </c>
      <c r="AE79" s="12">
        <f t="shared" si="13"/>
        <v>-24.215097096457868</v>
      </c>
      <c r="AF79" s="12">
        <f t="shared" si="15"/>
        <v>11.017414618296307</v>
      </c>
    </row>
    <row r="80" spans="1:32" ht="12.75" customHeight="1">
      <c r="A80" s="3">
        <v>10</v>
      </c>
      <c r="B80" s="3">
        <v>560750</v>
      </c>
      <c r="C80" s="12" t="s">
        <v>10</v>
      </c>
      <c r="D80" s="12">
        <f t="shared" si="14"/>
        <v>62.290353236507087</v>
      </c>
      <c r="E80" s="12">
        <f t="shared" si="12"/>
        <v>4.7231705283864045</v>
      </c>
      <c r="F80" s="12">
        <f t="shared" si="12"/>
        <v>30.356111944348555</v>
      </c>
      <c r="G80" s="12">
        <f t="shared" si="12"/>
        <v>24.028017826582953</v>
      </c>
      <c r="H80" s="12">
        <f t="shared" si="12"/>
        <v>1.4677834291361194</v>
      </c>
      <c r="I80" s="12">
        <f t="shared" si="12"/>
        <v>17.740608086437931</v>
      </c>
      <c r="J80" s="12">
        <f t="shared" si="12"/>
        <v>13.947644960516527</v>
      </c>
      <c r="K80" s="12">
        <f t="shared" si="12"/>
        <v>18.85074651834806</v>
      </c>
      <c r="L80" s="12">
        <f t="shared" si="12"/>
        <v>15.371398241681305</v>
      </c>
      <c r="M80" s="12">
        <f t="shared" si="12"/>
        <v>-7.5935246509516219</v>
      </c>
      <c r="N80" s="12">
        <f t="shared" si="12"/>
        <v>3.5293883538545003</v>
      </c>
      <c r="O80" s="12">
        <f t="shared" si="12"/>
        <v>-4.6003595248168381</v>
      </c>
      <c r="P80" s="12">
        <f t="shared" si="12"/>
        <v>-13.880260994848086</v>
      </c>
      <c r="Q80" s="12">
        <f t="shared" si="12"/>
        <v>6.2009380505302403</v>
      </c>
      <c r="R80" s="12">
        <f t="shared" si="12"/>
        <v>17.813943859817542</v>
      </c>
      <c r="S80" s="12">
        <f t="shared" si="12"/>
        <v>1.7658030326292362</v>
      </c>
      <c r="T80" s="12">
        <f t="shared" si="12"/>
        <v>9.0853093421985278</v>
      </c>
      <c r="U80" s="12">
        <f t="shared" si="12"/>
        <v>17.121499413907173</v>
      </c>
      <c r="V80" s="12">
        <f t="shared" si="12"/>
        <v>1.5214942778383147</v>
      </c>
      <c r="W80" s="12">
        <f t="shared" si="12"/>
        <v>-8.9274035449300868</v>
      </c>
      <c r="X80" s="12">
        <f t="shared" si="12"/>
        <v>9.6433934816393219</v>
      </c>
      <c r="Y80" s="12">
        <f t="shared" si="12"/>
        <v>18.919923000940571</v>
      </c>
      <c r="Z80" s="12">
        <f t="shared" si="12"/>
        <v>11.867547596220078</v>
      </c>
      <c r="AA80" s="12">
        <f t="shared" si="12"/>
        <v>-5.1039969447598423</v>
      </c>
      <c r="AB80" s="12">
        <f t="shared" si="12"/>
        <v>4.5442390587253385</v>
      </c>
      <c r="AC80" s="12">
        <f t="shared" si="12"/>
        <v>-13.195132504600011</v>
      </c>
      <c r="AD80" s="12">
        <f t="shared" si="12"/>
        <v>5.6570592939793727</v>
      </c>
      <c r="AE80" s="12">
        <f t="shared" si="13"/>
        <v>-28.895232269987176</v>
      </c>
      <c r="AF80" s="12">
        <f t="shared" si="15"/>
        <v>6.1996386395848591</v>
      </c>
    </row>
    <row r="81" spans="1:32" ht="12.75" customHeight="1">
      <c r="A81" s="3">
        <v>11</v>
      </c>
      <c r="B81" s="3">
        <v>540241</v>
      </c>
      <c r="C81" s="12" t="s">
        <v>10</v>
      </c>
      <c r="D81" s="12">
        <f t="shared" si="14"/>
        <v>263.76312560542459</v>
      </c>
      <c r="E81" s="12">
        <f t="shared" si="12"/>
        <v>-8.3077957390120076</v>
      </c>
      <c r="F81" s="12">
        <f t="shared" si="12"/>
        <v>-5.6966203344127564</v>
      </c>
      <c r="G81" s="12">
        <f t="shared" si="12"/>
        <v>69.813903788988767</v>
      </c>
      <c r="H81" s="12">
        <f t="shared" si="12"/>
        <v>-7.4745097109921801</v>
      </c>
      <c r="I81" s="12">
        <f t="shared" si="12"/>
        <v>-1.0646074820973865</v>
      </c>
      <c r="J81" s="12">
        <f t="shared" si="12"/>
        <v>19.299971755533278</v>
      </c>
      <c r="K81" s="12">
        <f t="shared" si="12"/>
        <v>-54.015553427355364</v>
      </c>
      <c r="L81" s="12">
        <f t="shared" si="12"/>
        <v>48.417478327359419</v>
      </c>
      <c r="M81" s="12">
        <f t="shared" si="12"/>
        <v>8.2779724703732711</v>
      </c>
      <c r="N81" s="12">
        <f t="shared" si="12"/>
        <v>107.50291029243147</v>
      </c>
      <c r="O81" s="12">
        <f t="shared" ref="E81:AD91" si="16">IFERROR((((O19/N19)*100-100)),"--")</f>
        <v>-13.877783777006954</v>
      </c>
      <c r="P81" s="12">
        <f t="shared" si="16"/>
        <v>-22.883467567443873</v>
      </c>
      <c r="Q81" s="12">
        <f t="shared" si="16"/>
        <v>17.830821394633233</v>
      </c>
      <c r="R81" s="12">
        <f t="shared" si="16"/>
        <v>31.725218298637202</v>
      </c>
      <c r="S81" s="12">
        <f t="shared" si="16"/>
        <v>-5.4609929500228276</v>
      </c>
      <c r="T81" s="12">
        <f t="shared" si="16"/>
        <v>32.351650706040488</v>
      </c>
      <c r="U81" s="12">
        <f t="shared" si="16"/>
        <v>-12.394508144543153</v>
      </c>
      <c r="V81" s="12">
        <f t="shared" si="16"/>
        <v>-7.8766779965933011</v>
      </c>
      <c r="W81" s="12">
        <f t="shared" si="16"/>
        <v>-25.796641259155209</v>
      </c>
      <c r="X81" s="12">
        <f t="shared" si="16"/>
        <v>-19.056148102909106</v>
      </c>
      <c r="Y81" s="12">
        <f t="shared" si="16"/>
        <v>-3.5549073358723433</v>
      </c>
      <c r="Z81" s="12">
        <f t="shared" si="16"/>
        <v>-2.1223811242794426</v>
      </c>
      <c r="AA81" s="12">
        <f t="shared" si="16"/>
        <v>-23.824565895253158</v>
      </c>
      <c r="AB81" s="12">
        <f t="shared" si="16"/>
        <v>-41.585002363012322</v>
      </c>
      <c r="AC81" s="12">
        <f t="shared" si="16"/>
        <v>485.61720526353554</v>
      </c>
      <c r="AD81" s="12">
        <f t="shared" si="16"/>
        <v>-1.2807689655433023</v>
      </c>
      <c r="AE81" s="12">
        <f t="shared" si="13"/>
        <v>-100</v>
      </c>
      <c r="AF81" s="12">
        <f t="shared" si="15"/>
        <v>-100</v>
      </c>
    </row>
    <row r="82" spans="1:32" ht="12.75" customHeight="1">
      <c r="A82" s="3">
        <v>12</v>
      </c>
      <c r="B82" s="3">
        <v>560900</v>
      </c>
      <c r="C82" s="12" t="s">
        <v>10</v>
      </c>
      <c r="D82" s="12">
        <f t="shared" si="14"/>
        <v>-63.104605838386682</v>
      </c>
      <c r="E82" s="12">
        <f t="shared" si="16"/>
        <v>-11.186260163583611</v>
      </c>
      <c r="F82" s="12">
        <f t="shared" si="16"/>
        <v>22.578098492006959</v>
      </c>
      <c r="G82" s="12">
        <f t="shared" si="16"/>
        <v>-8.4079204149799978</v>
      </c>
      <c r="H82" s="12">
        <f t="shared" si="16"/>
        <v>49.460467257204897</v>
      </c>
      <c r="I82" s="12">
        <f t="shared" si="16"/>
        <v>-69.308386499504536</v>
      </c>
      <c r="J82" s="12">
        <f t="shared" si="16"/>
        <v>2.7804680998920048</v>
      </c>
      <c r="K82" s="12">
        <f t="shared" si="16"/>
        <v>12.545751882150597</v>
      </c>
      <c r="L82" s="12">
        <f t="shared" si="16"/>
        <v>25.647615130093726</v>
      </c>
      <c r="M82" s="12">
        <f t="shared" si="16"/>
        <v>7.9474869089839473</v>
      </c>
      <c r="N82" s="12">
        <f t="shared" si="16"/>
        <v>28.497494931861496</v>
      </c>
      <c r="O82" s="12">
        <f t="shared" si="16"/>
        <v>9.6173265374489318</v>
      </c>
      <c r="P82" s="12">
        <f t="shared" si="16"/>
        <v>86.422019541993365</v>
      </c>
      <c r="Q82" s="12">
        <f t="shared" si="16"/>
        <v>-62.700950986056455</v>
      </c>
      <c r="R82" s="12">
        <f t="shared" si="16"/>
        <v>19.451740576026396</v>
      </c>
      <c r="S82" s="12">
        <f t="shared" si="16"/>
        <v>7.6051857284571867</v>
      </c>
      <c r="T82" s="12">
        <f t="shared" si="16"/>
        <v>17.33161844966618</v>
      </c>
      <c r="U82" s="12">
        <f t="shared" si="16"/>
        <v>7.2192588571138572</v>
      </c>
      <c r="V82" s="12">
        <f t="shared" si="16"/>
        <v>9.3162114172219646</v>
      </c>
      <c r="W82" s="12">
        <f t="shared" si="16"/>
        <v>-5.5173921890279303</v>
      </c>
      <c r="X82" s="12">
        <f t="shared" si="16"/>
        <v>0.811401150954012</v>
      </c>
      <c r="Y82" s="12">
        <f t="shared" si="16"/>
        <v>24.810095101024672</v>
      </c>
      <c r="Z82" s="12">
        <f t="shared" si="16"/>
        <v>24.709580112951258</v>
      </c>
      <c r="AA82" s="12">
        <f t="shared" si="16"/>
        <v>7.2405854203366289</v>
      </c>
      <c r="AB82" s="12">
        <f t="shared" si="16"/>
        <v>-20.484599961222713</v>
      </c>
      <c r="AC82" s="12">
        <f t="shared" si="16"/>
        <v>40.987184496411999</v>
      </c>
      <c r="AD82" s="12">
        <f t="shared" si="16"/>
        <v>10.730674139693974</v>
      </c>
      <c r="AE82" s="12">
        <f t="shared" si="13"/>
        <v>16.179776317740789</v>
      </c>
      <c r="AF82" s="12">
        <f t="shared" si="15"/>
        <v>0.17198568654768209</v>
      </c>
    </row>
    <row r="83" spans="1:32" ht="12.75" customHeight="1">
      <c r="A83" s="3">
        <v>13</v>
      </c>
      <c r="B83" s="3">
        <v>550921</v>
      </c>
      <c r="C83" s="12" t="s">
        <v>10</v>
      </c>
      <c r="D83" s="12">
        <f t="shared" si="14"/>
        <v>102.78361111111113</v>
      </c>
      <c r="E83" s="12">
        <f t="shared" si="16"/>
        <v>-74.36381967094097</v>
      </c>
      <c r="F83" s="12">
        <f t="shared" si="16"/>
        <v>19.980283142621261</v>
      </c>
      <c r="G83" s="12">
        <f t="shared" si="16"/>
        <v>55.303784361535122</v>
      </c>
      <c r="H83" s="12">
        <f t="shared" si="16"/>
        <v>-17.185129744811775</v>
      </c>
      <c r="I83" s="12">
        <f t="shared" si="16"/>
        <v>77.557398080642088</v>
      </c>
      <c r="J83" s="12">
        <f t="shared" si="16"/>
        <v>39.92347535766109</v>
      </c>
      <c r="K83" s="12">
        <f t="shared" si="16"/>
        <v>20.892091083688499</v>
      </c>
      <c r="L83" s="12">
        <f t="shared" si="16"/>
        <v>9.3341718608682243</v>
      </c>
      <c r="M83" s="12">
        <f t="shared" si="16"/>
        <v>45.660049084865165</v>
      </c>
      <c r="N83" s="12">
        <f t="shared" si="16"/>
        <v>105.52669146316211</v>
      </c>
      <c r="O83" s="12">
        <f t="shared" si="16"/>
        <v>22.971800399457521</v>
      </c>
      <c r="P83" s="12">
        <f t="shared" si="16"/>
        <v>13.239307041832333</v>
      </c>
      <c r="Q83" s="12">
        <f t="shared" si="16"/>
        <v>12.286923841967507</v>
      </c>
      <c r="R83" s="12">
        <f t="shared" si="16"/>
        <v>-28.285016392855468</v>
      </c>
      <c r="S83" s="12">
        <f t="shared" si="16"/>
        <v>37.453410101048178</v>
      </c>
      <c r="T83" s="12">
        <f t="shared" si="16"/>
        <v>-23.08256749073584</v>
      </c>
      <c r="U83" s="12">
        <f t="shared" si="16"/>
        <v>33.694661745565043</v>
      </c>
      <c r="V83" s="12">
        <f t="shared" si="16"/>
        <v>45.711888278475357</v>
      </c>
      <c r="W83" s="12">
        <f t="shared" si="16"/>
        <v>47.12013782918126</v>
      </c>
      <c r="X83" s="12">
        <f t="shared" si="16"/>
        <v>-10.026462094882575</v>
      </c>
      <c r="Y83" s="12">
        <f t="shared" si="16"/>
        <v>8.9635181782350344</v>
      </c>
      <c r="Z83" s="12">
        <f t="shared" si="16"/>
        <v>6.4981323444403927</v>
      </c>
      <c r="AA83" s="12">
        <f t="shared" si="16"/>
        <v>1.206317025817242</v>
      </c>
      <c r="AB83" s="12">
        <f t="shared" si="16"/>
        <v>-13.208859400369661</v>
      </c>
      <c r="AC83" s="12">
        <f t="shared" si="16"/>
        <v>31.963842726201221</v>
      </c>
      <c r="AD83" s="12">
        <f t="shared" si="16"/>
        <v>-2.0271206660475656</v>
      </c>
      <c r="AE83" s="12">
        <f t="shared" si="13"/>
        <v>-34.717216914862504</v>
      </c>
      <c r="AF83" s="12">
        <f t="shared" si="15"/>
        <v>11.021996637499921</v>
      </c>
    </row>
    <row r="84" spans="1:32" ht="12.75" customHeight="1">
      <c r="A84" s="3">
        <v>14</v>
      </c>
      <c r="B84" s="3">
        <v>550953</v>
      </c>
      <c r="C84" s="12" t="s">
        <v>10</v>
      </c>
      <c r="D84" s="12">
        <f t="shared" si="14"/>
        <v>1528.6928571428568</v>
      </c>
      <c r="E84" s="12">
        <f t="shared" si="16"/>
        <v>284.76302692830416</v>
      </c>
      <c r="F84" s="12">
        <f t="shared" si="16"/>
        <v>-33.323209969293018</v>
      </c>
      <c r="G84" s="12">
        <f t="shared" si="16"/>
        <v>105.78942969751651</v>
      </c>
      <c r="H84" s="12">
        <f t="shared" si="16"/>
        <v>5.2043699366244027</v>
      </c>
      <c r="I84" s="12">
        <f t="shared" si="16"/>
        <v>-36.302372067902922</v>
      </c>
      <c r="J84" s="12">
        <f t="shared" si="16"/>
        <v>-38.184675542724847</v>
      </c>
      <c r="K84" s="12">
        <f t="shared" si="16"/>
        <v>-42.605322802167187</v>
      </c>
      <c r="L84" s="12">
        <f t="shared" si="16"/>
        <v>28.570197369442667</v>
      </c>
      <c r="M84" s="12">
        <f t="shared" si="16"/>
        <v>43.387128624977123</v>
      </c>
      <c r="N84" s="12">
        <f t="shared" si="16"/>
        <v>-5.0650754993719147</v>
      </c>
      <c r="O84" s="12">
        <f t="shared" si="16"/>
        <v>18.366111092502962</v>
      </c>
      <c r="P84" s="12">
        <f t="shared" si="16"/>
        <v>-1.83586798616534</v>
      </c>
      <c r="Q84" s="12">
        <f t="shared" si="16"/>
        <v>-15.094317650537803</v>
      </c>
      <c r="R84" s="12">
        <f t="shared" si="16"/>
        <v>73.909282721293522</v>
      </c>
      <c r="S84" s="12">
        <f t="shared" si="16"/>
        <v>71.413936029082549</v>
      </c>
      <c r="T84" s="12">
        <f t="shared" si="16"/>
        <v>-26.693436807603746</v>
      </c>
      <c r="U84" s="12">
        <f t="shared" si="16"/>
        <v>28.661144885585827</v>
      </c>
      <c r="V84" s="12">
        <f t="shared" si="16"/>
        <v>4.9555600178266843</v>
      </c>
      <c r="W84" s="12">
        <f t="shared" si="16"/>
        <v>2.4687821154406606</v>
      </c>
      <c r="X84" s="12">
        <f t="shared" si="16"/>
        <v>14.654248073248667</v>
      </c>
      <c r="Y84" s="12">
        <f t="shared" si="16"/>
        <v>3.0570400381287612</v>
      </c>
      <c r="Z84" s="12">
        <f t="shared" si="16"/>
        <v>53.1476331253333</v>
      </c>
      <c r="AA84" s="12">
        <f t="shared" si="16"/>
        <v>-2.7646142784458902</v>
      </c>
      <c r="AB84" s="12">
        <f t="shared" si="16"/>
        <v>-60.732177848596848</v>
      </c>
      <c r="AC84" s="12">
        <f t="shared" si="16"/>
        <v>34.942263945534876</v>
      </c>
      <c r="AD84" s="12">
        <f t="shared" si="16"/>
        <v>68.92704029009036</v>
      </c>
      <c r="AE84" s="12">
        <f t="shared" si="13"/>
        <v>-11.7108162439701</v>
      </c>
      <c r="AF84" s="12">
        <f t="shared" si="15"/>
        <v>18.81718634309788</v>
      </c>
    </row>
    <row r="85" spans="1:32" ht="12.75" customHeight="1">
      <c r="A85" s="3">
        <v>15</v>
      </c>
      <c r="B85" s="3">
        <v>550922</v>
      </c>
      <c r="C85" s="12" t="s">
        <v>10</v>
      </c>
      <c r="D85" s="12">
        <f t="shared" si="14"/>
        <v>181.87563291139236</v>
      </c>
      <c r="E85" s="12">
        <f t="shared" si="16"/>
        <v>20.27652692688109</v>
      </c>
      <c r="F85" s="12">
        <f t="shared" si="16"/>
        <v>-8.2511500832372349</v>
      </c>
      <c r="G85" s="12">
        <f t="shared" si="16"/>
        <v>-24.203408556796049</v>
      </c>
      <c r="H85" s="12">
        <f t="shared" si="16"/>
        <v>50.880799319762104</v>
      </c>
      <c r="I85" s="12">
        <f t="shared" si="16"/>
        <v>-0.77643474296390025</v>
      </c>
      <c r="J85" s="12">
        <f t="shared" si="16"/>
        <v>39.885573091611036</v>
      </c>
      <c r="K85" s="12">
        <f t="shared" si="16"/>
        <v>-11.436060097598983</v>
      </c>
      <c r="L85" s="12">
        <f t="shared" si="16"/>
        <v>-10.741050180213989</v>
      </c>
      <c r="M85" s="12">
        <f t="shared" si="16"/>
        <v>87.724201226440755</v>
      </c>
      <c r="N85" s="12">
        <f t="shared" si="16"/>
        <v>23.115333079237828</v>
      </c>
      <c r="O85" s="12">
        <f t="shared" si="16"/>
        <v>16.421523702512658</v>
      </c>
      <c r="P85" s="12">
        <f t="shared" si="16"/>
        <v>27.965848381760523</v>
      </c>
      <c r="Q85" s="12">
        <f t="shared" si="16"/>
        <v>-17.865491079133903</v>
      </c>
      <c r="R85" s="12">
        <f t="shared" si="16"/>
        <v>31.451895891256129</v>
      </c>
      <c r="S85" s="12">
        <f t="shared" si="16"/>
        <v>-10.348016254462038</v>
      </c>
      <c r="T85" s="12">
        <f t="shared" si="16"/>
        <v>35.235451167373157</v>
      </c>
      <c r="U85" s="12">
        <f t="shared" si="16"/>
        <v>5.4200479119362939</v>
      </c>
      <c r="V85" s="12">
        <f t="shared" si="16"/>
        <v>-0.33153504076851448</v>
      </c>
      <c r="W85" s="12">
        <f t="shared" si="16"/>
        <v>26.472448299848111</v>
      </c>
      <c r="X85" s="12">
        <f t="shared" si="16"/>
        <v>-13.988062625024483</v>
      </c>
      <c r="Y85" s="12">
        <f t="shared" si="16"/>
        <v>35.461574998402568</v>
      </c>
      <c r="Z85" s="12">
        <f t="shared" si="16"/>
        <v>-5.7032172104744632</v>
      </c>
      <c r="AA85" s="12">
        <f t="shared" si="16"/>
        <v>14.645162427024829</v>
      </c>
      <c r="AB85" s="12">
        <f t="shared" si="16"/>
        <v>-25.947322576675703</v>
      </c>
      <c r="AC85" s="12">
        <f t="shared" si="16"/>
        <v>22.949397316195302</v>
      </c>
      <c r="AD85" s="12">
        <f t="shared" si="16"/>
        <v>17.105673182407585</v>
      </c>
      <c r="AE85" s="12">
        <f t="shared" si="13"/>
        <v>-21.136856377919372</v>
      </c>
      <c r="AF85" s="12">
        <f t="shared" si="15"/>
        <v>11.701804220147016</v>
      </c>
    </row>
    <row r="86" spans="1:32" ht="12.75" customHeight="1">
      <c r="A86" s="3">
        <v>16</v>
      </c>
      <c r="B86" s="3">
        <v>540231</v>
      </c>
      <c r="C86" s="12" t="s">
        <v>10</v>
      </c>
      <c r="D86" s="12">
        <f t="shared" si="14"/>
        <v>12.944663072776279</v>
      </c>
      <c r="E86" s="12">
        <f t="shared" si="16"/>
        <v>54.703386220430417</v>
      </c>
      <c r="F86" s="12">
        <f t="shared" si="16"/>
        <v>-4.7006426887101611</v>
      </c>
      <c r="G86" s="12">
        <f t="shared" si="16"/>
        <v>48.758760691819646</v>
      </c>
      <c r="H86" s="12">
        <f t="shared" si="16"/>
        <v>77.327323128317147</v>
      </c>
      <c r="I86" s="12">
        <f t="shared" si="16"/>
        <v>-58.254084007558056</v>
      </c>
      <c r="J86" s="12">
        <f t="shared" si="16"/>
        <v>14.105519050515511</v>
      </c>
      <c r="K86" s="12">
        <f t="shared" si="16"/>
        <v>2.3857669685965561</v>
      </c>
      <c r="L86" s="12">
        <f t="shared" si="16"/>
        <v>13.975070135610835</v>
      </c>
      <c r="M86" s="12">
        <f t="shared" si="16"/>
        <v>-25.946251764911096</v>
      </c>
      <c r="N86" s="12">
        <f t="shared" si="16"/>
        <v>-2.7026998824271402</v>
      </c>
      <c r="O86" s="12">
        <f t="shared" si="16"/>
        <v>21.756447453675776</v>
      </c>
      <c r="P86" s="12">
        <f t="shared" si="16"/>
        <v>73.595212520712494</v>
      </c>
      <c r="Q86" s="12">
        <f t="shared" si="16"/>
        <v>66.669500938390399</v>
      </c>
      <c r="R86" s="12">
        <f t="shared" si="16"/>
        <v>27.984967974288949</v>
      </c>
      <c r="S86" s="12">
        <f t="shared" si="16"/>
        <v>5.1369753735791761</v>
      </c>
      <c r="T86" s="12">
        <f t="shared" si="16"/>
        <v>20.779150049274421</v>
      </c>
      <c r="U86" s="12">
        <f t="shared" si="16"/>
        <v>-16.189772886166097</v>
      </c>
      <c r="V86" s="12">
        <f t="shared" si="16"/>
        <v>-9.6855715100351603</v>
      </c>
      <c r="W86" s="12">
        <f t="shared" si="16"/>
        <v>1.711273427220064</v>
      </c>
      <c r="X86" s="12">
        <f t="shared" si="16"/>
        <v>-14.144386853028578</v>
      </c>
      <c r="Y86" s="12">
        <f t="shared" si="16"/>
        <v>9.4484965358333</v>
      </c>
      <c r="Z86" s="12">
        <f t="shared" si="16"/>
        <v>-13.285051701545768</v>
      </c>
      <c r="AA86" s="12">
        <f t="shared" si="16"/>
        <v>-2.9524989379078193</v>
      </c>
      <c r="AB86" s="12">
        <f t="shared" si="16"/>
        <v>-35.481227628390485</v>
      </c>
      <c r="AC86" s="12">
        <f t="shared" si="16"/>
        <v>16.144398565953111</v>
      </c>
      <c r="AD86" s="12">
        <f t="shared" si="16"/>
        <v>6.8736812263056208</v>
      </c>
      <c r="AE86" s="12">
        <f t="shared" si="13"/>
        <v>-7.2597516619138673</v>
      </c>
      <c r="AF86" s="12">
        <f t="shared" si="15"/>
        <v>5.3669458784503243</v>
      </c>
    </row>
    <row r="87" spans="1:32" ht="12.75" customHeight="1">
      <c r="A87" s="3">
        <v>17</v>
      </c>
      <c r="B87" s="3">
        <v>540243</v>
      </c>
      <c r="C87" s="12" t="s">
        <v>10</v>
      </c>
      <c r="D87" s="12">
        <f t="shared" si="14"/>
        <v>255.68364102564101</v>
      </c>
      <c r="E87" s="12">
        <f t="shared" si="16"/>
        <v>33.267880950386484</v>
      </c>
      <c r="F87" s="12">
        <f t="shared" si="16"/>
        <v>35.271211864677241</v>
      </c>
      <c r="G87" s="12">
        <f t="shared" si="16"/>
        <v>19.028481451018763</v>
      </c>
      <c r="H87" s="12">
        <f t="shared" si="16"/>
        <v>38.02801248433579</v>
      </c>
      <c r="I87" s="12">
        <f t="shared" si="16"/>
        <v>-5.1917255705394467</v>
      </c>
      <c r="J87" s="12">
        <f t="shared" si="16"/>
        <v>-13.461097478759456</v>
      </c>
      <c r="K87" s="12">
        <f t="shared" si="16"/>
        <v>23.046231586731821</v>
      </c>
      <c r="L87" s="12">
        <f t="shared" si="16"/>
        <v>11.876327072682955</v>
      </c>
      <c r="M87" s="12">
        <f t="shared" si="16"/>
        <v>20.454566613267275</v>
      </c>
      <c r="N87" s="12">
        <f t="shared" si="16"/>
        <v>6.4733966622943342</v>
      </c>
      <c r="O87" s="12">
        <f t="shared" si="16"/>
        <v>-0.30732521038289917</v>
      </c>
      <c r="P87" s="12">
        <f t="shared" si="16"/>
        <v>-21.787128270133465</v>
      </c>
      <c r="Q87" s="12">
        <f t="shared" si="16"/>
        <v>-18.176018811135108</v>
      </c>
      <c r="R87" s="12">
        <f t="shared" si="16"/>
        <v>30.149795195584744</v>
      </c>
      <c r="S87" s="12">
        <f t="shared" si="16"/>
        <v>8.2005516542910328</v>
      </c>
      <c r="T87" s="12">
        <f t="shared" si="16"/>
        <v>-20.303410892594371</v>
      </c>
      <c r="U87" s="12">
        <f t="shared" si="16"/>
        <v>-13.03021303046647</v>
      </c>
      <c r="V87" s="12">
        <f t="shared" si="16"/>
        <v>-7.2206600244584251E-3</v>
      </c>
      <c r="W87" s="12">
        <f t="shared" si="16"/>
        <v>-2.9596697556196716</v>
      </c>
      <c r="X87" s="12">
        <f t="shared" si="16"/>
        <v>-6.2563012946518768</v>
      </c>
      <c r="Y87" s="12">
        <f t="shared" si="16"/>
        <v>10.566204950520046</v>
      </c>
      <c r="Z87" s="12">
        <f t="shared" si="16"/>
        <v>30.351856095811087</v>
      </c>
      <c r="AA87" s="12">
        <f t="shared" si="16"/>
        <v>-24.088234662128301</v>
      </c>
      <c r="AB87" s="12">
        <f t="shared" si="16"/>
        <v>-37.265516471367434</v>
      </c>
      <c r="AC87" s="12">
        <f t="shared" si="16"/>
        <v>34.118921555966864</v>
      </c>
      <c r="AD87" s="12">
        <f t="shared" si="16"/>
        <v>9.9344758717446808</v>
      </c>
      <c r="AE87" s="12">
        <f t="shared" si="13"/>
        <v>-100</v>
      </c>
      <c r="AF87" s="12">
        <f t="shared" si="15"/>
        <v>-100</v>
      </c>
    </row>
    <row r="88" spans="1:32" ht="12.75" customHeight="1">
      <c r="A88" s="3">
        <v>18</v>
      </c>
      <c r="B88" s="3">
        <v>540232</v>
      </c>
      <c r="C88" s="12" t="s">
        <v>10</v>
      </c>
      <c r="D88" s="12">
        <f t="shared" si="14"/>
        <v>349.16029411764714</v>
      </c>
      <c r="E88" s="12">
        <f t="shared" si="16"/>
        <v>48.579538943584254</v>
      </c>
      <c r="F88" s="12">
        <f t="shared" si="16"/>
        <v>-22.017543721579614</v>
      </c>
      <c r="G88" s="12">
        <f t="shared" si="16"/>
        <v>-0.96358092020966524</v>
      </c>
      <c r="H88" s="12">
        <f t="shared" si="16"/>
        <v>-44.88411346453907</v>
      </c>
      <c r="I88" s="12">
        <f t="shared" si="16"/>
        <v>0.85236149356835256</v>
      </c>
      <c r="J88" s="12">
        <f t="shared" si="16"/>
        <v>54.659165071752795</v>
      </c>
      <c r="K88" s="12">
        <f t="shared" si="16"/>
        <v>-58.915771044792756</v>
      </c>
      <c r="L88" s="12">
        <f t="shared" si="16"/>
        <v>-49.086073593046123</v>
      </c>
      <c r="M88" s="12">
        <f t="shared" si="16"/>
        <v>313.80227960201591</v>
      </c>
      <c r="N88" s="12">
        <f t="shared" si="16"/>
        <v>28.269251626600976</v>
      </c>
      <c r="O88" s="12">
        <f t="shared" si="16"/>
        <v>5.6843729388335049</v>
      </c>
      <c r="P88" s="12">
        <f t="shared" si="16"/>
        <v>-30.826303568264507</v>
      </c>
      <c r="Q88" s="12">
        <f t="shared" si="16"/>
        <v>15.509351343804781</v>
      </c>
      <c r="R88" s="12">
        <f t="shared" si="16"/>
        <v>69.393619337345854</v>
      </c>
      <c r="S88" s="12">
        <f t="shared" si="16"/>
        <v>127.86747964336462</v>
      </c>
      <c r="T88" s="12">
        <f t="shared" si="16"/>
        <v>-5.0056916954308406</v>
      </c>
      <c r="U88" s="12">
        <f t="shared" si="16"/>
        <v>17.187538897929969</v>
      </c>
      <c r="V88" s="12">
        <f t="shared" si="16"/>
        <v>-50.450884851443554</v>
      </c>
      <c r="W88" s="12">
        <f t="shared" si="16"/>
        <v>28.34133163961161</v>
      </c>
      <c r="X88" s="12">
        <f t="shared" si="16"/>
        <v>-24.271888862330755</v>
      </c>
      <c r="Y88" s="12">
        <f t="shared" si="16"/>
        <v>-10.786956760818967</v>
      </c>
      <c r="Z88" s="12">
        <f t="shared" si="16"/>
        <v>-1.2086356634634541</v>
      </c>
      <c r="AA88" s="12">
        <f t="shared" si="16"/>
        <v>17.301388662046762</v>
      </c>
      <c r="AB88" s="12">
        <f t="shared" si="16"/>
        <v>-26.656979211212288</v>
      </c>
      <c r="AC88" s="12">
        <f t="shared" si="16"/>
        <v>35.172289646698914</v>
      </c>
      <c r="AD88" s="12">
        <f t="shared" si="16"/>
        <v>43.538362913241514</v>
      </c>
      <c r="AE88" s="12">
        <f t="shared" si="13"/>
        <v>17.224664147891787</v>
      </c>
      <c r="AF88" s="12">
        <f t="shared" si="15"/>
        <v>9.7435290504910057</v>
      </c>
    </row>
    <row r="89" spans="1:32" ht="12.75" customHeight="1">
      <c r="A89" s="3">
        <v>19</v>
      </c>
      <c r="B89" s="3">
        <v>550410</v>
      </c>
      <c r="C89" s="12" t="s">
        <v>10</v>
      </c>
      <c r="D89" s="12">
        <f t="shared" si="14"/>
        <v>-8.1158007959556926</v>
      </c>
      <c r="E89" s="12">
        <f t="shared" si="16"/>
        <v>-9.3008067686246392</v>
      </c>
      <c r="F89" s="12">
        <f t="shared" si="16"/>
        <v>-12.097037218207902</v>
      </c>
      <c r="G89" s="12">
        <f t="shared" si="16"/>
        <v>17.747018580518088</v>
      </c>
      <c r="H89" s="12">
        <f t="shared" si="16"/>
        <v>-23.580996025251338</v>
      </c>
      <c r="I89" s="12">
        <f t="shared" si="16"/>
        <v>1.9771792511381392</v>
      </c>
      <c r="J89" s="12">
        <f t="shared" si="16"/>
        <v>-12.56664839052182</v>
      </c>
      <c r="K89" s="12">
        <f t="shared" si="16"/>
        <v>-10.095499888591846</v>
      </c>
      <c r="L89" s="12">
        <f t="shared" si="16"/>
        <v>-6.4790504243248392</v>
      </c>
      <c r="M89" s="12">
        <f t="shared" si="16"/>
        <v>-12.780052613867937</v>
      </c>
      <c r="N89" s="12">
        <f t="shared" si="16"/>
        <v>-12.303368424126134</v>
      </c>
      <c r="O89" s="12">
        <f t="shared" si="16"/>
        <v>66.804526539057008</v>
      </c>
      <c r="P89" s="12">
        <f t="shared" si="16"/>
        <v>-23.351812812700629</v>
      </c>
      <c r="Q89" s="12">
        <f t="shared" si="16"/>
        <v>-31.295338125329891</v>
      </c>
      <c r="R89" s="12">
        <f t="shared" si="16"/>
        <v>18.773275599129775</v>
      </c>
      <c r="S89" s="12">
        <f t="shared" si="16"/>
        <v>45.187957496983984</v>
      </c>
      <c r="T89" s="12">
        <f t="shared" si="16"/>
        <v>-1.4689183173731806</v>
      </c>
      <c r="U89" s="12">
        <f t="shared" si="16"/>
        <v>-12.718587601300186</v>
      </c>
      <c r="V89" s="12">
        <f t="shared" si="16"/>
        <v>-93.499361311825652</v>
      </c>
      <c r="W89" s="12">
        <f t="shared" si="16"/>
        <v>314.15657842783099</v>
      </c>
      <c r="X89" s="12">
        <f t="shared" si="16"/>
        <v>67.806557224082781</v>
      </c>
      <c r="Y89" s="12">
        <f t="shared" si="16"/>
        <v>27.492300465465533</v>
      </c>
      <c r="Z89" s="12">
        <f t="shared" si="16"/>
        <v>-23.496098379618644</v>
      </c>
      <c r="AA89" s="12">
        <f t="shared" si="16"/>
        <v>-51.963627755834516</v>
      </c>
      <c r="AB89" s="12">
        <f t="shared" si="16"/>
        <v>97.91333952879728</v>
      </c>
      <c r="AC89" s="12">
        <f t="shared" si="16"/>
        <v>208.36450906853446</v>
      </c>
      <c r="AD89" s="12">
        <f t="shared" si="16"/>
        <v>-17.577775340868328</v>
      </c>
      <c r="AE89" s="12">
        <f t="shared" si="13"/>
        <v>-36.420680812676665</v>
      </c>
      <c r="AF89" s="12">
        <f t="shared" si="15"/>
        <v>-3.7174842459799184</v>
      </c>
    </row>
    <row r="90" spans="1:32" ht="12.75" customHeight="1">
      <c r="A90" s="3">
        <v>20</v>
      </c>
      <c r="B90" s="3">
        <v>560749</v>
      </c>
      <c r="C90" s="12" t="s">
        <v>10</v>
      </c>
      <c r="D90" s="12">
        <f t="shared" si="14"/>
        <v>-10.814402515723273</v>
      </c>
      <c r="E90" s="12">
        <f t="shared" si="16"/>
        <v>-6.3904260142970912</v>
      </c>
      <c r="F90" s="12">
        <f t="shared" si="16"/>
        <v>11.884794055286463</v>
      </c>
      <c r="G90" s="12">
        <f t="shared" si="16"/>
        <v>-8.8206321867715616</v>
      </c>
      <c r="H90" s="12">
        <f t="shared" si="16"/>
        <v>29.387852004573972</v>
      </c>
      <c r="I90" s="12">
        <f t="shared" si="16"/>
        <v>-2.4344551119248337</v>
      </c>
      <c r="J90" s="12">
        <f t="shared" si="16"/>
        <v>20.11237187427335</v>
      </c>
      <c r="K90" s="12">
        <f t="shared" si="16"/>
        <v>0.88008516921829028</v>
      </c>
      <c r="L90" s="12">
        <f t="shared" si="16"/>
        <v>22.868356831990042</v>
      </c>
      <c r="M90" s="12">
        <f t="shared" si="16"/>
        <v>44.529935888293124</v>
      </c>
      <c r="N90" s="12">
        <f t="shared" si="16"/>
        <v>9.8511981585549506</v>
      </c>
      <c r="O90" s="12">
        <f t="shared" si="16"/>
        <v>-11.597280576898015</v>
      </c>
      <c r="P90" s="12">
        <f t="shared" si="16"/>
        <v>13.248039527877012</v>
      </c>
      <c r="Q90" s="12">
        <f t="shared" si="16"/>
        <v>-26.035941033330658</v>
      </c>
      <c r="R90" s="12">
        <f t="shared" si="16"/>
        <v>14.478058382865797</v>
      </c>
      <c r="S90" s="12">
        <f t="shared" si="16"/>
        <v>28.003171647155995</v>
      </c>
      <c r="T90" s="12">
        <f t="shared" si="16"/>
        <v>-16.119659550476712</v>
      </c>
      <c r="U90" s="12">
        <f t="shared" si="16"/>
        <v>12.885339405111324</v>
      </c>
      <c r="V90" s="12">
        <f t="shared" si="16"/>
        <v>-4.1339579808149693</v>
      </c>
      <c r="W90" s="12">
        <f t="shared" si="16"/>
        <v>-4.9113245284948164</v>
      </c>
      <c r="X90" s="12">
        <f t="shared" si="16"/>
        <v>-11.431314519324303</v>
      </c>
      <c r="Y90" s="12">
        <f t="shared" si="16"/>
        <v>-7.4254754028032011</v>
      </c>
      <c r="Z90" s="12">
        <f t="shared" si="16"/>
        <v>67.244410255848379</v>
      </c>
      <c r="AA90" s="12">
        <f t="shared" si="16"/>
        <v>13.00683318187879</v>
      </c>
      <c r="AB90" s="12">
        <f t="shared" si="16"/>
        <v>-25.450499203836657</v>
      </c>
      <c r="AC90" s="12">
        <f t="shared" si="16"/>
        <v>-4.8347062827531602</v>
      </c>
      <c r="AD90" s="12">
        <f t="shared" si="16"/>
        <v>16.821231335553136</v>
      </c>
      <c r="AE90" s="12">
        <f t="shared" si="13"/>
        <v>-14.306643498068766</v>
      </c>
      <c r="AF90" s="12">
        <f t="shared" si="15"/>
        <v>3.3765589966491927</v>
      </c>
    </row>
    <row r="91" spans="1:32" ht="12.75" customHeight="1">
      <c r="A91" s="3">
        <v>21</v>
      </c>
      <c r="B91" s="3">
        <v>550200</v>
      </c>
      <c r="C91" s="12" t="s">
        <v>10</v>
      </c>
      <c r="D91" s="12">
        <f t="shared" si="14"/>
        <v>-19.262933753943216</v>
      </c>
      <c r="E91" s="12">
        <f t="shared" si="16"/>
        <v>-34.859623383143884</v>
      </c>
      <c r="F91" s="12">
        <f t="shared" si="16"/>
        <v>1321.8488705478715</v>
      </c>
      <c r="G91" s="12">
        <f t="shared" si="16"/>
        <v>88.63372703733171</v>
      </c>
      <c r="H91" s="12">
        <f t="shared" si="16"/>
        <v>-10.851542461726112</v>
      </c>
      <c r="I91" s="12">
        <f t="shared" si="16"/>
        <v>8.7875273562498535</v>
      </c>
      <c r="J91" s="12">
        <f t="shared" ref="E91:AE98" si="17">IFERROR((((J29/I29)*100-100)),"--")</f>
        <v>-28.749534340184681</v>
      </c>
      <c r="K91" s="12">
        <f t="shared" si="17"/>
        <v>-5.9511990833180874</v>
      </c>
      <c r="L91" s="12">
        <f t="shared" si="17"/>
        <v>12.497259938808455</v>
      </c>
      <c r="M91" s="12">
        <f t="shared" si="17"/>
        <v>68.908639689800509</v>
      </c>
      <c r="N91" s="12">
        <f t="shared" si="17"/>
        <v>39.994806069256583</v>
      </c>
      <c r="O91" s="12">
        <f t="shared" si="17"/>
        <v>36.463077734173595</v>
      </c>
      <c r="P91" s="12">
        <f t="shared" si="17"/>
        <v>-3.6478156802125739</v>
      </c>
      <c r="Q91" s="12">
        <f t="shared" si="17"/>
        <v>-2.0683797540250168</v>
      </c>
      <c r="R91" s="12">
        <f t="shared" si="17"/>
        <v>3.8393930839377077</v>
      </c>
      <c r="S91" s="12">
        <f t="shared" si="17"/>
        <v>-28.420500555310966</v>
      </c>
      <c r="T91" s="12">
        <f t="shared" si="17"/>
        <v>-7.6729644500954208</v>
      </c>
      <c r="U91" s="12">
        <f t="shared" si="17"/>
        <v>14.930544804685525</v>
      </c>
      <c r="V91" s="12">
        <f t="shared" si="17"/>
        <v>-100</v>
      </c>
      <c r="W91" s="12" t="str">
        <f t="shared" si="17"/>
        <v>--</v>
      </c>
      <c r="X91" s="12">
        <f t="shared" si="17"/>
        <v>-100</v>
      </c>
      <c r="Y91" s="12" t="str">
        <f t="shared" si="17"/>
        <v>--</v>
      </c>
      <c r="Z91" s="12">
        <f t="shared" si="17"/>
        <v>-100</v>
      </c>
      <c r="AA91" s="12" t="str">
        <f t="shared" si="17"/>
        <v>--</v>
      </c>
      <c r="AB91" s="12">
        <f t="shared" si="17"/>
        <v>-100</v>
      </c>
      <c r="AC91" s="12" t="str">
        <f t="shared" si="17"/>
        <v>--</v>
      </c>
      <c r="AD91" s="12">
        <f t="shared" si="17"/>
        <v>-47.130720860267772</v>
      </c>
      <c r="AE91" s="12">
        <f t="shared" si="17"/>
        <v>-100</v>
      </c>
      <c r="AF91" s="12">
        <f t="shared" si="15"/>
        <v>-100</v>
      </c>
    </row>
    <row r="92" spans="1:32" ht="12.75" customHeight="1">
      <c r="A92" s="3">
        <v>22</v>
      </c>
      <c r="B92" s="3">
        <v>560600</v>
      </c>
      <c r="C92" s="12" t="s">
        <v>10</v>
      </c>
      <c r="D92" s="12">
        <f t="shared" si="14"/>
        <v>4.8920286063143266</v>
      </c>
      <c r="E92" s="12">
        <f t="shared" si="17"/>
        <v>8.2981511475922503</v>
      </c>
      <c r="F92" s="12">
        <f t="shared" si="17"/>
        <v>55.900790883207662</v>
      </c>
      <c r="G92" s="12">
        <f t="shared" si="17"/>
        <v>-8.3956286357530843</v>
      </c>
      <c r="H92" s="12">
        <f t="shared" si="17"/>
        <v>-16.853499120861187</v>
      </c>
      <c r="I92" s="12">
        <f t="shared" si="17"/>
        <v>-60.485644448685946</v>
      </c>
      <c r="J92" s="12">
        <f t="shared" si="17"/>
        <v>28.305205997865642</v>
      </c>
      <c r="K92" s="12">
        <f t="shared" si="17"/>
        <v>-5.2881245001569255</v>
      </c>
      <c r="L92" s="12">
        <f t="shared" si="17"/>
        <v>51.232697569991387</v>
      </c>
      <c r="M92" s="12">
        <f t="shared" si="17"/>
        <v>-8.9953295159349835</v>
      </c>
      <c r="N92" s="12">
        <f t="shared" si="17"/>
        <v>4.2331322196353938</v>
      </c>
      <c r="O92" s="12">
        <f t="shared" si="17"/>
        <v>11.818254519814417</v>
      </c>
      <c r="P92" s="12">
        <f t="shared" si="17"/>
        <v>-11.9186484772234</v>
      </c>
      <c r="Q92" s="12">
        <f t="shared" si="17"/>
        <v>14.960401197217863</v>
      </c>
      <c r="R92" s="12">
        <f t="shared" si="17"/>
        <v>35.155703639987706</v>
      </c>
      <c r="S92" s="12">
        <f t="shared" si="17"/>
        <v>15.165522886861524</v>
      </c>
      <c r="T92" s="12">
        <f t="shared" si="17"/>
        <v>17.357317273737465</v>
      </c>
      <c r="U92" s="12">
        <f t="shared" si="17"/>
        <v>-12.68295538682969</v>
      </c>
      <c r="V92" s="12">
        <f t="shared" si="17"/>
        <v>-9.0671106633261331</v>
      </c>
      <c r="W92" s="12">
        <f t="shared" si="17"/>
        <v>-26.170161154898665</v>
      </c>
      <c r="X92" s="12">
        <f t="shared" si="17"/>
        <v>-21.295186731994804</v>
      </c>
      <c r="Y92" s="12">
        <f t="shared" si="17"/>
        <v>-13.831282561861997</v>
      </c>
      <c r="Z92" s="12">
        <f t="shared" si="17"/>
        <v>61.407819300587931</v>
      </c>
      <c r="AA92" s="12">
        <f t="shared" si="17"/>
        <v>-37.666703630979967</v>
      </c>
      <c r="AB92" s="12">
        <f t="shared" si="17"/>
        <v>-33.419743467644594</v>
      </c>
      <c r="AC92" s="12">
        <f t="shared" si="17"/>
        <v>44.365514827449061</v>
      </c>
      <c r="AD92" s="12">
        <f t="shared" si="17"/>
        <v>2.3310282502521318</v>
      </c>
      <c r="AE92" s="12">
        <f t="shared" si="17"/>
        <v>-13.193412533350866</v>
      </c>
      <c r="AF92" s="12">
        <f t="shared" si="15"/>
        <v>-1.4415720143948652</v>
      </c>
    </row>
    <row r="93" spans="1:32" ht="12.75" customHeight="1">
      <c r="A93" s="3">
        <v>23</v>
      </c>
      <c r="B93" s="3">
        <v>540249</v>
      </c>
      <c r="C93" s="12" t="s">
        <v>10</v>
      </c>
      <c r="D93" s="12">
        <f t="shared" si="14"/>
        <v>71.817384996675344</v>
      </c>
      <c r="E93" s="12">
        <f t="shared" si="17"/>
        <v>25.780152161484679</v>
      </c>
      <c r="F93" s="12">
        <f t="shared" si="17"/>
        <v>-5.3986530778791746</v>
      </c>
      <c r="G93" s="12">
        <f t="shared" si="17"/>
        <v>24.850878173366283</v>
      </c>
      <c r="H93" s="12">
        <f t="shared" si="17"/>
        <v>-25.845282459437541</v>
      </c>
      <c r="I93" s="12">
        <f t="shared" si="17"/>
        <v>-10.914244546207044</v>
      </c>
      <c r="J93" s="12">
        <f t="shared" si="17"/>
        <v>-22.204964373977049</v>
      </c>
      <c r="K93" s="12">
        <f t="shared" si="17"/>
        <v>18.009200463755718</v>
      </c>
      <c r="L93" s="12">
        <f t="shared" si="17"/>
        <v>8.9025415834757666</v>
      </c>
      <c r="M93" s="12">
        <f t="shared" si="17"/>
        <v>-19.700114886984537</v>
      </c>
      <c r="N93" s="12">
        <f t="shared" si="17"/>
        <v>30.320487834915298</v>
      </c>
      <c r="O93" s="12">
        <f t="shared" si="17"/>
        <v>-17.289502642639704</v>
      </c>
      <c r="P93" s="12">
        <f t="shared" si="17"/>
        <v>82.696099635970199</v>
      </c>
      <c r="Q93" s="12">
        <f t="shared" si="17"/>
        <v>-24.619110501133534</v>
      </c>
      <c r="R93" s="12">
        <f t="shared" si="17"/>
        <v>2.6134445624371523</v>
      </c>
      <c r="S93" s="12">
        <f t="shared" si="17"/>
        <v>10.664851086123733</v>
      </c>
      <c r="T93" s="12">
        <f t="shared" si="17"/>
        <v>3.8507366130751564</v>
      </c>
      <c r="U93" s="12">
        <f t="shared" si="17"/>
        <v>-9.5171238492659143</v>
      </c>
      <c r="V93" s="12">
        <f t="shared" si="17"/>
        <v>-8.7338027655240325</v>
      </c>
      <c r="W93" s="12">
        <f t="shared" si="17"/>
        <v>31.823514024221339</v>
      </c>
      <c r="X93" s="12">
        <f t="shared" si="17"/>
        <v>-16.496690236038162</v>
      </c>
      <c r="Y93" s="12">
        <f t="shared" si="17"/>
        <v>3.6443359752496178</v>
      </c>
      <c r="Z93" s="12">
        <f t="shared" si="17"/>
        <v>-2.2169733982576645</v>
      </c>
      <c r="AA93" s="12">
        <f t="shared" si="17"/>
        <v>-36.728151370846199</v>
      </c>
      <c r="AB93" s="12">
        <f t="shared" si="17"/>
        <v>29.729404137210111</v>
      </c>
      <c r="AC93" s="12">
        <f t="shared" si="17"/>
        <v>-80.49800913528</v>
      </c>
      <c r="AD93" s="12">
        <f t="shared" si="17"/>
        <v>44.809024919088017</v>
      </c>
      <c r="AE93" s="12">
        <f t="shared" si="17"/>
        <v>20.255887682511812</v>
      </c>
      <c r="AF93" s="12">
        <f t="shared" si="15"/>
        <v>-1.6977901420059505</v>
      </c>
    </row>
    <row r="94" spans="1:32" ht="12.75" customHeight="1">
      <c r="A94" s="3">
        <v>24</v>
      </c>
      <c r="B94" s="3">
        <v>540262</v>
      </c>
      <c r="C94" s="12" t="s">
        <v>10</v>
      </c>
      <c r="D94" s="12">
        <f t="shared" si="14"/>
        <v>209.09038461538461</v>
      </c>
      <c r="E94" s="12">
        <f t="shared" si="17"/>
        <v>267.15154682577707</v>
      </c>
      <c r="F94" s="12">
        <f t="shared" si="17"/>
        <v>34.086712401890054</v>
      </c>
      <c r="G94" s="12">
        <f t="shared" si="17"/>
        <v>-29.58567418097013</v>
      </c>
      <c r="H94" s="12">
        <f t="shared" si="17"/>
        <v>35.43013274431587</v>
      </c>
      <c r="I94" s="12">
        <f t="shared" si="17"/>
        <v>-28.568847454138009</v>
      </c>
      <c r="J94" s="12">
        <f t="shared" si="17"/>
        <v>39.888199126520902</v>
      </c>
      <c r="K94" s="12">
        <f t="shared" si="17"/>
        <v>-36.776177548125155</v>
      </c>
      <c r="L94" s="12">
        <f t="shared" si="17"/>
        <v>61.429953947340806</v>
      </c>
      <c r="M94" s="12">
        <f t="shared" si="17"/>
        <v>18.063053443777719</v>
      </c>
      <c r="N94" s="12">
        <f t="shared" si="17"/>
        <v>20.111981902092708</v>
      </c>
      <c r="O94" s="12">
        <f t="shared" si="17"/>
        <v>10.904103647296168</v>
      </c>
      <c r="P94" s="12">
        <f t="shared" si="17"/>
        <v>40.890686363482388</v>
      </c>
      <c r="Q94" s="12">
        <f t="shared" si="17"/>
        <v>-16.909732356339774</v>
      </c>
      <c r="R94" s="12">
        <f t="shared" si="17"/>
        <v>46.179116072611208</v>
      </c>
      <c r="S94" s="12">
        <f t="shared" si="17"/>
        <v>15.343601113882627</v>
      </c>
      <c r="T94" s="12">
        <f t="shared" si="17"/>
        <v>42.147634693047735</v>
      </c>
      <c r="U94" s="12">
        <f t="shared" si="17"/>
        <v>2.5748283096049818E-2</v>
      </c>
      <c r="V94" s="12">
        <f t="shared" si="17"/>
        <v>-10.026291229092891</v>
      </c>
      <c r="W94" s="12">
        <f t="shared" si="17"/>
        <v>-15.013001660111286</v>
      </c>
      <c r="X94" s="12">
        <f t="shared" si="17"/>
        <v>-3.1188351543618609</v>
      </c>
      <c r="Y94" s="12">
        <f t="shared" si="17"/>
        <v>-18.59829240990112</v>
      </c>
      <c r="Z94" s="12">
        <f t="shared" si="17"/>
        <v>-0.43030369113043321</v>
      </c>
      <c r="AA94" s="12">
        <f t="shared" si="17"/>
        <v>-2.9039981602699783</v>
      </c>
      <c r="AB94" s="12">
        <f t="shared" si="17"/>
        <v>-9.4592074152604226</v>
      </c>
      <c r="AC94" s="12">
        <f t="shared" si="17"/>
        <v>63.659180999646935</v>
      </c>
      <c r="AD94" s="12">
        <f t="shared" si="17"/>
        <v>-6.5059682811027812</v>
      </c>
      <c r="AE94" s="12">
        <f t="shared" si="17"/>
        <v>-2.4111418698491036</v>
      </c>
      <c r="AF94" s="12">
        <f t="shared" si="15"/>
        <v>14.557438430841852</v>
      </c>
    </row>
    <row r="95" spans="1:32" ht="12.75" customHeight="1">
      <c r="A95" s="3">
        <v>25</v>
      </c>
      <c r="B95" s="3">
        <v>560490</v>
      </c>
      <c r="C95" s="12" t="s">
        <v>10</v>
      </c>
      <c r="D95" s="12">
        <f t="shared" si="14"/>
        <v>9.8681655960028536</v>
      </c>
      <c r="E95" s="12">
        <f t="shared" si="17"/>
        <v>-27.657896395199487</v>
      </c>
      <c r="F95" s="12">
        <f t="shared" si="17"/>
        <v>54.74114705692179</v>
      </c>
      <c r="G95" s="12">
        <f t="shared" si="17"/>
        <v>-12.686888524426536</v>
      </c>
      <c r="H95" s="12">
        <f t="shared" si="17"/>
        <v>151.65691800489208</v>
      </c>
      <c r="I95" s="12">
        <f t="shared" si="17"/>
        <v>-33.572425443619451</v>
      </c>
      <c r="J95" s="12">
        <f t="shared" si="17"/>
        <v>-49.663284736224135</v>
      </c>
      <c r="K95" s="12">
        <f t="shared" si="17"/>
        <v>57.043250907396214</v>
      </c>
      <c r="L95" s="12">
        <f t="shared" si="17"/>
        <v>23.645118261051508</v>
      </c>
      <c r="M95" s="12">
        <f t="shared" si="17"/>
        <v>-16.174112974185221</v>
      </c>
      <c r="N95" s="12">
        <f t="shared" si="17"/>
        <v>24.217186471802023</v>
      </c>
      <c r="O95" s="12">
        <f t="shared" si="17"/>
        <v>46.638829788480876</v>
      </c>
      <c r="P95" s="12">
        <f t="shared" si="17"/>
        <v>29.403358380338659</v>
      </c>
      <c r="Q95" s="12">
        <f t="shared" si="17"/>
        <v>2.118681754882104</v>
      </c>
      <c r="R95" s="12">
        <f t="shared" si="17"/>
        <v>40.119648445745611</v>
      </c>
      <c r="S95" s="12">
        <f t="shared" si="17"/>
        <v>24.913114832881476</v>
      </c>
      <c r="T95" s="12">
        <f t="shared" si="17"/>
        <v>-7.3722037165749299</v>
      </c>
      <c r="U95" s="12">
        <f t="shared" si="17"/>
        <v>19.975673453734103</v>
      </c>
      <c r="V95" s="12">
        <f t="shared" si="17"/>
        <v>-35.802734917751266</v>
      </c>
      <c r="W95" s="12">
        <f t="shared" si="17"/>
        <v>-34.06587551551273</v>
      </c>
      <c r="X95" s="12">
        <f t="shared" si="17"/>
        <v>36.18325582989894</v>
      </c>
      <c r="Y95" s="12">
        <f t="shared" si="17"/>
        <v>43.709512628517558</v>
      </c>
      <c r="Z95" s="12">
        <f t="shared" si="17"/>
        <v>96.666654154342012</v>
      </c>
      <c r="AA95" s="12">
        <f t="shared" si="17"/>
        <v>0.69484124244847578</v>
      </c>
      <c r="AB95" s="12">
        <f t="shared" si="17"/>
        <v>-79.44894212433411</v>
      </c>
      <c r="AC95" s="12">
        <f t="shared" si="17"/>
        <v>100.95166182647498</v>
      </c>
      <c r="AD95" s="12">
        <f t="shared" si="17"/>
        <v>21.456178094754065</v>
      </c>
      <c r="AE95" s="12">
        <f t="shared" si="17"/>
        <v>20.3900145944651</v>
      </c>
      <c r="AF95" s="12">
        <f t="shared" si="15"/>
        <v>6.8452186642504742</v>
      </c>
    </row>
    <row r="96" spans="1:32" ht="12.75" customHeight="1">
      <c r="A96" s="3"/>
      <c r="B96" s="7" t="s">
        <v>19</v>
      </c>
      <c r="C96" s="12" t="s">
        <v>10</v>
      </c>
      <c r="D96" s="12">
        <f t="shared" si="14"/>
        <v>45.30531167134734</v>
      </c>
      <c r="E96" s="12">
        <f t="shared" si="17"/>
        <v>30.290730181278917</v>
      </c>
      <c r="F96" s="12">
        <f t="shared" si="17"/>
        <v>27.169101893534958</v>
      </c>
      <c r="G96" s="12">
        <f t="shared" si="17"/>
        <v>-15.22634585242551</v>
      </c>
      <c r="H96" s="12">
        <f t="shared" si="17"/>
        <v>29.670514552264194</v>
      </c>
      <c r="I96" s="12">
        <f t="shared" si="17"/>
        <v>-8.0635759391226145</v>
      </c>
      <c r="J96" s="12">
        <f t="shared" si="17"/>
        <v>-3.5731669631199736</v>
      </c>
      <c r="K96" s="12">
        <f t="shared" si="17"/>
        <v>13.485407657999488</v>
      </c>
      <c r="L96" s="12">
        <f t="shared" si="17"/>
        <v>-0.44513823557022647</v>
      </c>
      <c r="M96" s="12">
        <f t="shared" si="17"/>
        <v>-3.3099910368894427</v>
      </c>
      <c r="N96" s="12">
        <f t="shared" si="17"/>
        <v>11.399111027161851</v>
      </c>
      <c r="O96" s="12">
        <f t="shared" si="17"/>
        <v>0.7653920117122226</v>
      </c>
      <c r="P96" s="12">
        <f t="shared" si="17"/>
        <v>7.8630749288142141</v>
      </c>
      <c r="Q96" s="12">
        <f t="shared" si="17"/>
        <v>-21.535255098448403</v>
      </c>
      <c r="R96" s="12">
        <f t="shared" si="17"/>
        <v>38.607394746481503</v>
      </c>
      <c r="S96" s="12">
        <f t="shared" si="17"/>
        <v>24.290788878754555</v>
      </c>
      <c r="T96" s="12">
        <f t="shared" si="17"/>
        <v>-20.730840519073837</v>
      </c>
      <c r="U96" s="12">
        <f t="shared" si="17"/>
        <v>-0.76088989181842237</v>
      </c>
      <c r="V96" s="12">
        <f t="shared" si="17"/>
        <v>-6.3640892404508946</v>
      </c>
      <c r="W96" s="12">
        <f t="shared" si="17"/>
        <v>1.2078285361371428</v>
      </c>
      <c r="X96" s="12">
        <f t="shared" si="17"/>
        <v>-29.863591927698565</v>
      </c>
      <c r="Y96" s="12">
        <f t="shared" si="17"/>
        <v>12.293129354741012</v>
      </c>
      <c r="Z96" s="12">
        <f t="shared" si="17"/>
        <v>40.415543389674923</v>
      </c>
      <c r="AA96" s="12">
        <f t="shared" si="17"/>
        <v>-5.2563840633191887</v>
      </c>
      <c r="AB96" s="12">
        <f t="shared" si="17"/>
        <v>-21.585058205117207</v>
      </c>
      <c r="AC96" s="12">
        <f t="shared" si="17"/>
        <v>23.032963338089459</v>
      </c>
      <c r="AD96" s="12">
        <f t="shared" si="17"/>
        <v>14.020188705576246</v>
      </c>
      <c r="AE96" s="12">
        <f t="shared" si="17"/>
        <v>-30.327494314577351</v>
      </c>
      <c r="AF96" s="12">
        <f t="shared" si="15"/>
        <v>3.225994477273475</v>
      </c>
    </row>
    <row r="97" spans="1:32" ht="12.75" customHeight="1">
      <c r="A97" s="3"/>
      <c r="B97" s="7" t="s">
        <v>20</v>
      </c>
      <c r="C97" s="12" t="s">
        <v>10</v>
      </c>
      <c r="D97" s="12">
        <f t="shared" si="14"/>
        <v>53.00173174787713</v>
      </c>
      <c r="E97" s="12">
        <f t="shared" si="17"/>
        <v>25.28734345298534</v>
      </c>
      <c r="F97" s="12">
        <f t="shared" si="17"/>
        <v>-2.5021610716445082</v>
      </c>
      <c r="G97" s="12">
        <f t="shared" si="17"/>
        <v>18.408145151909025</v>
      </c>
      <c r="H97" s="12">
        <f t="shared" si="17"/>
        <v>22.171639483512706</v>
      </c>
      <c r="I97" s="12">
        <f t="shared" si="17"/>
        <v>-1.9849448207168905</v>
      </c>
      <c r="J97" s="12">
        <f t="shared" si="17"/>
        <v>-13.002646038173665</v>
      </c>
      <c r="K97" s="12">
        <f t="shared" si="17"/>
        <v>-13.076191582857902</v>
      </c>
      <c r="L97" s="12">
        <f t="shared" si="17"/>
        <v>6.2862444987252388</v>
      </c>
      <c r="M97" s="12">
        <f t="shared" si="17"/>
        <v>13.406434265108345</v>
      </c>
      <c r="N97" s="12">
        <f t="shared" si="17"/>
        <v>13.375188125140298</v>
      </c>
      <c r="O97" s="12">
        <f t="shared" si="17"/>
        <v>-3.5564911416634288</v>
      </c>
      <c r="P97" s="12">
        <f t="shared" si="17"/>
        <v>5.7290295615601821</v>
      </c>
      <c r="Q97" s="12">
        <f t="shared" si="17"/>
        <v>-27.733843280570781</v>
      </c>
      <c r="R97" s="12">
        <f t="shared" si="17"/>
        <v>22.138708567395042</v>
      </c>
      <c r="S97" s="12">
        <f t="shared" si="17"/>
        <v>38.866639446193261</v>
      </c>
      <c r="T97" s="12">
        <f t="shared" si="17"/>
        <v>-4.6637264990382903</v>
      </c>
      <c r="U97" s="12">
        <f t="shared" si="17"/>
        <v>-3.3152304981296794</v>
      </c>
      <c r="V97" s="12">
        <f t="shared" si="17"/>
        <v>-22.666221865227115</v>
      </c>
      <c r="W97" s="12">
        <f t="shared" si="17"/>
        <v>-10.99827983224408</v>
      </c>
      <c r="X97" s="12">
        <f t="shared" si="17"/>
        <v>-15.40513662507496</v>
      </c>
      <c r="Y97" s="12">
        <f t="shared" si="17"/>
        <v>-7.7125220218162269</v>
      </c>
      <c r="Z97" s="12">
        <f t="shared" si="17"/>
        <v>19.078788870945701</v>
      </c>
      <c r="AA97" s="12">
        <f t="shared" si="17"/>
        <v>-15.538264892735455</v>
      </c>
      <c r="AB97" s="12">
        <f t="shared" si="17"/>
        <v>-39.242243414329977</v>
      </c>
      <c r="AC97" s="12">
        <f t="shared" si="17"/>
        <v>-52.039503545416039</v>
      </c>
      <c r="AD97" s="12">
        <f t="shared" si="17"/>
        <v>-1.8325092594285337</v>
      </c>
      <c r="AE97" s="12">
        <f t="shared" si="17"/>
        <v>395.39821980932589</v>
      </c>
      <c r="AF97" s="12">
        <f t="shared" si="15"/>
        <v>3.0889134753590675</v>
      </c>
    </row>
    <row r="98" spans="1:32" ht="12.75" customHeight="1">
      <c r="A98" s="3"/>
      <c r="B98" s="7" t="s">
        <v>7</v>
      </c>
      <c r="C98" s="12" t="s">
        <v>10</v>
      </c>
      <c r="D98" s="12">
        <f t="shared" si="14"/>
        <v>47.37776612453851</v>
      </c>
      <c r="E98" s="12">
        <f t="shared" si="17"/>
        <v>28.892029842264208</v>
      </c>
      <c r="F98" s="12">
        <f t="shared" si="17"/>
        <v>19.106452440404183</v>
      </c>
      <c r="G98" s="12">
        <f t="shared" si="17"/>
        <v>-7.7448867651313691</v>
      </c>
      <c r="H98" s="12">
        <f t="shared" si="17"/>
        <v>27.529652443836909</v>
      </c>
      <c r="I98" s="12">
        <f t="shared" si="17"/>
        <v>-6.4010914880666689</v>
      </c>
      <c r="J98" s="12">
        <f t="shared" si="17"/>
        <v>-6.2737747067951659</v>
      </c>
      <c r="K98" s="12">
        <f t="shared" si="17"/>
        <v>6.4242981915713244</v>
      </c>
      <c r="L98" s="12">
        <f t="shared" si="17"/>
        <v>1.0164362733139143</v>
      </c>
      <c r="M98" s="12">
        <f t="shared" si="17"/>
        <v>0.5089689352598441</v>
      </c>
      <c r="N98" s="12">
        <f t="shared" si="17"/>
        <v>11.908487001702483</v>
      </c>
      <c r="O98" s="12">
        <f t="shared" si="17"/>
        <v>-0.36326657442219812</v>
      </c>
      <c r="P98" s="12">
        <f t="shared" si="17"/>
        <v>7.3236304675595107</v>
      </c>
      <c r="Q98" s="12">
        <f t="shared" si="17"/>
        <v>-23.078855082026621</v>
      </c>
      <c r="R98" s="12">
        <f t="shared" si="17"/>
        <v>34.754473306163618</v>
      </c>
      <c r="S98" s="12">
        <f t="shared" si="17"/>
        <v>27.381619741237188</v>
      </c>
      <c r="T98" s="12">
        <f t="shared" si="17"/>
        <v>-17.01659705879176</v>
      </c>
      <c r="U98" s="12">
        <f t="shared" si="17"/>
        <v>-1.4392780075351652</v>
      </c>
      <c r="V98" s="12">
        <f t="shared" si="17"/>
        <v>-10.611243505881802</v>
      </c>
      <c r="W98" s="12">
        <f t="shared" si="17"/>
        <v>-1.5433398194774099</v>
      </c>
      <c r="X98" s="12">
        <f t="shared" si="17"/>
        <v>-26.917711305454816</v>
      </c>
      <c r="Y98" s="12">
        <f t="shared" si="17"/>
        <v>7.5749135922629875</v>
      </c>
      <c r="Z98" s="12">
        <f t="shared" si="17"/>
        <v>36.098511733697592</v>
      </c>
      <c r="AA98" s="12">
        <f t="shared" si="17"/>
        <v>-7.0765478573115246</v>
      </c>
      <c r="AB98" s="12">
        <f t="shared" si="17"/>
        <v>-24.426207406731564</v>
      </c>
      <c r="AC98" s="12">
        <f t="shared" si="17"/>
        <v>13.321520282987322</v>
      </c>
      <c r="AD98" s="12">
        <f t="shared" si="17"/>
        <v>13.152273006800641</v>
      </c>
      <c r="AE98" s="12">
        <f t="shared" si="17"/>
        <v>-10.106214029636917</v>
      </c>
      <c r="AF98" s="12">
        <f t="shared" si="15"/>
        <v>3.1895808413554549</v>
      </c>
    </row>
    <row r="99" spans="1:32" s="2" customFormat="1" ht="13.8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:32" s="2" customFormat="1" ht="13.8" thickTop="1">
      <c r="A100" s="17" t="s">
        <v>1187</v>
      </c>
    </row>
    <row r="101" spans="1:32" ht="12.75" customHeight="1"/>
    <row r="102" spans="1:32" ht="12.75" customHeight="1"/>
    <row r="103" spans="1:32" ht="12.75" customHeight="1">
      <c r="A103" s="23" t="s">
        <v>11</v>
      </c>
    </row>
    <row r="104" spans="1:32" ht="12.75" customHeight="1"/>
    <row r="105" spans="1:32" ht="12.75" customHeight="1"/>
    <row r="106" spans="1:32" ht="12.75" customHeight="1"/>
    <row r="107" spans="1:32" ht="12.75" customHeight="1"/>
    <row r="108" spans="1:32" ht="12.75" customHeight="1"/>
    <row r="109" spans="1:32" ht="12.75" customHeight="1"/>
    <row r="110" spans="1:32" ht="12.75" customHeight="1"/>
    <row r="111" spans="1:32" ht="12.75" customHeight="1"/>
  </sheetData>
  <mergeCells count="5">
    <mergeCell ref="A2:AF2"/>
    <mergeCell ref="A4:AF4"/>
    <mergeCell ref="B7:AF7"/>
    <mergeCell ref="B38:AF38"/>
    <mergeCell ref="B69:AF69"/>
  </mergeCells>
  <hyperlinks>
    <hyperlink ref="A103" location="NOTAS!A1" display="NOTAS" xr:uid="{00000000-0004-0000-1600-000000000000}"/>
    <hyperlink ref="A1" location="ÍNDICE!A1" display="INDICE" xr:uid="{00000000-0004-0000-1600-000001000000}"/>
  </hyperlinks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F111"/>
  <sheetViews>
    <sheetView showGridLines="0" zoomScaleNormal="100" workbookViewId="0"/>
  </sheetViews>
  <sheetFormatPr baseColWidth="10" defaultColWidth="10.88671875" defaultRowHeight="13.2"/>
  <cols>
    <col min="1" max="1" width="5.88671875" style="23" customWidth="1"/>
    <col min="2" max="2" width="16.6640625" style="82" customWidth="1"/>
    <col min="3" max="3" width="11.88671875" style="23" customWidth="1"/>
    <col min="4" max="4" width="11.6640625" style="23" customWidth="1"/>
    <col min="5" max="31" width="11.88671875" style="23" customWidth="1"/>
    <col min="32" max="32" width="12.44140625" style="23" customWidth="1"/>
    <col min="33" max="16384" width="10.88671875" style="23"/>
  </cols>
  <sheetData>
    <row r="1" spans="1:32" s="2" customFormat="1">
      <c r="A1" s="45" t="s">
        <v>0</v>
      </c>
      <c r="B1" s="80"/>
    </row>
    <row r="2" spans="1:32" s="2" customFormat="1">
      <c r="A2" s="87" t="s">
        <v>253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2" customFormat="1">
      <c r="A3" s="3"/>
      <c r="B3" s="7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" customFormat="1">
      <c r="A4" s="87" t="s">
        <v>1205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" customFormat="1" ht="13.8" thickBot="1">
      <c r="A5" s="4"/>
      <c r="B5" s="7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2" s="2" customFormat="1" ht="13.8" thickTop="1">
      <c r="A6" s="5"/>
      <c r="B6" s="74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2" s="27" customFormat="1" ht="13.8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2" customFormat="1" ht="13.8" thickTop="1">
      <c r="A8" s="5"/>
      <c r="B8" s="7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ht="12.75" customHeight="1">
      <c r="A9" s="3">
        <v>1</v>
      </c>
      <c r="B9" s="72">
        <v>392190</v>
      </c>
      <c r="C9" s="8">
        <v>19.599</v>
      </c>
      <c r="D9" s="8">
        <v>20.076632</v>
      </c>
      <c r="E9" s="8">
        <v>89.857376000000002</v>
      </c>
      <c r="F9" s="8">
        <v>30.209745999999999</v>
      </c>
      <c r="G9" s="8">
        <v>42.473255999999999</v>
      </c>
      <c r="H9" s="8">
        <v>55.037168999999999</v>
      </c>
      <c r="I9" s="8">
        <v>54.777252999999995</v>
      </c>
      <c r="J9" s="8">
        <v>66.25441099999999</v>
      </c>
      <c r="K9" s="8">
        <v>62.320406000000006</v>
      </c>
      <c r="L9" s="8">
        <v>61.321093999999995</v>
      </c>
      <c r="M9" s="8">
        <v>75.643213000000003</v>
      </c>
      <c r="N9" s="8">
        <v>80.993047000000004</v>
      </c>
      <c r="O9" s="8">
        <v>85.622421000000003</v>
      </c>
      <c r="P9" s="34">
        <v>83.221079000000003</v>
      </c>
      <c r="Q9" s="34">
        <v>77.872068999999996</v>
      </c>
      <c r="R9" s="34">
        <v>107.519909</v>
      </c>
      <c r="S9" s="34">
        <v>135.438264</v>
      </c>
      <c r="T9" s="34">
        <v>160.483633</v>
      </c>
      <c r="U9" s="34">
        <v>178.19924399999999</v>
      </c>
      <c r="V9" s="34">
        <v>174.26350399999998</v>
      </c>
      <c r="W9" s="34">
        <v>159.93156200000001</v>
      </c>
      <c r="X9" s="34">
        <v>170.22734700000001</v>
      </c>
      <c r="Y9" s="34">
        <v>164.52875899999998</v>
      </c>
      <c r="Z9" s="34">
        <v>178.586883</v>
      </c>
      <c r="AA9" s="34">
        <v>168.15239399999999</v>
      </c>
      <c r="AB9" s="34">
        <v>155.44117</v>
      </c>
      <c r="AC9" s="34">
        <v>166.21715599999999</v>
      </c>
      <c r="AD9" s="34">
        <v>199.66324900000001</v>
      </c>
      <c r="AE9" s="34">
        <v>194.25064499999999</v>
      </c>
      <c r="AF9" s="34">
        <f>SUM(C9:AE9)</f>
        <v>3218.1818910000006</v>
      </c>
    </row>
    <row r="10" spans="1:32" ht="12.75" customHeight="1">
      <c r="A10" s="3">
        <v>2</v>
      </c>
      <c r="B10" s="72">
        <v>560300</v>
      </c>
      <c r="C10" s="8">
        <v>17.922999999999998</v>
      </c>
      <c r="D10" s="8">
        <v>41.784211999999997</v>
      </c>
      <c r="E10" s="8">
        <v>66.017544000000001</v>
      </c>
      <c r="F10" s="8">
        <v>47.071911999999998</v>
      </c>
      <c r="G10" s="8">
        <v>50.868436000000003</v>
      </c>
      <c r="H10" s="8">
        <v>42.132719999999999</v>
      </c>
      <c r="I10" s="8">
        <v>39.060214999999999</v>
      </c>
      <c r="J10" s="8">
        <v>43.360347000000004</v>
      </c>
      <c r="K10" s="8">
        <v>60.544790999999996</v>
      </c>
      <c r="L10" s="8">
        <v>70.791062999999994</v>
      </c>
      <c r="M10" s="8">
        <v>80.807901999999999</v>
      </c>
      <c r="N10" s="8">
        <v>74.866608999999997</v>
      </c>
      <c r="O10" s="8">
        <v>84.712509999999995</v>
      </c>
      <c r="P10" s="34">
        <v>93.296037999999996</v>
      </c>
      <c r="Q10" s="34">
        <v>68.859085999999991</v>
      </c>
      <c r="R10" s="34">
        <v>84.560455000000005</v>
      </c>
      <c r="S10" s="34">
        <v>105.325337</v>
      </c>
      <c r="T10" s="34">
        <v>115.53179300000001</v>
      </c>
      <c r="U10" s="34">
        <v>111.65432300000001</v>
      </c>
      <c r="V10" s="34">
        <v>91.09160700000001</v>
      </c>
      <c r="W10" s="34">
        <v>70.687794999999994</v>
      </c>
      <c r="X10" s="34">
        <v>71.557354000000004</v>
      </c>
      <c r="Y10" s="34">
        <v>108.00413999999999</v>
      </c>
      <c r="Z10" s="34">
        <v>100.27049000000001</v>
      </c>
      <c r="AA10" s="34">
        <v>96.712460000000007</v>
      </c>
      <c r="AB10" s="34">
        <v>118.682548</v>
      </c>
      <c r="AC10" s="34">
        <v>142.829836</v>
      </c>
      <c r="AD10" s="34">
        <v>166.99724799999998</v>
      </c>
      <c r="AE10" s="34">
        <v>0</v>
      </c>
      <c r="AF10" s="34">
        <f t="shared" ref="AF10:AF36" si="0">SUM(C10:AE10)</f>
        <v>2266.0017710000002</v>
      </c>
    </row>
    <row r="11" spans="1:32" ht="12.75" customHeight="1">
      <c r="A11" s="3">
        <v>3</v>
      </c>
      <c r="B11" s="72">
        <v>591190</v>
      </c>
      <c r="C11" s="8">
        <v>2.8250000000000002</v>
      </c>
      <c r="D11" s="8">
        <v>5.0751920000000004</v>
      </c>
      <c r="E11" s="8">
        <v>6.575418</v>
      </c>
      <c r="F11" s="8">
        <v>9.0494409999999998</v>
      </c>
      <c r="G11" s="8">
        <v>6.6453790000000001</v>
      </c>
      <c r="H11" s="8">
        <v>11.204164</v>
      </c>
      <c r="I11" s="8">
        <v>10.908723999999999</v>
      </c>
      <c r="J11" s="8">
        <v>9.9521479999999993</v>
      </c>
      <c r="K11" s="8">
        <v>16.237010999999999</v>
      </c>
      <c r="L11" s="8">
        <v>25.369895</v>
      </c>
      <c r="M11" s="8">
        <v>34.66281</v>
      </c>
      <c r="N11" s="8">
        <v>63.668680999999999</v>
      </c>
      <c r="O11" s="8">
        <v>92.725177000000002</v>
      </c>
      <c r="P11" s="34">
        <v>93.901960000000003</v>
      </c>
      <c r="Q11" s="34">
        <v>39.672088000000002</v>
      </c>
      <c r="R11" s="34">
        <v>53.089932999999995</v>
      </c>
      <c r="S11" s="34">
        <v>48.917434999999998</v>
      </c>
      <c r="T11" s="34">
        <v>66.181391000000005</v>
      </c>
      <c r="U11" s="34">
        <v>64.148800000000008</v>
      </c>
      <c r="V11" s="34">
        <v>74.201247000000009</v>
      </c>
      <c r="W11" s="34">
        <v>71.442564000000004</v>
      </c>
      <c r="X11" s="34">
        <v>81.121537000000004</v>
      </c>
      <c r="Y11" s="34">
        <v>75.388960000000012</v>
      </c>
      <c r="Z11" s="34">
        <v>90.868288000000007</v>
      </c>
      <c r="AA11" s="34">
        <v>97.548285000000007</v>
      </c>
      <c r="AB11" s="34">
        <v>103.189094</v>
      </c>
      <c r="AC11" s="34">
        <v>116.53862699999999</v>
      </c>
      <c r="AD11" s="34">
        <v>122.295362</v>
      </c>
      <c r="AE11" s="34">
        <v>125.114988</v>
      </c>
      <c r="AF11" s="34">
        <f t="shared" si="0"/>
        <v>1618.5195990000002</v>
      </c>
    </row>
    <row r="12" spans="1:32" ht="12.75" customHeight="1">
      <c r="A12" s="3">
        <v>4</v>
      </c>
      <c r="B12" s="72">
        <v>520942</v>
      </c>
      <c r="C12" s="8">
        <v>89.49</v>
      </c>
      <c r="D12" s="8">
        <v>148.31820800000003</v>
      </c>
      <c r="E12" s="8">
        <v>177.40295999999998</v>
      </c>
      <c r="F12" s="8">
        <v>209.35748800000002</v>
      </c>
      <c r="G12" s="8">
        <v>158.53337599999998</v>
      </c>
      <c r="H12" s="8">
        <v>168.95898600000001</v>
      </c>
      <c r="I12" s="8">
        <v>123.736262</v>
      </c>
      <c r="J12" s="8">
        <v>105.53627</v>
      </c>
      <c r="K12" s="8">
        <v>52.091881999999998</v>
      </c>
      <c r="L12" s="8">
        <v>52.861069999999998</v>
      </c>
      <c r="M12" s="8">
        <v>41.694349000000003</v>
      </c>
      <c r="N12" s="8">
        <v>32.623446999999999</v>
      </c>
      <c r="O12" s="8">
        <v>45.144213000000001</v>
      </c>
      <c r="P12" s="34">
        <v>52.88026</v>
      </c>
      <c r="Q12" s="34">
        <v>38.592493000000005</v>
      </c>
      <c r="R12" s="34">
        <v>52.982945000000001</v>
      </c>
      <c r="S12" s="34">
        <v>87.093636000000004</v>
      </c>
      <c r="T12" s="34">
        <v>99.881350000000012</v>
      </c>
      <c r="U12" s="34">
        <v>86.499403999999998</v>
      </c>
      <c r="V12" s="34">
        <v>66.697423999999998</v>
      </c>
      <c r="W12" s="34">
        <v>72.415638000000001</v>
      </c>
      <c r="X12" s="34">
        <v>54.481080999999996</v>
      </c>
      <c r="Y12" s="34">
        <v>56.652526999999999</v>
      </c>
      <c r="Z12" s="34">
        <v>66.542186999999998</v>
      </c>
      <c r="AA12" s="34">
        <v>70.644489000000007</v>
      </c>
      <c r="AB12" s="34">
        <v>56.434947000000001</v>
      </c>
      <c r="AC12" s="34">
        <v>74.410297999999997</v>
      </c>
      <c r="AD12" s="34">
        <v>96.606379000000004</v>
      </c>
      <c r="AE12" s="34">
        <v>57.977699999999999</v>
      </c>
      <c r="AF12" s="34">
        <f t="shared" si="0"/>
        <v>2496.5412689999994</v>
      </c>
    </row>
    <row r="13" spans="1:32" ht="12.75" customHeight="1">
      <c r="A13" s="3">
        <v>5</v>
      </c>
      <c r="B13" s="72">
        <v>392113</v>
      </c>
      <c r="C13" s="8">
        <v>3.6459999999999999</v>
      </c>
      <c r="D13" s="8">
        <v>3.8823180000000002</v>
      </c>
      <c r="E13" s="8">
        <v>4.6404819999999996</v>
      </c>
      <c r="F13" s="8">
        <v>5.527946</v>
      </c>
      <c r="G13" s="8">
        <v>8.7419229999999999</v>
      </c>
      <c r="H13" s="8">
        <v>16.634943</v>
      </c>
      <c r="I13" s="8">
        <v>10.453141</v>
      </c>
      <c r="J13" s="8">
        <v>9.0130689999999998</v>
      </c>
      <c r="K13" s="8">
        <v>13.568860000000001</v>
      </c>
      <c r="L13" s="8">
        <v>9.5872240000000009</v>
      </c>
      <c r="M13" s="8">
        <v>7.0535950000000005</v>
      </c>
      <c r="N13" s="8">
        <v>13.397325</v>
      </c>
      <c r="O13" s="8">
        <v>10.664708000000001</v>
      </c>
      <c r="P13" s="34">
        <v>12.727224</v>
      </c>
      <c r="Q13" s="34">
        <v>16.043782</v>
      </c>
      <c r="R13" s="34">
        <v>17.913327000000002</v>
      </c>
      <c r="S13" s="34">
        <v>19.960001999999999</v>
      </c>
      <c r="T13" s="34">
        <v>26.840046999999998</v>
      </c>
      <c r="U13" s="34">
        <v>33.290171999999998</v>
      </c>
      <c r="V13" s="34">
        <v>50.564741999999995</v>
      </c>
      <c r="W13" s="34">
        <v>46.931168</v>
      </c>
      <c r="X13" s="34">
        <v>45.058515</v>
      </c>
      <c r="Y13" s="34">
        <v>54.830580999999995</v>
      </c>
      <c r="Z13" s="34">
        <v>75.752322000000007</v>
      </c>
      <c r="AA13" s="34">
        <v>75.382353000000009</v>
      </c>
      <c r="AB13" s="34">
        <v>80.267797999999999</v>
      </c>
      <c r="AC13" s="34">
        <v>97.621062000000009</v>
      </c>
      <c r="AD13" s="34">
        <v>86.828908999999996</v>
      </c>
      <c r="AE13" s="34">
        <v>71.814331999999993</v>
      </c>
      <c r="AF13" s="34">
        <f t="shared" si="0"/>
        <v>928.63787000000002</v>
      </c>
    </row>
    <row r="14" spans="1:32" ht="12.75" customHeight="1">
      <c r="A14" s="3">
        <v>6</v>
      </c>
      <c r="B14" s="72">
        <v>590320</v>
      </c>
      <c r="C14" s="8">
        <v>1.5029999999999999</v>
      </c>
      <c r="D14" s="8">
        <v>2.5394459999999999</v>
      </c>
      <c r="E14" s="8">
        <v>5.1654480000000005</v>
      </c>
      <c r="F14" s="8">
        <v>6.3722409999999998</v>
      </c>
      <c r="G14" s="8">
        <v>15.018504999999999</v>
      </c>
      <c r="H14" s="8">
        <v>6.4352830000000001</v>
      </c>
      <c r="I14" s="8">
        <v>4.7473789999999996</v>
      </c>
      <c r="J14" s="8">
        <v>3.3077130000000001</v>
      </c>
      <c r="K14" s="8">
        <v>5.3378900000000007</v>
      </c>
      <c r="L14" s="8">
        <v>4.8315529999999995</v>
      </c>
      <c r="M14" s="8">
        <v>5.8307520000000004</v>
      </c>
      <c r="N14" s="8">
        <v>12.532574</v>
      </c>
      <c r="O14" s="8">
        <v>15.300234</v>
      </c>
      <c r="P14" s="34">
        <v>10.100127000000001</v>
      </c>
      <c r="Q14" s="34">
        <v>17.150689999999997</v>
      </c>
      <c r="R14" s="34">
        <v>22.731501000000002</v>
      </c>
      <c r="S14" s="34">
        <v>26.090953000000003</v>
      </c>
      <c r="T14" s="34">
        <v>29.160187999999998</v>
      </c>
      <c r="U14" s="34">
        <v>55.127387999999996</v>
      </c>
      <c r="V14" s="34">
        <v>62.225335000000001</v>
      </c>
      <c r="W14" s="34">
        <v>53.869841999999998</v>
      </c>
      <c r="X14" s="34">
        <v>68.409782000000007</v>
      </c>
      <c r="Y14" s="34">
        <v>78.585967999999994</v>
      </c>
      <c r="Z14" s="34">
        <v>98.942245</v>
      </c>
      <c r="AA14" s="34">
        <v>99.124024000000006</v>
      </c>
      <c r="AB14" s="34">
        <v>79.425825000000003</v>
      </c>
      <c r="AC14" s="34">
        <v>70.206614000000002</v>
      </c>
      <c r="AD14" s="34">
        <v>66.338501999999991</v>
      </c>
      <c r="AE14" s="34">
        <v>62.471688</v>
      </c>
      <c r="AF14" s="34">
        <f t="shared" si="0"/>
        <v>988.88268999999991</v>
      </c>
    </row>
    <row r="15" spans="1:32" ht="12.75" customHeight="1">
      <c r="A15" s="3">
        <v>7</v>
      </c>
      <c r="B15" s="72">
        <v>560121</v>
      </c>
      <c r="C15" s="8">
        <v>0.42199999999999999</v>
      </c>
      <c r="D15" s="8">
        <v>0.58744099999999999</v>
      </c>
      <c r="E15" s="8">
        <v>0.650146</v>
      </c>
      <c r="F15" s="8">
        <v>0.77167200000000002</v>
      </c>
      <c r="G15" s="8">
        <v>2.6864560000000002</v>
      </c>
      <c r="H15" s="8">
        <v>1.7704439999999999</v>
      </c>
      <c r="I15" s="8">
        <v>3.018977</v>
      </c>
      <c r="J15" s="8">
        <v>5.7885260000000001</v>
      </c>
      <c r="K15" s="8">
        <v>0.99642600000000003</v>
      </c>
      <c r="L15" s="8">
        <v>1.542036</v>
      </c>
      <c r="M15" s="8">
        <v>1.6923679999999999</v>
      </c>
      <c r="N15" s="8">
        <v>2.7710309999999998</v>
      </c>
      <c r="O15" s="8">
        <v>2.1436550000000003</v>
      </c>
      <c r="P15" s="34">
        <v>3.7460309999999999</v>
      </c>
      <c r="Q15" s="34">
        <v>4.9038649999999997</v>
      </c>
      <c r="R15" s="34">
        <v>4.7700460000000007</v>
      </c>
      <c r="S15" s="34">
        <v>5.2319329999999997</v>
      </c>
      <c r="T15" s="34">
        <v>9.098668</v>
      </c>
      <c r="U15" s="34">
        <v>13.250116999999999</v>
      </c>
      <c r="V15" s="34">
        <v>14.844937</v>
      </c>
      <c r="W15" s="34">
        <v>13.563619000000001</v>
      </c>
      <c r="X15" s="34">
        <v>14.685468</v>
      </c>
      <c r="Y15" s="34">
        <v>18.162329000000003</v>
      </c>
      <c r="Z15" s="34">
        <v>17.329445</v>
      </c>
      <c r="AA15" s="34">
        <v>15.958551999999999</v>
      </c>
      <c r="AB15" s="34">
        <v>22.041377000000001</v>
      </c>
      <c r="AC15" s="34">
        <v>30.935298</v>
      </c>
      <c r="AD15" s="34">
        <v>43.041266</v>
      </c>
      <c r="AE15" s="34">
        <v>35.379169999999995</v>
      </c>
      <c r="AF15" s="34">
        <f t="shared" si="0"/>
        <v>291.783299</v>
      </c>
    </row>
    <row r="16" spans="1:32" ht="12.75" customHeight="1">
      <c r="A16" s="3">
        <v>8</v>
      </c>
      <c r="B16" s="72">
        <v>961210</v>
      </c>
      <c r="C16" s="8">
        <v>59.35</v>
      </c>
      <c r="D16" s="8">
        <v>50.891476000000004</v>
      </c>
      <c r="E16" s="8">
        <v>63.159203999999995</v>
      </c>
      <c r="F16" s="8">
        <v>60.752648000000001</v>
      </c>
      <c r="G16" s="8">
        <v>56.131247999999999</v>
      </c>
      <c r="H16" s="8">
        <v>42.105879999999999</v>
      </c>
      <c r="I16" s="8">
        <v>35.843181999999999</v>
      </c>
      <c r="J16" s="8">
        <v>34.472360000000002</v>
      </c>
      <c r="K16" s="8">
        <v>38.007742</v>
      </c>
      <c r="L16" s="8">
        <v>37.273074000000001</v>
      </c>
      <c r="M16" s="8">
        <v>36.558022999999999</v>
      </c>
      <c r="N16" s="8">
        <v>41.301264000000003</v>
      </c>
      <c r="O16" s="8">
        <v>29.299433000000001</v>
      </c>
      <c r="P16" s="34">
        <v>27.011581</v>
      </c>
      <c r="Q16" s="34">
        <v>20.334144000000002</v>
      </c>
      <c r="R16" s="34">
        <v>23.536060000000003</v>
      </c>
      <c r="S16" s="34">
        <v>26.904761999999998</v>
      </c>
      <c r="T16" s="34">
        <v>32.986885999999998</v>
      </c>
      <c r="U16" s="34">
        <v>33.618234999999999</v>
      </c>
      <c r="V16" s="34">
        <v>34.629432000000001</v>
      </c>
      <c r="W16" s="34">
        <v>37.102314</v>
      </c>
      <c r="X16" s="34">
        <v>36.691743000000002</v>
      </c>
      <c r="Y16" s="34">
        <v>31.320871</v>
      </c>
      <c r="Z16" s="34">
        <v>28.009078000000002</v>
      </c>
      <c r="AA16" s="34">
        <v>28.723343</v>
      </c>
      <c r="AB16" s="34">
        <v>27.761133000000001</v>
      </c>
      <c r="AC16" s="34">
        <v>36.835276</v>
      </c>
      <c r="AD16" s="34">
        <v>36.601468999999994</v>
      </c>
      <c r="AE16" s="34">
        <v>30.091056999999999</v>
      </c>
      <c r="AF16" s="34">
        <f t="shared" si="0"/>
        <v>1077.3029180000003</v>
      </c>
    </row>
    <row r="17" spans="1:32" ht="12.75" customHeight="1">
      <c r="A17" s="3">
        <v>9</v>
      </c>
      <c r="B17" s="72">
        <v>580632</v>
      </c>
      <c r="C17" s="8">
        <v>15.682</v>
      </c>
      <c r="D17" s="8">
        <v>18.005431999999999</v>
      </c>
      <c r="E17" s="8">
        <v>20.656423999999998</v>
      </c>
      <c r="F17" s="8">
        <v>27.211980000000001</v>
      </c>
      <c r="G17" s="8">
        <v>20.106331999999998</v>
      </c>
      <c r="H17" s="8">
        <v>31.086627</v>
      </c>
      <c r="I17" s="8">
        <v>23.465944</v>
      </c>
      <c r="J17" s="8">
        <v>56.16536</v>
      </c>
      <c r="K17" s="8">
        <v>56.394314000000001</v>
      </c>
      <c r="L17" s="8">
        <v>30.519839999999999</v>
      </c>
      <c r="M17" s="8">
        <v>46.807572</v>
      </c>
      <c r="N17" s="8">
        <v>39.534295</v>
      </c>
      <c r="O17" s="8">
        <v>89.693293000000011</v>
      </c>
      <c r="P17" s="34">
        <v>46.116233000000001</v>
      </c>
      <c r="Q17" s="34">
        <v>31.215901000000002</v>
      </c>
      <c r="R17" s="34">
        <v>42.208697999999998</v>
      </c>
      <c r="S17" s="34">
        <v>44.952410999999998</v>
      </c>
      <c r="T17" s="34">
        <v>44.240119</v>
      </c>
      <c r="U17" s="34">
        <v>38.782297</v>
      </c>
      <c r="V17" s="34">
        <v>34.099119999999999</v>
      </c>
      <c r="W17" s="34">
        <v>31.116070000000001</v>
      </c>
      <c r="X17" s="34">
        <v>31.449080000000002</v>
      </c>
      <c r="Y17" s="34">
        <v>25.501072000000001</v>
      </c>
      <c r="Z17" s="34">
        <v>24.217533</v>
      </c>
      <c r="AA17" s="34">
        <v>34.745898000000004</v>
      </c>
      <c r="AB17" s="34">
        <v>41.874020999999999</v>
      </c>
      <c r="AC17" s="34">
        <v>36.162353000000003</v>
      </c>
      <c r="AD17" s="34">
        <v>35.035213000000006</v>
      </c>
      <c r="AE17" s="34">
        <v>50.109302000000007</v>
      </c>
      <c r="AF17" s="34">
        <f t="shared" si="0"/>
        <v>1067.154734</v>
      </c>
    </row>
    <row r="18" spans="1:32" ht="12.75" customHeight="1">
      <c r="A18" s="3">
        <v>10</v>
      </c>
      <c r="B18" s="72">
        <v>590390</v>
      </c>
      <c r="C18" s="8">
        <v>11.571999999999999</v>
      </c>
      <c r="D18" s="8">
        <v>9.9158369999999998</v>
      </c>
      <c r="E18" s="8">
        <v>7.3346940000000007</v>
      </c>
      <c r="F18" s="8">
        <v>5.9017539999999995</v>
      </c>
      <c r="G18" s="8">
        <v>6.1566599999999996</v>
      </c>
      <c r="H18" s="8">
        <v>4.1863970000000004</v>
      </c>
      <c r="I18" s="8">
        <v>6.7987740000000008</v>
      </c>
      <c r="J18" s="8">
        <v>6.1842499999999996</v>
      </c>
      <c r="K18" s="8">
        <v>8.1667500000000004</v>
      </c>
      <c r="L18" s="8">
        <v>14.346390999999999</v>
      </c>
      <c r="M18" s="8">
        <v>17.428692999999999</v>
      </c>
      <c r="N18" s="8">
        <v>20.252109000000001</v>
      </c>
      <c r="O18" s="8">
        <v>23.586392</v>
      </c>
      <c r="P18" s="34">
        <v>20.097567999999999</v>
      </c>
      <c r="Q18" s="34">
        <v>15.081446</v>
      </c>
      <c r="R18" s="34">
        <v>20.351343</v>
      </c>
      <c r="S18" s="34">
        <v>24.730665999999999</v>
      </c>
      <c r="T18" s="34">
        <v>30.659435000000002</v>
      </c>
      <c r="U18" s="34">
        <v>33.198824000000002</v>
      </c>
      <c r="V18" s="34">
        <v>35.149885999999995</v>
      </c>
      <c r="W18" s="34">
        <v>22.683173999999998</v>
      </c>
      <c r="X18" s="34">
        <v>21.849769000000002</v>
      </c>
      <c r="Y18" s="34">
        <v>23.062598000000001</v>
      </c>
      <c r="Z18" s="34">
        <v>22.724883000000002</v>
      </c>
      <c r="AA18" s="34">
        <v>20.176335999999999</v>
      </c>
      <c r="AB18" s="34">
        <v>29.777868999999999</v>
      </c>
      <c r="AC18" s="34">
        <v>35.553803000000002</v>
      </c>
      <c r="AD18" s="34">
        <v>34.094105999999996</v>
      </c>
      <c r="AE18" s="34">
        <v>40.404642999999993</v>
      </c>
      <c r="AF18" s="34">
        <f t="shared" si="0"/>
        <v>571.42704999999989</v>
      </c>
    </row>
    <row r="19" spans="1:32" ht="12.75" customHeight="1">
      <c r="A19" s="3">
        <v>11</v>
      </c>
      <c r="B19" s="72">
        <v>600293</v>
      </c>
      <c r="C19" s="8">
        <v>9.6259999999999994</v>
      </c>
      <c r="D19" s="8">
        <v>15.872705</v>
      </c>
      <c r="E19" s="8">
        <v>24.410855999999999</v>
      </c>
      <c r="F19" s="8">
        <v>24.503633999999998</v>
      </c>
      <c r="G19" s="8">
        <v>28.925266000000001</v>
      </c>
      <c r="H19" s="8">
        <v>43.076269999999994</v>
      </c>
      <c r="I19" s="8">
        <v>26.252352999999999</v>
      </c>
      <c r="J19" s="8">
        <v>23.636755000000001</v>
      </c>
      <c r="K19" s="8">
        <v>26.357012999999998</v>
      </c>
      <c r="L19" s="8">
        <v>19.647607000000001</v>
      </c>
      <c r="M19" s="8">
        <v>20.219932</v>
      </c>
      <c r="N19" s="8">
        <v>26.441355999999999</v>
      </c>
      <c r="O19" s="8">
        <v>17.837938999999999</v>
      </c>
      <c r="P19" s="34">
        <v>12.347004999999999</v>
      </c>
      <c r="Q19" s="34">
        <v>8.2669860000000011</v>
      </c>
      <c r="R19" s="34">
        <v>7.689425</v>
      </c>
      <c r="S19" s="34">
        <v>6.5632920000000006</v>
      </c>
      <c r="T19" s="34">
        <v>9.6150070000000003</v>
      </c>
      <c r="U19" s="34">
        <v>12.245315</v>
      </c>
      <c r="V19" s="34">
        <v>11.567337999999999</v>
      </c>
      <c r="W19" s="34">
        <v>13.7675</v>
      </c>
      <c r="X19" s="34">
        <v>16.372600000000002</v>
      </c>
      <c r="Y19" s="34">
        <v>12.973878000000001</v>
      </c>
      <c r="Z19" s="34">
        <v>16.144836999999999</v>
      </c>
      <c r="AA19" s="34">
        <v>23.409756000000002</v>
      </c>
      <c r="AB19" s="34">
        <v>17.175861000000001</v>
      </c>
      <c r="AC19" s="34">
        <v>19.279104</v>
      </c>
      <c r="AD19" s="34">
        <v>33.595599999999997</v>
      </c>
      <c r="AE19" s="34">
        <v>0</v>
      </c>
      <c r="AF19" s="34">
        <f t="shared" si="0"/>
        <v>527.82119</v>
      </c>
    </row>
    <row r="20" spans="1:32" ht="12.75" customHeight="1">
      <c r="A20" s="3">
        <v>12</v>
      </c>
      <c r="B20" s="72">
        <v>551229</v>
      </c>
      <c r="C20" s="8">
        <v>0.17</v>
      </c>
      <c r="D20" s="8">
        <v>0.28488600000000003</v>
      </c>
      <c r="E20" s="8">
        <v>0.30177999999999999</v>
      </c>
      <c r="F20" s="8">
        <v>0.73620399999999997</v>
      </c>
      <c r="G20" s="8">
        <v>0.42329700000000003</v>
      </c>
      <c r="H20" s="8">
        <v>1.0731330000000001</v>
      </c>
      <c r="I20" s="8">
        <v>1.5217400000000001</v>
      </c>
      <c r="J20" s="8">
        <v>1.2130179999999999</v>
      </c>
      <c r="K20" s="8">
        <v>1.3894760000000002</v>
      </c>
      <c r="L20" s="8">
        <v>1.7522339999999998</v>
      </c>
      <c r="M20" s="8">
        <v>1.995368</v>
      </c>
      <c r="N20" s="8">
        <v>3.0051570000000001</v>
      </c>
      <c r="O20" s="8">
        <v>3.002478</v>
      </c>
      <c r="P20" s="34">
        <v>3.005004</v>
      </c>
      <c r="Q20" s="34">
        <v>1.9831529999999999</v>
      </c>
      <c r="R20" s="34">
        <v>2.3971819999999999</v>
      </c>
      <c r="S20" s="34">
        <v>4.0880479999999997</v>
      </c>
      <c r="T20" s="34">
        <v>8.841215</v>
      </c>
      <c r="U20" s="34">
        <v>12.128817</v>
      </c>
      <c r="V20" s="34">
        <v>12.070495999999999</v>
      </c>
      <c r="W20" s="34">
        <v>18.822045999999997</v>
      </c>
      <c r="X20" s="34">
        <v>19.263612999999999</v>
      </c>
      <c r="Y20" s="34">
        <v>17.635953000000001</v>
      </c>
      <c r="Z20" s="34">
        <v>20.544391000000001</v>
      </c>
      <c r="AA20" s="34">
        <v>22.405189999999997</v>
      </c>
      <c r="AB20" s="34">
        <v>15.800629000000001</v>
      </c>
      <c r="AC20" s="34">
        <v>20.730112000000002</v>
      </c>
      <c r="AD20" s="34">
        <v>23.725784000000001</v>
      </c>
      <c r="AE20" s="34">
        <v>14.606005999999999</v>
      </c>
      <c r="AF20" s="34">
        <f t="shared" si="0"/>
        <v>234.91641000000001</v>
      </c>
    </row>
    <row r="21" spans="1:32" ht="12.75" customHeight="1">
      <c r="A21" s="3">
        <v>13</v>
      </c>
      <c r="B21" s="72">
        <v>392112</v>
      </c>
      <c r="C21" s="8">
        <v>9.3740000000000006</v>
      </c>
      <c r="D21" s="8">
        <v>14.624727999999999</v>
      </c>
      <c r="E21" s="8">
        <v>20.189038</v>
      </c>
      <c r="F21" s="8">
        <v>11.035033</v>
      </c>
      <c r="G21" s="8">
        <v>12.584811</v>
      </c>
      <c r="H21" s="8">
        <v>17.348707999999998</v>
      </c>
      <c r="I21" s="8">
        <v>17.282505</v>
      </c>
      <c r="J21" s="8">
        <v>8.9881700000000002</v>
      </c>
      <c r="K21" s="8">
        <v>7.8730870000000008</v>
      </c>
      <c r="L21" s="8">
        <v>10.840676999999999</v>
      </c>
      <c r="M21" s="8">
        <v>10.571513999999999</v>
      </c>
      <c r="N21" s="8">
        <v>11.506769</v>
      </c>
      <c r="O21" s="8">
        <v>11.675627</v>
      </c>
      <c r="P21" s="34">
        <v>10.677588</v>
      </c>
      <c r="Q21" s="34">
        <v>9.822239999999999</v>
      </c>
      <c r="R21" s="34">
        <v>11.091467</v>
      </c>
      <c r="S21" s="34">
        <v>15.126959000000001</v>
      </c>
      <c r="T21" s="34">
        <v>28.105342</v>
      </c>
      <c r="U21" s="34">
        <v>28.695592000000001</v>
      </c>
      <c r="V21" s="34">
        <v>30.152549</v>
      </c>
      <c r="W21" s="34">
        <v>24.158180999999999</v>
      </c>
      <c r="X21" s="34">
        <v>22.210446999999998</v>
      </c>
      <c r="Y21" s="34">
        <v>32.261761999999997</v>
      </c>
      <c r="Z21" s="34">
        <v>35.141852</v>
      </c>
      <c r="AA21" s="34">
        <v>23.156157999999998</v>
      </c>
      <c r="AB21" s="34">
        <v>19.046050000000001</v>
      </c>
      <c r="AC21" s="34">
        <v>19.401851999999998</v>
      </c>
      <c r="AD21" s="34">
        <v>21.886410999999999</v>
      </c>
      <c r="AE21" s="34">
        <v>16.932337</v>
      </c>
      <c r="AF21" s="34">
        <f t="shared" si="0"/>
        <v>511.76145399999996</v>
      </c>
    </row>
    <row r="22" spans="1:32" ht="12.75" customHeight="1">
      <c r="A22" s="3">
        <v>14</v>
      </c>
      <c r="B22" s="72">
        <v>520932</v>
      </c>
      <c r="C22" s="8">
        <v>10.045999999999999</v>
      </c>
      <c r="D22" s="8">
        <v>17.633088000000001</v>
      </c>
      <c r="E22" s="8">
        <v>20.663356</v>
      </c>
      <c r="F22" s="8">
        <v>13.995676</v>
      </c>
      <c r="G22" s="8">
        <v>20.422566</v>
      </c>
      <c r="H22" s="8">
        <v>13.071753000000001</v>
      </c>
      <c r="I22" s="8">
        <v>6.7265569999999997</v>
      </c>
      <c r="J22" s="8">
        <v>2.7256590000000003</v>
      </c>
      <c r="K22" s="8">
        <v>1.8303910000000001</v>
      </c>
      <c r="L22" s="8">
        <v>1.613434</v>
      </c>
      <c r="M22" s="8">
        <v>4.1022470000000002</v>
      </c>
      <c r="N22" s="8">
        <v>2.0833029999999999</v>
      </c>
      <c r="O22" s="8">
        <v>1.765285</v>
      </c>
      <c r="P22" s="34">
        <v>4.2266430000000001</v>
      </c>
      <c r="Q22" s="34">
        <v>2.2730659999999996</v>
      </c>
      <c r="R22" s="34">
        <v>2.4641630000000001</v>
      </c>
      <c r="S22" s="34">
        <v>8.7867150000000009</v>
      </c>
      <c r="T22" s="34">
        <v>8.7766780000000004</v>
      </c>
      <c r="U22" s="34">
        <v>14.633246999999999</v>
      </c>
      <c r="V22" s="34">
        <v>17.442499000000002</v>
      </c>
      <c r="W22" s="34">
        <v>19.046706999999998</v>
      </c>
      <c r="X22" s="34">
        <v>21.046599999999998</v>
      </c>
      <c r="Y22" s="34">
        <v>18.555330999999999</v>
      </c>
      <c r="Z22" s="34">
        <v>16.676271</v>
      </c>
      <c r="AA22" s="34">
        <v>15.893146</v>
      </c>
      <c r="AB22" s="34">
        <v>7.5621869999999998</v>
      </c>
      <c r="AC22" s="34">
        <v>9.9630810000000007</v>
      </c>
      <c r="AD22" s="34">
        <v>18.484753000000001</v>
      </c>
      <c r="AE22" s="34">
        <v>8.8646720000000006</v>
      </c>
      <c r="AF22" s="34">
        <f t="shared" si="0"/>
        <v>311.37507400000004</v>
      </c>
    </row>
    <row r="23" spans="1:32" ht="12.75" customHeight="1">
      <c r="A23" s="3">
        <v>15</v>
      </c>
      <c r="B23" s="72">
        <v>581092</v>
      </c>
      <c r="C23" s="8">
        <v>3.036</v>
      </c>
      <c r="D23" s="8">
        <v>3.7364799999999998</v>
      </c>
      <c r="E23" s="8">
        <v>3.4927030000000001</v>
      </c>
      <c r="F23" s="8">
        <v>2.8266979999999999</v>
      </c>
      <c r="G23" s="8">
        <v>3.1889219999999998</v>
      </c>
      <c r="H23" s="8">
        <v>4.3274409999999994</v>
      </c>
      <c r="I23" s="8">
        <v>2.5393850000000002</v>
      </c>
      <c r="J23" s="8">
        <v>7.5706220000000002</v>
      </c>
      <c r="K23" s="8">
        <v>9.3629699999999989</v>
      </c>
      <c r="L23" s="8">
        <v>9.5801309999999997</v>
      </c>
      <c r="M23" s="8">
        <v>10.602570999999999</v>
      </c>
      <c r="N23" s="8">
        <v>12.49499</v>
      </c>
      <c r="O23" s="8">
        <v>13.994245999999999</v>
      </c>
      <c r="P23" s="34">
        <v>12.419057</v>
      </c>
      <c r="Q23" s="34">
        <v>8.0460080000000005</v>
      </c>
      <c r="R23" s="34">
        <v>9.7182230000000001</v>
      </c>
      <c r="S23" s="34">
        <v>11.446674000000002</v>
      </c>
      <c r="T23" s="34">
        <v>12.083463999999999</v>
      </c>
      <c r="U23" s="34">
        <v>11.862251000000001</v>
      </c>
      <c r="V23" s="34">
        <v>12.167249999999999</v>
      </c>
      <c r="W23" s="34">
        <v>13.280681000000001</v>
      </c>
      <c r="X23" s="34">
        <v>12.10164</v>
      </c>
      <c r="Y23" s="34">
        <v>10.511944999999999</v>
      </c>
      <c r="Z23" s="34">
        <v>11.394978999999999</v>
      </c>
      <c r="AA23" s="34">
        <v>11.525836999999999</v>
      </c>
      <c r="AB23" s="34">
        <v>10.427946</v>
      </c>
      <c r="AC23" s="34">
        <v>18.298453000000002</v>
      </c>
      <c r="AD23" s="34">
        <v>16.790278999999998</v>
      </c>
      <c r="AE23" s="34">
        <v>19.860758000000001</v>
      </c>
      <c r="AF23" s="34">
        <f t="shared" si="0"/>
        <v>288.68860399999988</v>
      </c>
    </row>
    <row r="24" spans="1:32" ht="12.75" customHeight="1">
      <c r="A24" s="3">
        <v>16</v>
      </c>
      <c r="B24" s="72">
        <v>560819</v>
      </c>
      <c r="C24" s="8">
        <v>1.159</v>
      </c>
      <c r="D24" s="8">
        <v>1.943011</v>
      </c>
      <c r="E24" s="8">
        <v>1.988448</v>
      </c>
      <c r="F24" s="8">
        <v>2.8817879999999998</v>
      </c>
      <c r="G24" s="8">
        <v>9.8464590000000012</v>
      </c>
      <c r="H24" s="8">
        <v>15.181040000000001</v>
      </c>
      <c r="I24" s="8">
        <v>18.275693999999998</v>
      </c>
      <c r="J24" s="8">
        <v>24.855464999999999</v>
      </c>
      <c r="K24" s="8">
        <v>10.486902000000001</v>
      </c>
      <c r="L24" s="8">
        <v>5.9067049999999997</v>
      </c>
      <c r="M24" s="8">
        <v>16.686562000000002</v>
      </c>
      <c r="N24" s="8">
        <v>16.724439999999998</v>
      </c>
      <c r="O24" s="8">
        <v>15.113811999999999</v>
      </c>
      <c r="P24" s="34">
        <v>14.489272000000001</v>
      </c>
      <c r="Q24" s="34">
        <v>8.4005139999999994</v>
      </c>
      <c r="R24" s="34">
        <v>11.229412</v>
      </c>
      <c r="S24" s="34">
        <v>13.882386</v>
      </c>
      <c r="T24" s="34">
        <v>14.49085</v>
      </c>
      <c r="U24" s="34">
        <v>15.431610000000001</v>
      </c>
      <c r="V24" s="34">
        <v>19.486281999999999</v>
      </c>
      <c r="W24" s="34">
        <v>20.279223999999999</v>
      </c>
      <c r="X24" s="34">
        <v>17.939150000000001</v>
      </c>
      <c r="Y24" s="34">
        <v>15.889374</v>
      </c>
      <c r="Z24" s="34">
        <v>15.171085</v>
      </c>
      <c r="AA24" s="34">
        <v>15.596718999999998</v>
      </c>
      <c r="AB24" s="34">
        <v>12.523906999999999</v>
      </c>
      <c r="AC24" s="34">
        <v>13.987688</v>
      </c>
      <c r="AD24" s="34">
        <v>16.31662</v>
      </c>
      <c r="AE24" s="34">
        <v>22.977508999999998</v>
      </c>
      <c r="AF24" s="34">
        <f t="shared" si="0"/>
        <v>389.14092799999997</v>
      </c>
    </row>
    <row r="25" spans="1:32" ht="12.75" customHeight="1">
      <c r="A25" s="3">
        <v>17</v>
      </c>
      <c r="B25" s="72">
        <v>540752</v>
      </c>
      <c r="C25" s="8">
        <v>14.936999999999999</v>
      </c>
      <c r="D25" s="8">
        <v>12.123213</v>
      </c>
      <c r="E25" s="8">
        <v>15.128627</v>
      </c>
      <c r="F25" s="8">
        <v>16.301641</v>
      </c>
      <c r="G25" s="8">
        <v>19.525236</v>
      </c>
      <c r="H25" s="8">
        <v>11.710499</v>
      </c>
      <c r="I25" s="8">
        <v>6.7983819999999993</v>
      </c>
      <c r="J25" s="8">
        <v>4.4759970000000004</v>
      </c>
      <c r="K25" s="8">
        <v>5.7182749999999993</v>
      </c>
      <c r="L25" s="8">
        <v>20.772722000000002</v>
      </c>
      <c r="M25" s="8">
        <v>21.061737000000001</v>
      </c>
      <c r="N25" s="8">
        <v>7.3583159999999994</v>
      </c>
      <c r="O25" s="8">
        <v>4.4026940000000003</v>
      </c>
      <c r="P25" s="34">
        <v>1.26878</v>
      </c>
      <c r="Q25" s="34">
        <v>2.568902</v>
      </c>
      <c r="R25" s="34">
        <v>7.3857410000000003</v>
      </c>
      <c r="S25" s="34">
        <v>3.7432020000000001</v>
      </c>
      <c r="T25" s="34">
        <v>5.4989470000000003</v>
      </c>
      <c r="U25" s="34">
        <v>6.1642099999999997</v>
      </c>
      <c r="V25" s="34">
        <v>5.582389</v>
      </c>
      <c r="W25" s="34">
        <v>5.7631260000000006</v>
      </c>
      <c r="X25" s="34">
        <v>3.961265</v>
      </c>
      <c r="Y25" s="34">
        <v>4.0407289999999998</v>
      </c>
      <c r="Z25" s="34">
        <v>4.7168220000000005</v>
      </c>
      <c r="AA25" s="34">
        <v>6.7277040000000001</v>
      </c>
      <c r="AB25" s="34">
        <v>8.3210079999999991</v>
      </c>
      <c r="AC25" s="34">
        <v>13.972021</v>
      </c>
      <c r="AD25" s="34">
        <v>15.801309</v>
      </c>
      <c r="AE25" s="34">
        <v>22.821906999999999</v>
      </c>
      <c r="AF25" s="34">
        <f t="shared" si="0"/>
        <v>278.652401</v>
      </c>
    </row>
    <row r="26" spans="1:32" ht="12.75" customHeight="1">
      <c r="A26" s="3">
        <v>18</v>
      </c>
      <c r="B26" s="72">
        <v>560229</v>
      </c>
      <c r="C26" s="8">
        <v>0.245</v>
      </c>
      <c r="D26" s="8">
        <v>0.688191</v>
      </c>
      <c r="E26" s="8">
        <v>0.87503399999999998</v>
      </c>
      <c r="F26" s="8">
        <v>0.53951000000000005</v>
      </c>
      <c r="G26" s="8">
        <v>0.46393400000000001</v>
      </c>
      <c r="H26" s="8">
        <v>0.78370700000000004</v>
      </c>
      <c r="I26" s="8">
        <v>0.77082899999999999</v>
      </c>
      <c r="J26" s="8">
        <v>0.324069</v>
      </c>
      <c r="K26" s="8">
        <v>0.48466799999999999</v>
      </c>
      <c r="L26" s="8">
        <v>0.87312500000000004</v>
      </c>
      <c r="M26" s="8">
        <v>0.73356699999999997</v>
      </c>
      <c r="N26" s="8">
        <v>0.70774400000000004</v>
      </c>
      <c r="O26" s="8">
        <v>0.61634199999999995</v>
      </c>
      <c r="P26" s="34">
        <v>0.33805299999999999</v>
      </c>
      <c r="Q26" s="34">
        <v>7.8463999999999992E-2</v>
      </c>
      <c r="R26" s="34">
        <v>0.124101</v>
      </c>
      <c r="S26" s="34">
        <v>0.242844</v>
      </c>
      <c r="T26" s="34">
        <v>1.2779469999999999</v>
      </c>
      <c r="U26" s="34">
        <v>0.57174099999999994</v>
      </c>
      <c r="V26" s="34">
        <v>0.24604799999999999</v>
      </c>
      <c r="W26" s="34">
        <v>0.28497</v>
      </c>
      <c r="X26" s="34">
        <v>0.237982</v>
      </c>
      <c r="Y26" s="34">
        <v>0.6395019999999999</v>
      </c>
      <c r="Z26" s="34">
        <v>5.4087160000000001</v>
      </c>
      <c r="AA26" s="34">
        <v>13.655411000000001</v>
      </c>
      <c r="AB26" s="34">
        <v>14.506862999999999</v>
      </c>
      <c r="AC26" s="34">
        <v>7.8483749999999999</v>
      </c>
      <c r="AD26" s="34">
        <v>15.388547000000001</v>
      </c>
      <c r="AE26" s="34">
        <v>7.8898419999999998</v>
      </c>
      <c r="AF26" s="34">
        <f t="shared" si="0"/>
        <v>76.845125999999993</v>
      </c>
    </row>
    <row r="27" spans="1:32" ht="12.75" customHeight="1">
      <c r="A27" s="3">
        <v>19</v>
      </c>
      <c r="B27" s="72">
        <v>521142</v>
      </c>
      <c r="C27" s="8">
        <v>0.106</v>
      </c>
      <c r="D27" s="8">
        <v>1.2868740000000001</v>
      </c>
      <c r="E27" s="8">
        <v>11.716130999999999</v>
      </c>
      <c r="F27" s="8">
        <v>0.82453200000000004</v>
      </c>
      <c r="G27" s="8">
        <v>0.36339199999999999</v>
      </c>
      <c r="H27" s="8">
        <v>0.75429100000000004</v>
      </c>
      <c r="I27" s="8">
        <v>0.60615599999999992</v>
      </c>
      <c r="J27" s="8">
        <v>5.9979499999999994</v>
      </c>
      <c r="K27" s="8">
        <v>12.353931000000001</v>
      </c>
      <c r="L27" s="8">
        <v>3.2881119999999999</v>
      </c>
      <c r="M27" s="8">
        <v>5.8500879999999995</v>
      </c>
      <c r="N27" s="8">
        <v>6.1516960000000003</v>
      </c>
      <c r="O27" s="8">
        <v>5.7606299999999999</v>
      </c>
      <c r="P27" s="34">
        <v>3.4141460000000001</v>
      </c>
      <c r="Q27" s="34">
        <v>5.5472109999999999</v>
      </c>
      <c r="R27" s="34">
        <v>6.0113329999999996</v>
      </c>
      <c r="S27" s="34">
        <v>10.700481</v>
      </c>
      <c r="T27" s="34">
        <v>11.848898999999999</v>
      </c>
      <c r="U27" s="34">
        <v>6.3330249999999992</v>
      </c>
      <c r="V27" s="34">
        <v>4.1828389999999995</v>
      </c>
      <c r="W27" s="34">
        <v>6.9739599999999999</v>
      </c>
      <c r="X27" s="34">
        <v>6.4279840000000004</v>
      </c>
      <c r="Y27" s="34">
        <v>15.02394</v>
      </c>
      <c r="Z27" s="34">
        <v>17.635008999999997</v>
      </c>
      <c r="AA27" s="34">
        <v>40.163652999999996</v>
      </c>
      <c r="AB27" s="34">
        <v>15.805997999999999</v>
      </c>
      <c r="AC27" s="34">
        <v>9.551145</v>
      </c>
      <c r="AD27" s="34">
        <v>13.871446000000001</v>
      </c>
      <c r="AE27" s="34">
        <v>13.118347999999999</v>
      </c>
      <c r="AF27" s="34">
        <f t="shared" si="0"/>
        <v>241.66919999999993</v>
      </c>
    </row>
    <row r="28" spans="1:32" ht="12.75" customHeight="1">
      <c r="A28" s="3">
        <v>20</v>
      </c>
      <c r="B28" s="72">
        <v>560122</v>
      </c>
      <c r="C28" s="8">
        <v>0.182</v>
      </c>
      <c r="D28" s="8">
        <v>0.404665</v>
      </c>
      <c r="E28" s="8">
        <v>2.1434290000000003</v>
      </c>
      <c r="F28" s="8">
        <v>2.2385199999999998</v>
      </c>
      <c r="G28" s="8">
        <v>1.7202629999999999</v>
      </c>
      <c r="H28" s="8">
        <v>1.7511189999999999</v>
      </c>
      <c r="I28" s="8">
        <v>1.3927129999999999</v>
      </c>
      <c r="J28" s="8">
        <v>1.720146</v>
      </c>
      <c r="K28" s="8">
        <v>0.21399600000000002</v>
      </c>
      <c r="L28" s="8">
        <v>0.37273600000000001</v>
      </c>
      <c r="M28" s="8">
        <v>20.356075000000001</v>
      </c>
      <c r="N28" s="8">
        <v>30.676306</v>
      </c>
      <c r="O28" s="8">
        <v>29.208968000000002</v>
      </c>
      <c r="P28" s="34">
        <v>25.265798999999998</v>
      </c>
      <c r="Q28" s="34">
        <v>17.127300999999999</v>
      </c>
      <c r="R28" s="34">
        <v>16.358405000000001</v>
      </c>
      <c r="S28" s="34">
        <v>8.0344499999999996</v>
      </c>
      <c r="T28" s="34">
        <v>2.0040040000000001</v>
      </c>
      <c r="U28" s="34">
        <v>5.8626040000000001</v>
      </c>
      <c r="V28" s="34">
        <v>2.2284099999999998</v>
      </c>
      <c r="W28" s="34">
        <v>0.93813099999999994</v>
      </c>
      <c r="X28" s="34">
        <v>4.3146180000000003</v>
      </c>
      <c r="Y28" s="34">
        <v>0.17870599999999998</v>
      </c>
      <c r="Z28" s="34">
        <v>1.5873299999999999</v>
      </c>
      <c r="AA28" s="34">
        <v>3.8761170000000003</v>
      </c>
      <c r="AB28" s="34">
        <v>11.164770000000001</v>
      </c>
      <c r="AC28" s="34">
        <v>17.515027</v>
      </c>
      <c r="AD28" s="34">
        <v>13.310438</v>
      </c>
      <c r="AE28" s="34">
        <v>14.218961999999999</v>
      </c>
      <c r="AF28" s="34">
        <f t="shared" si="0"/>
        <v>236.36600800000002</v>
      </c>
    </row>
    <row r="29" spans="1:32" ht="12.75" customHeight="1">
      <c r="A29" s="3">
        <v>21</v>
      </c>
      <c r="B29" s="72">
        <v>580810</v>
      </c>
      <c r="C29" s="8">
        <v>3.8860000000000001</v>
      </c>
      <c r="D29" s="8">
        <v>6.2207410000000003</v>
      </c>
      <c r="E29" s="8">
        <v>6.1200710000000003</v>
      </c>
      <c r="F29" s="8">
        <v>5.4506580000000007</v>
      </c>
      <c r="G29" s="8">
        <v>6.4333729999999996</v>
      </c>
      <c r="H29" s="8">
        <v>8.9833639999999999</v>
      </c>
      <c r="I29" s="8">
        <v>7.9181210000000002</v>
      </c>
      <c r="J29" s="8">
        <v>11.854102999999999</v>
      </c>
      <c r="K29" s="8">
        <v>9.6357199999999992</v>
      </c>
      <c r="L29" s="8">
        <v>11.269933999999999</v>
      </c>
      <c r="M29" s="8">
        <v>7.3416639999999997</v>
      </c>
      <c r="N29" s="8">
        <v>3.164466</v>
      </c>
      <c r="O29" s="8">
        <v>3.5190239999999999</v>
      </c>
      <c r="P29" s="34">
        <v>4.1776009999999992</v>
      </c>
      <c r="Q29" s="34">
        <v>4.1125600000000002</v>
      </c>
      <c r="R29" s="34">
        <v>5.8556559999999998</v>
      </c>
      <c r="S29" s="34">
        <v>6.4955860000000003</v>
      </c>
      <c r="T29" s="34">
        <v>6.592079</v>
      </c>
      <c r="U29" s="34">
        <v>7.4441850000000001</v>
      </c>
      <c r="V29" s="34">
        <v>7.9445240000000004</v>
      </c>
      <c r="W29" s="34">
        <v>9.0921319999999994</v>
      </c>
      <c r="X29" s="34">
        <v>6.6880330000000008</v>
      </c>
      <c r="Y29" s="34">
        <v>8.2803149999999999</v>
      </c>
      <c r="Z29" s="34">
        <v>8.2980090000000004</v>
      </c>
      <c r="AA29" s="34">
        <v>8.4272130000000001</v>
      </c>
      <c r="AB29" s="34">
        <v>7.9905240000000006</v>
      </c>
      <c r="AC29" s="34">
        <v>10.183318999999999</v>
      </c>
      <c r="AD29" s="34">
        <v>11.654558000000002</v>
      </c>
      <c r="AE29" s="34">
        <v>9.2875169999999994</v>
      </c>
      <c r="AF29" s="34">
        <f t="shared" si="0"/>
        <v>214.32105000000001</v>
      </c>
    </row>
    <row r="30" spans="1:32" ht="12.75" customHeight="1">
      <c r="A30" s="3">
        <v>22</v>
      </c>
      <c r="B30" s="72">
        <v>551513</v>
      </c>
      <c r="C30" s="8">
        <v>1.2649999999999999</v>
      </c>
      <c r="D30" s="8">
        <v>1.8618620000000001</v>
      </c>
      <c r="E30" s="8">
        <v>4.0064659999999996</v>
      </c>
      <c r="F30" s="8">
        <v>4.160323</v>
      </c>
      <c r="G30" s="8">
        <v>2.1300909999999997</v>
      </c>
      <c r="H30" s="8">
        <v>8.2056149999999999</v>
      </c>
      <c r="I30" s="8">
        <v>15.755679000000001</v>
      </c>
      <c r="J30" s="8">
        <v>29.146074000000002</v>
      </c>
      <c r="K30" s="8">
        <v>26.845813</v>
      </c>
      <c r="L30" s="8">
        <v>21.691530999999998</v>
      </c>
      <c r="M30" s="8">
        <v>21.96161</v>
      </c>
      <c r="N30" s="8">
        <v>25.701744999999999</v>
      </c>
      <c r="O30" s="8">
        <v>22.708241999999998</v>
      </c>
      <c r="P30" s="34">
        <v>19.966964000000001</v>
      </c>
      <c r="Q30" s="34">
        <v>12.598174</v>
      </c>
      <c r="R30" s="34">
        <v>13.278977999999999</v>
      </c>
      <c r="S30" s="34">
        <v>13.348614</v>
      </c>
      <c r="T30" s="34">
        <v>15.186249</v>
      </c>
      <c r="U30" s="34">
        <v>13.073334999999998</v>
      </c>
      <c r="V30" s="34">
        <v>12.492796</v>
      </c>
      <c r="W30" s="34">
        <v>14.746709999999998</v>
      </c>
      <c r="X30" s="34">
        <v>14.458782999999999</v>
      </c>
      <c r="Y30" s="34">
        <v>9.7514580000000013</v>
      </c>
      <c r="Z30" s="34">
        <v>9.7829289999999993</v>
      </c>
      <c r="AA30" s="34">
        <v>10.537502</v>
      </c>
      <c r="AB30" s="34">
        <v>7.3047040000000001</v>
      </c>
      <c r="AC30" s="34">
        <v>4.7222989999999996</v>
      </c>
      <c r="AD30" s="34">
        <v>10.058363999999999</v>
      </c>
      <c r="AE30" s="34">
        <v>10.133533999999999</v>
      </c>
      <c r="AF30" s="34">
        <f t="shared" si="0"/>
        <v>376.88144399999999</v>
      </c>
    </row>
    <row r="31" spans="1:32" ht="12.75" customHeight="1">
      <c r="A31" s="3">
        <v>23</v>
      </c>
      <c r="B31" s="72">
        <v>590610</v>
      </c>
      <c r="C31" s="8">
        <v>0.17899999999999999</v>
      </c>
      <c r="D31" s="8">
        <v>0.21502000000000002</v>
      </c>
      <c r="E31" s="8">
        <v>0.23685700000000001</v>
      </c>
      <c r="F31" s="8">
        <v>0.22154199999999999</v>
      </c>
      <c r="G31" s="8">
        <v>0.12629600000000002</v>
      </c>
      <c r="H31" s="8">
        <v>0.15312299999999998</v>
      </c>
      <c r="I31" s="8">
        <v>0.16797300000000001</v>
      </c>
      <c r="J31" s="8">
        <v>9.8986000000000005E-2</v>
      </c>
      <c r="K31" s="8">
        <v>0.161075</v>
      </c>
      <c r="L31" s="8">
        <v>0.108834</v>
      </c>
      <c r="M31" s="8">
        <v>0.151175</v>
      </c>
      <c r="N31" s="8">
        <v>0.97781099999999999</v>
      </c>
      <c r="O31" s="8">
        <v>1.0576020000000002</v>
      </c>
      <c r="P31" s="34">
        <v>0.60267700000000002</v>
      </c>
      <c r="Q31" s="34">
        <v>0.82679999999999998</v>
      </c>
      <c r="R31" s="34">
        <v>0.80203000000000002</v>
      </c>
      <c r="S31" s="34">
        <v>0.56598700000000002</v>
      </c>
      <c r="T31" s="34">
        <v>6.1847060000000003</v>
      </c>
      <c r="U31" s="34">
        <v>6.1919530000000007</v>
      </c>
      <c r="V31" s="34">
        <v>4.3529979999999995</v>
      </c>
      <c r="W31" s="34">
        <v>4.5988429999999996</v>
      </c>
      <c r="X31" s="34">
        <v>1.28305</v>
      </c>
      <c r="Y31" s="34">
        <v>4.5462380000000007</v>
      </c>
      <c r="Z31" s="34">
        <v>13.044263000000001</v>
      </c>
      <c r="AA31" s="34">
        <v>10.778064000000001</v>
      </c>
      <c r="AB31" s="34">
        <v>3.6080839999999998</v>
      </c>
      <c r="AC31" s="34">
        <v>4.3195640000000006</v>
      </c>
      <c r="AD31" s="34">
        <v>9.1002479999999988</v>
      </c>
      <c r="AE31" s="34">
        <v>9.4433910000000001</v>
      </c>
      <c r="AF31" s="34">
        <f t="shared" si="0"/>
        <v>84.104190000000003</v>
      </c>
    </row>
    <row r="32" spans="1:32" ht="12.75" customHeight="1">
      <c r="A32" s="3">
        <v>24</v>
      </c>
      <c r="B32" s="72">
        <v>560210</v>
      </c>
      <c r="C32" s="8">
        <v>1.0720000000000001</v>
      </c>
      <c r="D32" s="8">
        <v>1.9669780000000001</v>
      </c>
      <c r="E32" s="8">
        <v>2.3013110000000001</v>
      </c>
      <c r="F32" s="8">
        <v>1.8826990000000001</v>
      </c>
      <c r="G32" s="8">
        <v>3.2965309999999999</v>
      </c>
      <c r="H32" s="8">
        <v>3.602223</v>
      </c>
      <c r="I32" s="8">
        <v>3.6753580000000001</v>
      </c>
      <c r="J32" s="8">
        <v>4.4351580000000004</v>
      </c>
      <c r="K32" s="8">
        <v>4.9510959999999997</v>
      </c>
      <c r="L32" s="8">
        <v>10.060172</v>
      </c>
      <c r="M32" s="8">
        <v>13.129173000000002</v>
      </c>
      <c r="N32" s="8">
        <v>13.342103</v>
      </c>
      <c r="O32" s="8">
        <v>8.4965220000000006</v>
      </c>
      <c r="P32" s="34">
        <v>6.3538630000000005</v>
      </c>
      <c r="Q32" s="34">
        <v>7.845135</v>
      </c>
      <c r="R32" s="34">
        <v>10.500433000000001</v>
      </c>
      <c r="S32" s="34">
        <v>8.5713460000000001</v>
      </c>
      <c r="T32" s="34">
        <v>10.371879000000002</v>
      </c>
      <c r="U32" s="34">
        <v>11.184438</v>
      </c>
      <c r="V32" s="34">
        <v>11.119620999999999</v>
      </c>
      <c r="W32" s="34">
        <v>6.9756599999999995</v>
      </c>
      <c r="X32" s="34">
        <v>7.7664489999999997</v>
      </c>
      <c r="Y32" s="34">
        <v>6.5950389999999999</v>
      </c>
      <c r="Z32" s="34">
        <v>5.8842749999999997</v>
      </c>
      <c r="AA32" s="34">
        <v>6.2532870000000003</v>
      </c>
      <c r="AB32" s="34">
        <v>4.8199819999999995</v>
      </c>
      <c r="AC32" s="34">
        <v>5.7628490000000001</v>
      </c>
      <c r="AD32" s="34">
        <v>8.8820709999999998</v>
      </c>
      <c r="AE32" s="34">
        <v>10.903527</v>
      </c>
      <c r="AF32" s="34">
        <f t="shared" si="0"/>
        <v>202.00117800000004</v>
      </c>
    </row>
    <row r="33" spans="1:32" ht="12.75" customHeight="1">
      <c r="A33" s="3">
        <v>25</v>
      </c>
      <c r="B33" s="72">
        <v>600230</v>
      </c>
      <c r="C33" s="8">
        <v>3.601</v>
      </c>
      <c r="D33" s="8">
        <v>2.7959510000000001</v>
      </c>
      <c r="E33" s="8">
        <v>1.8448910000000001</v>
      </c>
      <c r="F33" s="8">
        <v>2.0588120000000001</v>
      </c>
      <c r="G33" s="8">
        <v>18.904152</v>
      </c>
      <c r="H33" s="8">
        <v>26.400736000000002</v>
      </c>
      <c r="I33" s="8">
        <v>50.069924</v>
      </c>
      <c r="J33" s="8">
        <v>35.922158000000003</v>
      </c>
      <c r="K33" s="8">
        <v>49.576042999999999</v>
      </c>
      <c r="L33" s="8">
        <v>56.591578999999996</v>
      </c>
      <c r="M33" s="8">
        <v>58.238741000000005</v>
      </c>
      <c r="N33" s="8">
        <v>63.253360999999998</v>
      </c>
      <c r="O33" s="8">
        <v>49.655912999999998</v>
      </c>
      <c r="P33" s="34">
        <v>36.505074</v>
      </c>
      <c r="Q33" s="34">
        <v>21.875222000000001</v>
      </c>
      <c r="R33" s="34">
        <v>19.919644000000002</v>
      </c>
      <c r="S33" s="34">
        <v>13.169666999999999</v>
      </c>
      <c r="T33" s="34">
        <v>12.574620999999999</v>
      </c>
      <c r="U33" s="34">
        <v>12.212118</v>
      </c>
      <c r="V33" s="34">
        <v>9.4831749999999992</v>
      </c>
      <c r="W33" s="34">
        <v>8.7225169999999999</v>
      </c>
      <c r="X33" s="34">
        <v>6.8871909999999996</v>
      </c>
      <c r="Y33" s="34">
        <v>3.9928319999999999</v>
      </c>
      <c r="Z33" s="34">
        <v>3.838794</v>
      </c>
      <c r="AA33" s="34">
        <v>4.0527699999999998</v>
      </c>
      <c r="AB33" s="34">
        <v>3.346689</v>
      </c>
      <c r="AC33" s="34">
        <v>4.3892619999999996</v>
      </c>
      <c r="AD33" s="34">
        <v>8.7475769999999997</v>
      </c>
      <c r="AE33" s="34">
        <v>0</v>
      </c>
      <c r="AF33" s="34">
        <f t="shared" si="0"/>
        <v>588.63041400000009</v>
      </c>
    </row>
    <row r="34" spans="1:32" ht="12.75" customHeight="1">
      <c r="A34" s="3"/>
      <c r="B34" s="75" t="s">
        <v>19</v>
      </c>
      <c r="C34" s="8">
        <f>SUM(C9:C33)</f>
        <v>280.8959999999999</v>
      </c>
      <c r="D34" s="8">
        <f t="shared" ref="D34:AD34" si="1">SUM(D9:D33)</f>
        <v>382.73458699999998</v>
      </c>
      <c r="E34" s="8">
        <f t="shared" si="1"/>
        <v>556.87869400000022</v>
      </c>
      <c r="F34" s="8">
        <f t="shared" si="1"/>
        <v>491.88409799999988</v>
      </c>
      <c r="G34" s="8">
        <f t="shared" si="1"/>
        <v>495.71616</v>
      </c>
      <c r="H34" s="8">
        <f t="shared" si="1"/>
        <v>535.97563500000012</v>
      </c>
      <c r="I34" s="8">
        <f t="shared" si="1"/>
        <v>472.56322</v>
      </c>
      <c r="J34" s="8">
        <f t="shared" si="1"/>
        <v>502.99878400000011</v>
      </c>
      <c r="K34" s="8">
        <f t="shared" si="1"/>
        <v>480.90652799999998</v>
      </c>
      <c r="L34" s="8">
        <f t="shared" si="1"/>
        <v>482.81277299999988</v>
      </c>
      <c r="M34" s="8">
        <f t="shared" si="1"/>
        <v>561.18130099999985</v>
      </c>
      <c r="N34" s="8">
        <f t="shared" si="1"/>
        <v>605.529945</v>
      </c>
      <c r="O34" s="8">
        <f t="shared" si="1"/>
        <v>667.70736000000011</v>
      </c>
      <c r="P34" s="8">
        <f t="shared" si="1"/>
        <v>598.15562700000009</v>
      </c>
      <c r="Q34" s="8">
        <f t="shared" si="1"/>
        <v>441.09729999999985</v>
      </c>
      <c r="R34" s="8">
        <f t="shared" si="1"/>
        <v>554.49040999999988</v>
      </c>
      <c r="S34" s="8">
        <f t="shared" si="1"/>
        <v>649.4116499999999</v>
      </c>
      <c r="T34" s="8">
        <f t="shared" si="1"/>
        <v>768.51539700000012</v>
      </c>
      <c r="U34" s="8">
        <f t="shared" si="1"/>
        <v>811.80324500000017</v>
      </c>
      <c r="V34" s="8">
        <f t="shared" si="1"/>
        <v>798.28644799999984</v>
      </c>
      <c r="W34" s="8">
        <f t="shared" si="1"/>
        <v>747.19413400000019</v>
      </c>
      <c r="X34" s="8">
        <f t="shared" si="1"/>
        <v>756.49108100000024</v>
      </c>
      <c r="Y34" s="8">
        <f t="shared" si="1"/>
        <v>796.91480700000011</v>
      </c>
      <c r="Z34" s="8">
        <f t="shared" si="1"/>
        <v>888.5129159999999</v>
      </c>
      <c r="AA34" s="8">
        <f t="shared" si="1"/>
        <v>923.62666100000013</v>
      </c>
      <c r="AB34" s="8">
        <f t="shared" si="1"/>
        <v>874.30098400000008</v>
      </c>
      <c r="AC34" s="8">
        <f t="shared" si="1"/>
        <v>987.2344740000002</v>
      </c>
      <c r="AD34" s="8">
        <f t="shared" si="1"/>
        <v>1125.1157079999998</v>
      </c>
      <c r="AE34" s="8">
        <f t="shared" ref="AE34" si="2">SUM(AE9:AE33)</f>
        <v>848.6718350000001</v>
      </c>
      <c r="AF34" s="34">
        <f t="shared" si="0"/>
        <v>19087.607762000003</v>
      </c>
    </row>
    <row r="35" spans="1:32" ht="12.75" customHeight="1">
      <c r="A35" s="3"/>
      <c r="B35" s="75" t="s">
        <v>20</v>
      </c>
      <c r="C35" s="8">
        <f>C36-C34</f>
        <v>332.19400000000002</v>
      </c>
      <c r="D35" s="8">
        <f t="shared" ref="D35:AD35" si="3">D36-D34</f>
        <v>374.37275199999948</v>
      </c>
      <c r="E35" s="8">
        <f t="shared" si="3"/>
        <v>425.78830999999923</v>
      </c>
      <c r="F35" s="8">
        <f t="shared" si="3"/>
        <v>405.97005600000045</v>
      </c>
      <c r="G35" s="8">
        <f t="shared" si="3"/>
        <v>501.55972299999945</v>
      </c>
      <c r="H35" s="8">
        <f t="shared" si="3"/>
        <v>719.41234399999882</v>
      </c>
      <c r="I35" s="8">
        <f t="shared" si="3"/>
        <v>470.03328499999941</v>
      </c>
      <c r="J35" s="8">
        <f t="shared" si="3"/>
        <v>410.97639799999911</v>
      </c>
      <c r="K35" s="8">
        <f t="shared" si="3"/>
        <v>395.0137189999997</v>
      </c>
      <c r="L35" s="8">
        <f t="shared" si="3"/>
        <v>331.91485200000034</v>
      </c>
      <c r="M35" s="8">
        <f t="shared" si="3"/>
        <v>329.22302400000069</v>
      </c>
      <c r="N35" s="8">
        <f t="shared" si="3"/>
        <v>277.68207499999983</v>
      </c>
      <c r="O35" s="8">
        <f t="shared" si="3"/>
        <v>288.03725599999962</v>
      </c>
      <c r="P35" s="8">
        <f t="shared" si="3"/>
        <v>223.07877499999995</v>
      </c>
      <c r="Q35" s="8">
        <f t="shared" si="3"/>
        <v>185.26886500000052</v>
      </c>
      <c r="R35" s="8">
        <f t="shared" si="3"/>
        <v>203.16140600000006</v>
      </c>
      <c r="S35" s="8">
        <f t="shared" si="3"/>
        <v>229.89814799999999</v>
      </c>
      <c r="T35" s="8">
        <f t="shared" si="3"/>
        <v>296.2843740000003</v>
      </c>
      <c r="U35" s="8">
        <f t="shared" si="3"/>
        <v>317.14741200000014</v>
      </c>
      <c r="V35" s="8">
        <f t="shared" si="3"/>
        <v>211.04708599999992</v>
      </c>
      <c r="W35" s="8">
        <f t="shared" si="3"/>
        <v>240.41395999999941</v>
      </c>
      <c r="X35" s="8">
        <f t="shared" si="3"/>
        <v>225.53064699999959</v>
      </c>
      <c r="Y35" s="8">
        <f t="shared" si="3"/>
        <v>193.90390500000024</v>
      </c>
      <c r="Z35" s="8">
        <f t="shared" si="3"/>
        <v>218.62870799999973</v>
      </c>
      <c r="AA35" s="8">
        <f t="shared" si="3"/>
        <v>206.70601899999963</v>
      </c>
      <c r="AB35" s="8">
        <f t="shared" si="3"/>
        <v>202.89321799999982</v>
      </c>
      <c r="AC35" s="8">
        <f t="shared" si="3"/>
        <v>147.52327000000002</v>
      </c>
      <c r="AD35" s="8">
        <f t="shared" si="3"/>
        <v>127.57191000000034</v>
      </c>
      <c r="AE35" s="8">
        <f t="shared" ref="AE35" si="4">AE36-AE34</f>
        <v>402.24275299999999</v>
      </c>
      <c r="AF35" s="34">
        <f t="shared" si="0"/>
        <v>8893.4782499999947</v>
      </c>
    </row>
    <row r="36" spans="1:32" ht="12.75" customHeight="1">
      <c r="A36" s="3"/>
      <c r="B36" s="75" t="s">
        <v>7</v>
      </c>
      <c r="C36" s="8">
        <v>613.08999999999992</v>
      </c>
      <c r="D36" s="8">
        <v>757.10733899999946</v>
      </c>
      <c r="E36" s="8">
        <v>982.66700399999945</v>
      </c>
      <c r="F36" s="8">
        <v>897.85415400000034</v>
      </c>
      <c r="G36" s="8">
        <v>997.27588299999945</v>
      </c>
      <c r="H36" s="8">
        <v>1255.3879789999989</v>
      </c>
      <c r="I36" s="8">
        <v>942.59650499999941</v>
      </c>
      <c r="J36" s="8">
        <v>913.97518199999922</v>
      </c>
      <c r="K36" s="8">
        <v>875.92024699999968</v>
      </c>
      <c r="L36" s="8">
        <v>814.72762500000022</v>
      </c>
      <c r="M36" s="8">
        <v>890.40432500000054</v>
      </c>
      <c r="N36" s="8">
        <v>883.21201999999982</v>
      </c>
      <c r="O36" s="8">
        <v>955.74461599999972</v>
      </c>
      <c r="P36" s="10">
        <v>821.23440200000005</v>
      </c>
      <c r="Q36" s="10">
        <v>626.36616500000036</v>
      </c>
      <c r="R36" s="10">
        <v>757.65181599999994</v>
      </c>
      <c r="S36" s="10">
        <v>879.30979799999989</v>
      </c>
      <c r="T36" s="10">
        <v>1064.7997710000004</v>
      </c>
      <c r="U36" s="10">
        <v>1128.9506570000003</v>
      </c>
      <c r="V36" s="10">
        <v>1009.3335339999998</v>
      </c>
      <c r="W36" s="10">
        <v>987.6080939999996</v>
      </c>
      <c r="X36" s="10">
        <v>982.02172799999983</v>
      </c>
      <c r="Y36" s="10">
        <v>990.81871200000035</v>
      </c>
      <c r="Z36" s="10">
        <v>1107.1416239999996</v>
      </c>
      <c r="AA36" s="10">
        <v>1130.3326799999998</v>
      </c>
      <c r="AB36" s="10">
        <v>1077.1942019999999</v>
      </c>
      <c r="AC36" s="10">
        <v>1134.7577440000002</v>
      </c>
      <c r="AD36" s="10">
        <v>1252.6876180000002</v>
      </c>
      <c r="AE36" s="10">
        <v>1250.9145880000001</v>
      </c>
      <c r="AF36" s="34">
        <f t="shared" si="0"/>
        <v>27981.086011999992</v>
      </c>
    </row>
    <row r="37" spans="1:32" s="2" customFormat="1">
      <c r="A37" s="5"/>
      <c r="B37" s="76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32" s="2" customFormat="1">
      <c r="A38" s="5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s="2" customFormat="1">
      <c r="A39" s="5"/>
      <c r="B39" s="7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2" ht="12.75" customHeight="1">
      <c r="A40" s="3">
        <v>1</v>
      </c>
      <c r="B40" s="72">
        <v>392190</v>
      </c>
      <c r="C40" s="12">
        <f>C9/C$36*100</f>
        <v>3.1967574091895159</v>
      </c>
      <c r="D40" s="12">
        <f t="shared" ref="D40:AF49" si="5">D9/D$36*100</f>
        <v>2.6517550373395622</v>
      </c>
      <c r="E40" s="12">
        <f t="shared" si="5"/>
        <v>9.1442345814228698</v>
      </c>
      <c r="F40" s="12">
        <f t="shared" si="5"/>
        <v>3.3646607152635601</v>
      </c>
      <c r="G40" s="12">
        <f t="shared" si="5"/>
        <v>4.2589274165772659</v>
      </c>
      <c r="H40" s="12">
        <f t="shared" si="5"/>
        <v>4.3840764704343282</v>
      </c>
      <c r="I40" s="12">
        <f t="shared" si="5"/>
        <v>5.8113150971210139</v>
      </c>
      <c r="J40" s="12">
        <f t="shared" si="5"/>
        <v>7.2490383004732442</v>
      </c>
      <c r="K40" s="12">
        <f t="shared" si="5"/>
        <v>7.1148493499774101</v>
      </c>
      <c r="L40" s="12">
        <f t="shared" si="5"/>
        <v>7.526576013670824</v>
      </c>
      <c r="M40" s="12">
        <f t="shared" si="5"/>
        <v>8.4953779846026638</v>
      </c>
      <c r="N40" s="12">
        <f t="shared" si="5"/>
        <v>9.1702835973631807</v>
      </c>
      <c r="O40" s="12">
        <f t="shared" si="5"/>
        <v>8.958713401739951</v>
      </c>
      <c r="P40" s="12">
        <f t="shared" si="5"/>
        <v>10.133657186952574</v>
      </c>
      <c r="Q40" s="12">
        <f t="shared" si="5"/>
        <v>12.432355601455573</v>
      </c>
      <c r="R40" s="12">
        <f t="shared" si="5"/>
        <v>14.191203232066165</v>
      </c>
      <c r="S40" s="12">
        <f t="shared" si="5"/>
        <v>15.402792543430754</v>
      </c>
      <c r="T40" s="12">
        <f t="shared" si="5"/>
        <v>15.071719338301767</v>
      </c>
      <c r="U40" s="12">
        <f t="shared" si="5"/>
        <v>15.784502439950298</v>
      </c>
      <c r="V40" s="12">
        <f t="shared" si="5"/>
        <v>17.265205021911026</v>
      </c>
      <c r="W40" s="12">
        <f t="shared" si="5"/>
        <v>16.193828601813795</v>
      </c>
      <c r="X40" s="12">
        <f t="shared" si="5"/>
        <v>17.334376841812613</v>
      </c>
      <c r="Y40" s="12">
        <f t="shared" si="5"/>
        <v>16.605334256141894</v>
      </c>
      <c r="Z40" s="12">
        <f t="shared" si="5"/>
        <v>16.130446108130432</v>
      </c>
      <c r="AA40" s="12">
        <f t="shared" si="5"/>
        <v>14.876363125234954</v>
      </c>
      <c r="AB40" s="12">
        <f t="shared" si="5"/>
        <v>14.430189998367632</v>
      </c>
      <c r="AC40" s="12">
        <f t="shared" si="5"/>
        <v>14.647809797189623</v>
      </c>
      <c r="AD40" s="12">
        <f t="shared" si="5"/>
        <v>15.938790016842011</v>
      </c>
      <c r="AE40" s="12">
        <f t="shared" ref="AE40:AE66" si="6">AE9/AE$36*100</f>
        <v>15.528689717383005</v>
      </c>
      <c r="AF40" s="12">
        <f t="shared" si="5"/>
        <v>11.501275860486073</v>
      </c>
    </row>
    <row r="41" spans="1:32" ht="12.75" customHeight="1">
      <c r="A41" s="3">
        <v>2</v>
      </c>
      <c r="B41" s="72">
        <v>560300</v>
      </c>
      <c r="C41" s="12">
        <f t="shared" ref="C41:R67" si="7">C10/C$36*100</f>
        <v>2.9233880833156634</v>
      </c>
      <c r="D41" s="12">
        <f t="shared" si="7"/>
        <v>5.5189284065307449</v>
      </c>
      <c r="E41" s="12">
        <f t="shared" si="7"/>
        <v>6.7182009501969633</v>
      </c>
      <c r="F41" s="12">
        <f t="shared" si="7"/>
        <v>5.2427125040622107</v>
      </c>
      <c r="G41" s="12">
        <f t="shared" si="7"/>
        <v>5.1007386087566733</v>
      </c>
      <c r="H41" s="12">
        <f t="shared" si="7"/>
        <v>3.3561513018120137</v>
      </c>
      <c r="I41" s="12">
        <f t="shared" si="7"/>
        <v>4.1438955897677578</v>
      </c>
      <c r="J41" s="12">
        <f t="shared" si="7"/>
        <v>4.74414927822406</v>
      </c>
      <c r="K41" s="12">
        <f t="shared" si="7"/>
        <v>6.9121351181644748</v>
      </c>
      <c r="L41" s="12">
        <f t="shared" si="7"/>
        <v>8.6889238596764127</v>
      </c>
      <c r="M41" s="12">
        <f t="shared" si="7"/>
        <v>9.075416609190432</v>
      </c>
      <c r="N41" s="12">
        <f t="shared" si="7"/>
        <v>8.4766293148954208</v>
      </c>
      <c r="O41" s="12">
        <f t="shared" si="7"/>
        <v>8.8635089941223413</v>
      </c>
      <c r="P41" s="12">
        <f t="shared" si="7"/>
        <v>11.360463927569366</v>
      </c>
      <c r="Q41" s="12">
        <f t="shared" si="7"/>
        <v>10.993423631048135</v>
      </c>
      <c r="R41" s="12">
        <f t="shared" si="7"/>
        <v>11.160859541845277</v>
      </c>
      <c r="S41" s="12">
        <f t="shared" si="5"/>
        <v>11.978183029412804</v>
      </c>
      <c r="T41" s="12">
        <f t="shared" si="5"/>
        <v>10.850095590413117</v>
      </c>
      <c r="U41" s="12">
        <f t="shared" si="5"/>
        <v>9.8900977033578155</v>
      </c>
      <c r="V41" s="12">
        <f t="shared" si="5"/>
        <v>9.0249262440536366</v>
      </c>
      <c r="W41" s="12">
        <f t="shared" si="5"/>
        <v>7.1574742480796258</v>
      </c>
      <c r="X41" s="12">
        <f t="shared" si="5"/>
        <v>7.2867383643063359</v>
      </c>
      <c r="Y41" s="12">
        <f t="shared" si="5"/>
        <v>10.900494580082169</v>
      </c>
      <c r="Z41" s="12">
        <f t="shared" si="5"/>
        <v>9.0566995067651845</v>
      </c>
      <c r="AA41" s="12">
        <f t="shared" si="5"/>
        <v>8.5561058006391555</v>
      </c>
      <c r="AB41" s="12">
        <f t="shared" si="5"/>
        <v>11.017748496941874</v>
      </c>
      <c r="AC41" s="12">
        <f t="shared" si="5"/>
        <v>12.586813066948322</v>
      </c>
      <c r="AD41" s="12">
        <f t="shared" si="5"/>
        <v>13.331116680679123</v>
      </c>
      <c r="AE41" s="12">
        <f t="shared" si="6"/>
        <v>0</v>
      </c>
      <c r="AF41" s="12">
        <f t="shared" si="5"/>
        <v>8.0983338889284031</v>
      </c>
    </row>
    <row r="42" spans="1:32" ht="12.75" customHeight="1">
      <c r="A42" s="3">
        <v>3</v>
      </c>
      <c r="B42" s="72">
        <v>591190</v>
      </c>
      <c r="C42" s="12">
        <f t="shared" si="7"/>
        <v>0.46078063579572343</v>
      </c>
      <c r="D42" s="12">
        <f t="shared" si="5"/>
        <v>0.67033982350552856</v>
      </c>
      <c r="E42" s="12">
        <f t="shared" si="5"/>
        <v>0.66914000096008142</v>
      </c>
      <c r="F42" s="12">
        <f t="shared" si="5"/>
        <v>1.007896545300162</v>
      </c>
      <c r="G42" s="12">
        <f t="shared" si="5"/>
        <v>0.66635312387274526</v>
      </c>
      <c r="H42" s="12">
        <f t="shared" si="5"/>
        <v>0.89248616263833214</v>
      </c>
      <c r="I42" s="12">
        <f t="shared" si="5"/>
        <v>1.1573057975639329</v>
      </c>
      <c r="J42" s="12">
        <f t="shared" si="5"/>
        <v>1.0888860218526162</v>
      </c>
      <c r="K42" s="12">
        <f t="shared" si="5"/>
        <v>1.853708834292993</v>
      </c>
      <c r="L42" s="12">
        <f t="shared" si="5"/>
        <v>3.1139112289214439</v>
      </c>
      <c r="M42" s="12">
        <f t="shared" si="5"/>
        <v>3.8929292038198469</v>
      </c>
      <c r="N42" s="12">
        <f t="shared" si="5"/>
        <v>7.2087652294406057</v>
      </c>
      <c r="O42" s="12">
        <f t="shared" si="5"/>
        <v>9.7018780380971581</v>
      </c>
      <c r="P42" s="12">
        <f t="shared" si="5"/>
        <v>11.434245785529086</v>
      </c>
      <c r="Q42" s="12">
        <f t="shared" si="5"/>
        <v>6.3336894961431991</v>
      </c>
      <c r="R42" s="12">
        <f t="shared" si="5"/>
        <v>7.0071676565479262</v>
      </c>
      <c r="S42" s="12">
        <f t="shared" si="5"/>
        <v>5.5631627341425354</v>
      </c>
      <c r="T42" s="12">
        <f t="shared" si="5"/>
        <v>6.2153836620237195</v>
      </c>
      <c r="U42" s="12">
        <f t="shared" si="5"/>
        <v>5.6821615366666984</v>
      </c>
      <c r="V42" s="12">
        <f t="shared" si="5"/>
        <v>7.3515091394952128</v>
      </c>
      <c r="W42" s="12">
        <f t="shared" si="5"/>
        <v>7.2338981863386831</v>
      </c>
      <c r="X42" s="12">
        <f t="shared" si="5"/>
        <v>8.2606662039151963</v>
      </c>
      <c r="Y42" s="12">
        <f t="shared" si="5"/>
        <v>7.608754163294404</v>
      </c>
      <c r="Z42" s="12">
        <f t="shared" si="5"/>
        <v>8.2074674124979019</v>
      </c>
      <c r="AA42" s="12">
        <f t="shared" si="5"/>
        <v>8.6300508448539262</v>
      </c>
      <c r="AB42" s="12">
        <f t="shared" si="5"/>
        <v>9.5794327344513519</v>
      </c>
      <c r="AC42" s="12">
        <f t="shared" si="5"/>
        <v>10.269912465122596</v>
      </c>
      <c r="AD42" s="12">
        <f t="shared" si="5"/>
        <v>9.7626383659202087</v>
      </c>
      <c r="AE42" s="12">
        <f t="shared" si="6"/>
        <v>10.001880959757422</v>
      </c>
      <c r="AF42" s="12">
        <f t="shared" si="5"/>
        <v>5.784334454730887</v>
      </c>
    </row>
    <row r="43" spans="1:32" ht="12.75" customHeight="1">
      <c r="A43" s="3">
        <v>4</v>
      </c>
      <c r="B43" s="72">
        <v>520942</v>
      </c>
      <c r="C43" s="12">
        <f t="shared" si="7"/>
        <v>14.596551892870544</v>
      </c>
      <c r="D43" s="12">
        <f t="shared" si="5"/>
        <v>19.590116270158113</v>
      </c>
      <c r="E43" s="12">
        <f t="shared" si="5"/>
        <v>18.05321225581724</v>
      </c>
      <c r="F43" s="12">
        <f t="shared" si="5"/>
        <v>23.317538496346916</v>
      </c>
      <c r="G43" s="12">
        <f t="shared" si="5"/>
        <v>15.896641912476698</v>
      </c>
      <c r="H43" s="12">
        <f t="shared" si="5"/>
        <v>13.458706696760567</v>
      </c>
      <c r="I43" s="12">
        <f t="shared" si="5"/>
        <v>13.127171737179321</v>
      </c>
      <c r="J43" s="12">
        <f t="shared" si="5"/>
        <v>11.546951391947106</v>
      </c>
      <c r="K43" s="12">
        <f t="shared" si="5"/>
        <v>5.9471033097377433</v>
      </c>
      <c r="L43" s="12">
        <f t="shared" si="5"/>
        <v>6.4881892276575233</v>
      </c>
      <c r="M43" s="12">
        <f t="shared" si="5"/>
        <v>4.6826310058635414</v>
      </c>
      <c r="N43" s="12">
        <f t="shared" si="5"/>
        <v>3.6937276963236987</v>
      </c>
      <c r="O43" s="12">
        <f t="shared" si="5"/>
        <v>4.7234598285197151</v>
      </c>
      <c r="P43" s="12">
        <f t="shared" si="5"/>
        <v>6.439118949622376</v>
      </c>
      <c r="Q43" s="12">
        <f t="shared" si="5"/>
        <v>6.1613310482695027</v>
      </c>
      <c r="R43" s="12">
        <f t="shared" si="5"/>
        <v>6.9930466582554862</v>
      </c>
      <c r="S43" s="12">
        <f t="shared" si="5"/>
        <v>9.9047726066621191</v>
      </c>
      <c r="T43" s="12">
        <f t="shared" si="5"/>
        <v>9.3802940909911197</v>
      </c>
      <c r="U43" s="12">
        <f t="shared" si="5"/>
        <v>7.6619295505667058</v>
      </c>
      <c r="V43" s="12">
        <f t="shared" si="5"/>
        <v>6.6080657932445162</v>
      </c>
      <c r="W43" s="12">
        <f t="shared" si="5"/>
        <v>7.3324265404410536</v>
      </c>
      <c r="X43" s="12">
        <f t="shared" si="5"/>
        <v>5.5478488353772972</v>
      </c>
      <c r="Y43" s="12">
        <f t="shared" si="5"/>
        <v>5.7177490002833116</v>
      </c>
      <c r="Z43" s="12">
        <f t="shared" si="5"/>
        <v>6.0102687458890101</v>
      </c>
      <c r="AA43" s="12">
        <f t="shared" si="5"/>
        <v>6.2498846799687344</v>
      </c>
      <c r="AB43" s="12">
        <f t="shared" si="5"/>
        <v>5.23906895295376</v>
      </c>
      <c r="AC43" s="12">
        <f t="shared" si="5"/>
        <v>6.5573730070089722</v>
      </c>
      <c r="AD43" s="12">
        <f t="shared" si="5"/>
        <v>7.7119289447626667</v>
      </c>
      <c r="AE43" s="12">
        <f t="shared" si="6"/>
        <v>4.6348248358584172</v>
      </c>
      <c r="AF43" s="12">
        <f t="shared" si="5"/>
        <v>8.9222457910651887</v>
      </c>
    </row>
    <row r="44" spans="1:32" ht="12.75" customHeight="1">
      <c r="A44" s="3">
        <v>5</v>
      </c>
      <c r="B44" s="72">
        <v>392113</v>
      </c>
      <c r="C44" s="12">
        <f t="shared" si="7"/>
        <v>0.594692459508392</v>
      </c>
      <c r="D44" s="12">
        <f t="shared" si="5"/>
        <v>0.51278303617130871</v>
      </c>
      <c r="E44" s="12">
        <f t="shared" si="5"/>
        <v>0.47223341997957252</v>
      </c>
      <c r="F44" s="12">
        <f t="shared" si="5"/>
        <v>0.61568418159816163</v>
      </c>
      <c r="G44" s="12">
        <f t="shared" si="5"/>
        <v>0.87658020704387218</v>
      </c>
      <c r="H44" s="12">
        <f t="shared" si="5"/>
        <v>1.3250838209595452</v>
      </c>
      <c r="I44" s="12">
        <f t="shared" si="5"/>
        <v>1.108973027647711</v>
      </c>
      <c r="J44" s="12">
        <f t="shared" si="5"/>
        <v>0.98613935886937543</v>
      </c>
      <c r="K44" s="12">
        <f t="shared" si="5"/>
        <v>1.5490976543210337</v>
      </c>
      <c r="L44" s="12">
        <f t="shared" si="5"/>
        <v>1.1767397723871211</v>
      </c>
      <c r="M44" s="12">
        <f t="shared" si="5"/>
        <v>0.79217887896040895</v>
      </c>
      <c r="N44" s="12">
        <f t="shared" si="5"/>
        <v>1.5168866247993322</v>
      </c>
      <c r="O44" s="12">
        <f t="shared" si="5"/>
        <v>1.1158533170329681</v>
      </c>
      <c r="P44" s="12">
        <f t="shared" si="5"/>
        <v>1.5497675169238707</v>
      </c>
      <c r="Q44" s="12">
        <f t="shared" si="5"/>
        <v>2.5614062343230164</v>
      </c>
      <c r="R44" s="12">
        <f t="shared" si="5"/>
        <v>2.3643217929012401</v>
      </c>
      <c r="S44" s="12">
        <f t="shared" si="5"/>
        <v>2.2699624234142792</v>
      </c>
      <c r="T44" s="12">
        <f t="shared" si="5"/>
        <v>2.5206661131034358</v>
      </c>
      <c r="U44" s="12">
        <f t="shared" si="5"/>
        <v>2.9487712145421066</v>
      </c>
      <c r="V44" s="12">
        <f t="shared" si="5"/>
        <v>5.0097158468134291</v>
      </c>
      <c r="W44" s="12">
        <f t="shared" si="5"/>
        <v>4.7520031766770856</v>
      </c>
      <c r="X44" s="12">
        <f t="shared" si="5"/>
        <v>4.5883419597819737</v>
      </c>
      <c r="Y44" s="12">
        <f t="shared" si="5"/>
        <v>5.5338661185881977</v>
      </c>
      <c r="Z44" s="12">
        <f t="shared" si="5"/>
        <v>6.8421528337371971</v>
      </c>
      <c r="AA44" s="12">
        <f t="shared" si="5"/>
        <v>6.6690412772990006</v>
      </c>
      <c r="AB44" s="12">
        <f t="shared" si="5"/>
        <v>7.4515623878190915</v>
      </c>
      <c r="AC44" s="12">
        <f t="shared" si="5"/>
        <v>8.6028108216197374</v>
      </c>
      <c r="AD44" s="12">
        <f t="shared" si="5"/>
        <v>6.9314095351743141</v>
      </c>
      <c r="AE44" s="12">
        <f t="shared" si="6"/>
        <v>5.7409460796854974</v>
      </c>
      <c r="AF44" s="12">
        <f t="shared" si="5"/>
        <v>3.3188056732384998</v>
      </c>
    </row>
    <row r="45" spans="1:32" ht="12.75" customHeight="1">
      <c r="A45" s="3">
        <v>6</v>
      </c>
      <c r="B45" s="72">
        <v>590320</v>
      </c>
      <c r="C45" s="12">
        <f t="shared" si="7"/>
        <v>0.24515160906229103</v>
      </c>
      <c r="D45" s="12">
        <f t="shared" si="5"/>
        <v>0.33541426283809955</v>
      </c>
      <c r="E45" s="12">
        <f t="shared" si="5"/>
        <v>0.52565599322799716</v>
      </c>
      <c r="F45" s="12">
        <f t="shared" si="5"/>
        <v>0.7097189417246933</v>
      </c>
      <c r="G45" s="12">
        <f t="shared" si="5"/>
        <v>1.5059528918739538</v>
      </c>
      <c r="H45" s="12">
        <f t="shared" si="5"/>
        <v>0.51261308118675286</v>
      </c>
      <c r="I45" s="12">
        <f t="shared" si="5"/>
        <v>0.50364911972594284</v>
      </c>
      <c r="J45" s="12">
        <f t="shared" si="5"/>
        <v>0.36190402815554823</v>
      </c>
      <c r="K45" s="12">
        <f t="shared" si="5"/>
        <v>0.60940365498823812</v>
      </c>
      <c r="L45" s="12">
        <f t="shared" si="5"/>
        <v>0.59302677996219877</v>
      </c>
      <c r="M45" s="12">
        <f t="shared" si="5"/>
        <v>0.65484318037201772</v>
      </c>
      <c r="N45" s="12">
        <f t="shared" si="5"/>
        <v>1.4189768386530794</v>
      </c>
      <c r="O45" s="12">
        <f t="shared" si="5"/>
        <v>1.600870540504306</v>
      </c>
      <c r="P45" s="12">
        <f t="shared" si="5"/>
        <v>1.2298713954752227</v>
      </c>
      <c r="Q45" s="12">
        <f t="shared" si="5"/>
        <v>2.7381252306308701</v>
      </c>
      <c r="R45" s="12">
        <f t="shared" si="5"/>
        <v>3.0002569148464895</v>
      </c>
      <c r="S45" s="12">
        <f t="shared" si="5"/>
        <v>2.9672082648623013</v>
      </c>
      <c r="T45" s="12">
        <f t="shared" si="5"/>
        <v>2.7385606941495095</v>
      </c>
      <c r="U45" s="12">
        <f t="shared" si="5"/>
        <v>4.883064433169463</v>
      </c>
      <c r="V45" s="12">
        <f t="shared" si="5"/>
        <v>6.1649923344367963</v>
      </c>
      <c r="W45" s="12">
        <f t="shared" si="5"/>
        <v>5.4545768030127162</v>
      </c>
      <c r="X45" s="12">
        <f t="shared" si="5"/>
        <v>6.9662187759658227</v>
      </c>
      <c r="Y45" s="12">
        <f t="shared" si="5"/>
        <v>7.9314174276514837</v>
      </c>
      <c r="Z45" s="12">
        <f t="shared" si="5"/>
        <v>8.9367288570120671</v>
      </c>
      <c r="AA45" s="12">
        <f t="shared" si="5"/>
        <v>8.7694557322716733</v>
      </c>
      <c r="AB45" s="12">
        <f t="shared" si="5"/>
        <v>7.3733988590480752</v>
      </c>
      <c r="AC45" s="12">
        <f t="shared" si="5"/>
        <v>6.186925303767743</v>
      </c>
      <c r="AD45" s="12">
        <f t="shared" si="5"/>
        <v>5.2956939181624429</v>
      </c>
      <c r="AE45" s="12">
        <f t="shared" si="6"/>
        <v>4.9940810187433833</v>
      </c>
      <c r="AF45" s="12">
        <f t="shared" si="5"/>
        <v>3.5341111834469427</v>
      </c>
    </row>
    <row r="46" spans="1:32" ht="12.75" customHeight="1">
      <c r="A46" s="3">
        <v>7</v>
      </c>
      <c r="B46" s="72">
        <v>560121</v>
      </c>
      <c r="C46" s="12">
        <f t="shared" si="7"/>
        <v>6.8831656037449646E-2</v>
      </c>
      <c r="D46" s="12">
        <f t="shared" si="5"/>
        <v>7.7590186984041423E-2</v>
      </c>
      <c r="E46" s="12">
        <f t="shared" si="5"/>
        <v>6.6161374845552498E-2</v>
      </c>
      <c r="F46" s="12">
        <f t="shared" si="5"/>
        <v>8.5946252691726122E-2</v>
      </c>
      <c r="G46" s="12">
        <f t="shared" si="5"/>
        <v>0.26937942106036084</v>
      </c>
      <c r="H46" s="12">
        <f t="shared" si="5"/>
        <v>0.14102763684341457</v>
      </c>
      <c r="I46" s="12">
        <f t="shared" si="5"/>
        <v>0.32028306746161783</v>
      </c>
      <c r="J46" s="12">
        <f t="shared" si="5"/>
        <v>0.63333514016576486</v>
      </c>
      <c r="K46" s="12">
        <f t="shared" si="5"/>
        <v>0.1137576170219525</v>
      </c>
      <c r="L46" s="12">
        <f t="shared" si="5"/>
        <v>0.18927012570612167</v>
      </c>
      <c r="M46" s="12">
        <f t="shared" si="5"/>
        <v>0.19006736069032446</v>
      </c>
      <c r="N46" s="12">
        <f t="shared" si="5"/>
        <v>0.31374471103778684</v>
      </c>
      <c r="O46" s="12">
        <f t="shared" si="5"/>
        <v>0.2242916113900453</v>
      </c>
      <c r="P46" s="12">
        <f t="shared" si="5"/>
        <v>0.45614638048248735</v>
      </c>
      <c r="Q46" s="12">
        <f t="shared" si="5"/>
        <v>0.78290707161680695</v>
      </c>
      <c r="R46" s="12">
        <f t="shared" si="5"/>
        <v>0.62958286369368388</v>
      </c>
      <c r="S46" s="12">
        <f t="shared" si="5"/>
        <v>0.59500451512084718</v>
      </c>
      <c r="T46" s="12">
        <f t="shared" si="5"/>
        <v>0.85449567588233422</v>
      </c>
      <c r="U46" s="12">
        <f t="shared" si="5"/>
        <v>1.1736666184516864</v>
      </c>
      <c r="V46" s="12">
        <f t="shared" si="5"/>
        <v>1.4707662531699857</v>
      </c>
      <c r="W46" s="12">
        <f t="shared" si="5"/>
        <v>1.3733807045935376</v>
      </c>
      <c r="X46" s="12">
        <f t="shared" si="5"/>
        <v>1.4954320847776601</v>
      </c>
      <c r="Y46" s="12">
        <f t="shared" si="5"/>
        <v>1.8330627772802901</v>
      </c>
      <c r="Z46" s="12">
        <f t="shared" si="5"/>
        <v>1.5652419369249553</v>
      </c>
      <c r="AA46" s="12">
        <f t="shared" si="5"/>
        <v>1.4118455816034623</v>
      </c>
      <c r="AB46" s="12">
        <f t="shared" si="5"/>
        <v>2.0461841475823319</v>
      </c>
      <c r="AC46" s="12">
        <f t="shared" si="5"/>
        <v>2.7261587914750547</v>
      </c>
      <c r="AD46" s="12">
        <f t="shared" si="5"/>
        <v>3.435913741106364</v>
      </c>
      <c r="AE46" s="12">
        <f t="shared" si="6"/>
        <v>2.8282642427701861</v>
      </c>
      <c r="AF46" s="12">
        <f t="shared" si="5"/>
        <v>1.0427876133001612</v>
      </c>
    </row>
    <row r="47" spans="1:32" ht="12.75" customHeight="1">
      <c r="A47" s="3">
        <v>8</v>
      </c>
      <c r="B47" s="72">
        <v>961210</v>
      </c>
      <c r="C47" s="12">
        <f t="shared" si="7"/>
        <v>9.6804710564517471</v>
      </c>
      <c r="D47" s="12">
        <f t="shared" si="5"/>
        <v>6.7218310242796422</v>
      </c>
      <c r="E47" s="12">
        <f t="shared" si="5"/>
        <v>6.4273252020172675</v>
      </c>
      <c r="F47" s="12">
        <f t="shared" si="5"/>
        <v>6.7664272342387557</v>
      </c>
      <c r="G47" s="12">
        <f t="shared" si="5"/>
        <v>5.628457376422892</v>
      </c>
      <c r="H47" s="12">
        <f t="shared" si="5"/>
        <v>3.3540133173443456</v>
      </c>
      <c r="I47" s="12">
        <f t="shared" si="5"/>
        <v>3.8026007745488108</v>
      </c>
      <c r="J47" s="12">
        <f t="shared" si="5"/>
        <v>3.7716954113093228</v>
      </c>
      <c r="K47" s="12">
        <f t="shared" si="5"/>
        <v>4.3391783818418812</v>
      </c>
      <c r="L47" s="12">
        <f t="shared" si="5"/>
        <v>4.5749122597874345</v>
      </c>
      <c r="M47" s="12">
        <f t="shared" si="5"/>
        <v>4.1057777880852031</v>
      </c>
      <c r="N47" s="12">
        <f t="shared" si="5"/>
        <v>4.6762570101797314</v>
      </c>
      <c r="O47" s="12">
        <f t="shared" si="5"/>
        <v>3.0656131888688565</v>
      </c>
      <c r="P47" s="12">
        <f t="shared" si="5"/>
        <v>3.2891438710089496</v>
      </c>
      <c r="Q47" s="12">
        <f t="shared" si="5"/>
        <v>3.246366923411323</v>
      </c>
      <c r="R47" s="12">
        <f t="shared" si="5"/>
        <v>3.1064480415631976</v>
      </c>
      <c r="S47" s="12">
        <f t="shared" si="5"/>
        <v>3.0597591498690435</v>
      </c>
      <c r="T47" s="12">
        <f t="shared" si="5"/>
        <v>3.097942627187134</v>
      </c>
      <c r="U47" s="12">
        <f t="shared" si="5"/>
        <v>2.9778303233672676</v>
      </c>
      <c r="V47" s="12">
        <f t="shared" si="5"/>
        <v>3.430920586058722</v>
      </c>
      <c r="W47" s="12">
        <f t="shared" si="5"/>
        <v>3.7567851281704883</v>
      </c>
      <c r="X47" s="12">
        <f t="shared" si="5"/>
        <v>3.73634736929161</v>
      </c>
      <c r="Y47" s="12">
        <f t="shared" si="5"/>
        <v>3.1611101628044334</v>
      </c>
      <c r="Z47" s="12">
        <f t="shared" si="5"/>
        <v>2.5298550242204616</v>
      </c>
      <c r="AA47" s="12">
        <f t="shared" si="5"/>
        <v>2.5411406312697253</v>
      </c>
      <c r="AB47" s="12">
        <f t="shared" si="5"/>
        <v>2.577170666947203</v>
      </c>
      <c r="AC47" s="12">
        <f t="shared" si="5"/>
        <v>3.2460916168905203</v>
      </c>
      <c r="AD47" s="12">
        <f t="shared" si="5"/>
        <v>2.9218352982874292</v>
      </c>
      <c r="AE47" s="12">
        <f t="shared" si="6"/>
        <v>2.4055245089203483</v>
      </c>
      <c r="AF47" s="12">
        <f t="shared" si="5"/>
        <v>3.850111169873776</v>
      </c>
    </row>
    <row r="48" spans="1:32" ht="12.75" customHeight="1">
      <c r="A48" s="3">
        <v>9</v>
      </c>
      <c r="B48" s="72">
        <v>580632</v>
      </c>
      <c r="C48" s="12">
        <f t="shared" si="7"/>
        <v>2.557862630282667</v>
      </c>
      <c r="D48" s="12">
        <f t="shared" si="5"/>
        <v>2.3781874870981814</v>
      </c>
      <c r="E48" s="12">
        <f t="shared" si="5"/>
        <v>2.1020777044427974</v>
      </c>
      <c r="F48" s="12">
        <f t="shared" si="5"/>
        <v>3.030779540170172</v>
      </c>
      <c r="G48" s="12">
        <f t="shared" si="5"/>
        <v>2.016125361371043</v>
      </c>
      <c r="H48" s="12">
        <f t="shared" si="5"/>
        <v>2.4762565453878724</v>
      </c>
      <c r="I48" s="12">
        <f t="shared" si="5"/>
        <v>2.489500425211105</v>
      </c>
      <c r="J48" s="12">
        <f t="shared" si="5"/>
        <v>6.1451734255077453</v>
      </c>
      <c r="K48" s="12">
        <f t="shared" si="5"/>
        <v>6.4382932342469337</v>
      </c>
      <c r="L48" s="12">
        <f t="shared" si="5"/>
        <v>3.746017572437168</v>
      </c>
      <c r="M48" s="12">
        <f t="shared" si="5"/>
        <v>5.2568895596952512</v>
      </c>
      <c r="N48" s="12">
        <f t="shared" si="5"/>
        <v>4.4761953081209205</v>
      </c>
      <c r="O48" s="12">
        <f t="shared" si="5"/>
        <v>9.3846506167501182</v>
      </c>
      <c r="P48" s="12">
        <f t="shared" si="5"/>
        <v>5.6154774918939641</v>
      </c>
      <c r="Q48" s="12">
        <f t="shared" si="5"/>
        <v>4.9836505776138118</v>
      </c>
      <c r="R48" s="12">
        <f t="shared" si="5"/>
        <v>5.5709888247664416</v>
      </c>
      <c r="S48" s="12">
        <f t="shared" si="5"/>
        <v>5.1122381556812817</v>
      </c>
      <c r="T48" s="12">
        <f t="shared" si="5"/>
        <v>4.1547829183370455</v>
      </c>
      <c r="U48" s="12">
        <f t="shared" si="5"/>
        <v>3.4352517321755713</v>
      </c>
      <c r="V48" s="12">
        <f t="shared" si="5"/>
        <v>3.3783797774819604</v>
      </c>
      <c r="W48" s="12">
        <f t="shared" si="5"/>
        <v>3.1506495531009704</v>
      </c>
      <c r="X48" s="12">
        <f t="shared" si="5"/>
        <v>3.2024831124714188</v>
      </c>
      <c r="Y48" s="12">
        <f t="shared" si="5"/>
        <v>2.5737374245309965</v>
      </c>
      <c r="Z48" s="12">
        <f t="shared" si="5"/>
        <v>2.1873925137512495</v>
      </c>
      <c r="AA48" s="12">
        <f t="shared" si="5"/>
        <v>3.0739532364931725</v>
      </c>
      <c r="AB48" s="12">
        <f t="shared" si="5"/>
        <v>3.8873232813780039</v>
      </c>
      <c r="AC48" s="12">
        <f t="shared" si="5"/>
        <v>3.1867905895515962</v>
      </c>
      <c r="AD48" s="12">
        <f t="shared" si="5"/>
        <v>2.7968036481382383</v>
      </c>
      <c r="AE48" s="12">
        <f t="shared" si="6"/>
        <v>4.0058132250353129</v>
      </c>
      <c r="AF48" s="12">
        <f t="shared" si="5"/>
        <v>3.8138431565606106</v>
      </c>
    </row>
    <row r="49" spans="1:32" ht="12.75" customHeight="1">
      <c r="A49" s="3">
        <v>10</v>
      </c>
      <c r="B49" s="72">
        <v>590390</v>
      </c>
      <c r="C49" s="12">
        <f t="shared" si="7"/>
        <v>1.8874879707710124</v>
      </c>
      <c r="D49" s="12">
        <f t="shared" si="5"/>
        <v>1.3097002880855717</v>
      </c>
      <c r="E49" s="12">
        <f t="shared" si="5"/>
        <v>0.74640686724431882</v>
      </c>
      <c r="F49" s="12">
        <f t="shared" si="5"/>
        <v>0.65731766943520731</v>
      </c>
      <c r="G49" s="12">
        <f t="shared" si="5"/>
        <v>0.61734772743922883</v>
      </c>
      <c r="H49" s="12">
        <f t="shared" si="5"/>
        <v>0.33347435773080664</v>
      </c>
      <c r="I49" s="12">
        <f t="shared" si="5"/>
        <v>0.72128147769866868</v>
      </c>
      <c r="J49" s="12">
        <f t="shared" si="5"/>
        <v>0.67663215826794787</v>
      </c>
      <c r="K49" s="12">
        <f t="shared" si="5"/>
        <v>0.93236228160849932</v>
      </c>
      <c r="L49" s="12">
        <f t="shared" si="5"/>
        <v>1.7608818652736853</v>
      </c>
      <c r="M49" s="12">
        <f t="shared" si="5"/>
        <v>1.9573908740840842</v>
      </c>
      <c r="N49" s="12">
        <f t="shared" si="5"/>
        <v>2.293006496899805</v>
      </c>
      <c r="O49" s="12">
        <f t="shared" si="5"/>
        <v>2.4678550739541918</v>
      </c>
      <c r="P49" s="12">
        <f t="shared" si="5"/>
        <v>2.4472389309380147</v>
      </c>
      <c r="Q49" s="12">
        <f t="shared" si="5"/>
        <v>2.4077683059397037</v>
      </c>
      <c r="R49" s="12">
        <f t="shared" si="5"/>
        <v>2.6861075985330976</v>
      </c>
      <c r="S49" s="12">
        <f t="shared" si="5"/>
        <v>2.8125088627751196</v>
      </c>
      <c r="T49" s="12">
        <f t="shared" si="5"/>
        <v>2.8793615320940926</v>
      </c>
      <c r="U49" s="12">
        <f t="shared" si="5"/>
        <v>2.9406798068766253</v>
      </c>
      <c r="V49" s="12">
        <f t="shared" ref="D49:AF58" si="8">V18/V$36*100</f>
        <v>3.4824847105496057</v>
      </c>
      <c r="W49" s="12">
        <f t="shared" si="8"/>
        <v>2.2967788678329732</v>
      </c>
      <c r="X49" s="12">
        <f t="shared" si="8"/>
        <v>2.2249781626013072</v>
      </c>
      <c r="Y49" s="12">
        <f t="shared" si="8"/>
        <v>2.3276304454774968</v>
      </c>
      <c r="Z49" s="12">
        <f t="shared" si="8"/>
        <v>2.0525723635876965</v>
      </c>
      <c r="AA49" s="12">
        <f t="shared" si="8"/>
        <v>1.7849909462053246</v>
      </c>
      <c r="AB49" s="12">
        <f t="shared" si="8"/>
        <v>2.7643918751801824</v>
      </c>
      <c r="AC49" s="12">
        <f t="shared" si="8"/>
        <v>3.1331624029877512</v>
      </c>
      <c r="AD49" s="12">
        <f t="shared" si="8"/>
        <v>2.7216766183442864</v>
      </c>
      <c r="AE49" s="12">
        <f t="shared" si="6"/>
        <v>3.2300081386531878</v>
      </c>
      <c r="AF49" s="12">
        <f t="shared" si="8"/>
        <v>2.0421903915914386</v>
      </c>
    </row>
    <row r="50" spans="1:32" ht="12.75" customHeight="1">
      <c r="A50" s="3">
        <v>11</v>
      </c>
      <c r="B50" s="72">
        <v>600293</v>
      </c>
      <c r="C50" s="12">
        <f t="shared" si="7"/>
        <v>1.5700794336883657</v>
      </c>
      <c r="D50" s="12">
        <f t="shared" si="8"/>
        <v>2.0964933480852195</v>
      </c>
      <c r="E50" s="12">
        <f t="shared" si="8"/>
        <v>2.4841432449277612</v>
      </c>
      <c r="F50" s="12">
        <f t="shared" si="8"/>
        <v>2.7291329990327124</v>
      </c>
      <c r="G50" s="12">
        <f t="shared" si="8"/>
        <v>2.9004277044168747</v>
      </c>
      <c r="H50" s="12">
        <f t="shared" si="8"/>
        <v>3.431311333275084</v>
      </c>
      <c r="I50" s="12">
        <f t="shared" si="8"/>
        <v>2.7851103691499488</v>
      </c>
      <c r="J50" s="12">
        <f t="shared" si="8"/>
        <v>2.5861484497070317</v>
      </c>
      <c r="K50" s="12">
        <f t="shared" si="8"/>
        <v>3.0090653904019193</v>
      </c>
      <c r="L50" s="12">
        <f t="shared" si="8"/>
        <v>2.411555272843485</v>
      </c>
      <c r="M50" s="12">
        <f t="shared" si="8"/>
        <v>2.2708708203994838</v>
      </c>
      <c r="N50" s="12">
        <f t="shared" si="8"/>
        <v>2.9937722088519587</v>
      </c>
      <c r="O50" s="12">
        <f t="shared" si="8"/>
        <v>1.8663917851460858</v>
      </c>
      <c r="P50" s="12">
        <f t="shared" si="8"/>
        <v>1.5034690424476396</v>
      </c>
      <c r="Q50" s="12">
        <f t="shared" si="8"/>
        <v>1.3198327850291842</v>
      </c>
      <c r="R50" s="12">
        <f t="shared" si="8"/>
        <v>1.0149022067413616</v>
      </c>
      <c r="S50" s="12">
        <f t="shared" si="8"/>
        <v>0.74641406418173473</v>
      </c>
      <c r="T50" s="12">
        <f t="shared" si="8"/>
        <v>0.90298732793397607</v>
      </c>
      <c r="U50" s="12">
        <f t="shared" si="8"/>
        <v>1.0846634371549859</v>
      </c>
      <c r="V50" s="12">
        <f t="shared" si="8"/>
        <v>1.1460372226174349</v>
      </c>
      <c r="W50" s="12">
        <f t="shared" si="8"/>
        <v>1.3940246220784827</v>
      </c>
      <c r="X50" s="12">
        <f t="shared" si="8"/>
        <v>1.6672339860895631</v>
      </c>
      <c r="Y50" s="12">
        <f t="shared" si="8"/>
        <v>1.3094098691184182</v>
      </c>
      <c r="Z50" s="12">
        <f t="shared" si="8"/>
        <v>1.4582449661381356</v>
      </c>
      <c r="AA50" s="12">
        <f t="shared" si="8"/>
        <v>2.0710500911996994</v>
      </c>
      <c r="AB50" s="12">
        <f t="shared" si="8"/>
        <v>1.5944999488588039</v>
      </c>
      <c r="AC50" s="12">
        <f t="shared" si="8"/>
        <v>1.6989621002313244</v>
      </c>
      <c r="AD50" s="12">
        <f t="shared" si="8"/>
        <v>2.6818817011728453</v>
      </c>
      <c r="AE50" s="12">
        <f t="shared" si="6"/>
        <v>0</v>
      </c>
      <c r="AF50" s="12">
        <f t="shared" si="8"/>
        <v>1.8863499071252565</v>
      </c>
    </row>
    <row r="51" spans="1:32" ht="12.75" customHeight="1">
      <c r="A51" s="3">
        <v>12</v>
      </c>
      <c r="B51" s="72">
        <v>551229</v>
      </c>
      <c r="C51" s="12">
        <f t="shared" si="7"/>
        <v>2.7728392242574507E-2</v>
      </c>
      <c r="D51" s="12">
        <f t="shared" si="8"/>
        <v>3.7628217998293668E-2</v>
      </c>
      <c r="E51" s="12">
        <f t="shared" si="8"/>
        <v>3.0710301533641418E-2</v>
      </c>
      <c r="F51" s="12">
        <f t="shared" si="8"/>
        <v>8.1995945190002389E-2</v>
      </c>
      <c r="G51" s="12">
        <f t="shared" si="8"/>
        <v>4.2445326034220389E-2</v>
      </c>
      <c r="H51" s="12">
        <f t="shared" si="8"/>
        <v>8.5482179051517032E-2</v>
      </c>
      <c r="I51" s="12">
        <f t="shared" si="8"/>
        <v>0.16144129454415929</v>
      </c>
      <c r="J51" s="12">
        <f t="shared" si="8"/>
        <v>0.13271892102645746</v>
      </c>
      <c r="K51" s="12">
        <f t="shared" si="8"/>
        <v>0.15863042380386952</v>
      </c>
      <c r="L51" s="12">
        <f t="shared" si="8"/>
        <v>0.21506991370275427</v>
      </c>
      <c r="M51" s="12">
        <f t="shared" si="8"/>
        <v>0.22409684499230154</v>
      </c>
      <c r="N51" s="12">
        <f t="shared" si="8"/>
        <v>0.34025318178980407</v>
      </c>
      <c r="O51" s="12">
        <f t="shared" si="8"/>
        <v>0.31415065800381142</v>
      </c>
      <c r="P51" s="12">
        <f t="shared" si="8"/>
        <v>0.36591306850781441</v>
      </c>
      <c r="Q51" s="12">
        <f t="shared" si="8"/>
        <v>0.31661240833466775</v>
      </c>
      <c r="R51" s="12">
        <f t="shared" si="8"/>
        <v>0.31639625872684507</v>
      </c>
      <c r="S51" s="12">
        <f t="shared" si="8"/>
        <v>0.46491555186787537</v>
      </c>
      <c r="T51" s="12">
        <f t="shared" si="8"/>
        <v>0.83031713950284058</v>
      </c>
      <c r="U51" s="12">
        <f t="shared" si="8"/>
        <v>1.0743442970510619</v>
      </c>
      <c r="V51" s="12">
        <f t="shared" si="8"/>
        <v>1.1958877411081836</v>
      </c>
      <c r="W51" s="12">
        <f t="shared" si="8"/>
        <v>1.9058213591351962</v>
      </c>
      <c r="X51" s="12">
        <f t="shared" si="8"/>
        <v>1.9616279814126478</v>
      </c>
      <c r="Y51" s="12">
        <f t="shared" si="8"/>
        <v>1.7799374180571585</v>
      </c>
      <c r="Z51" s="12">
        <f t="shared" si="8"/>
        <v>1.8556244797097436</v>
      </c>
      <c r="AA51" s="12">
        <f t="shared" si="8"/>
        <v>1.9821766101640097</v>
      </c>
      <c r="AB51" s="12">
        <f t="shared" si="8"/>
        <v>1.466831976134235</v>
      </c>
      <c r="AC51" s="12">
        <f t="shared" si="8"/>
        <v>1.826831507395291</v>
      </c>
      <c r="AD51" s="12">
        <f t="shared" si="8"/>
        <v>1.8939904617146137</v>
      </c>
      <c r="AE51" s="12">
        <f t="shared" si="6"/>
        <v>1.1676261624986339</v>
      </c>
      <c r="AF51" s="12">
        <f t="shared" si="8"/>
        <v>0.83955429713933749</v>
      </c>
    </row>
    <row r="52" spans="1:32" ht="12.75" customHeight="1">
      <c r="A52" s="3">
        <v>13</v>
      </c>
      <c r="B52" s="72">
        <v>392112</v>
      </c>
      <c r="C52" s="12">
        <f t="shared" si="7"/>
        <v>1.5289761698934907</v>
      </c>
      <c r="D52" s="12">
        <f t="shared" si="8"/>
        <v>1.9316584646130355</v>
      </c>
      <c r="E52" s="12">
        <f t="shared" si="8"/>
        <v>2.0545146949902078</v>
      </c>
      <c r="F52" s="12">
        <f t="shared" si="8"/>
        <v>1.2290451573719618</v>
      </c>
      <c r="G52" s="12">
        <f t="shared" si="8"/>
        <v>1.2619187142220312</v>
      </c>
      <c r="H52" s="12">
        <f t="shared" si="8"/>
        <v>1.381939949259305</v>
      </c>
      <c r="I52" s="12">
        <f t="shared" si="8"/>
        <v>1.8334997963948541</v>
      </c>
      <c r="J52" s="12">
        <f t="shared" si="8"/>
        <v>0.98341510546617972</v>
      </c>
      <c r="K52" s="12">
        <f t="shared" si="8"/>
        <v>0.89883605578990611</v>
      </c>
      <c r="L52" s="12">
        <f t="shared" si="8"/>
        <v>1.3305891033214932</v>
      </c>
      <c r="M52" s="12">
        <f t="shared" si="8"/>
        <v>1.187271187165448</v>
      </c>
      <c r="N52" s="12">
        <f t="shared" si="8"/>
        <v>1.3028320198812515</v>
      </c>
      <c r="O52" s="12">
        <f t="shared" si="8"/>
        <v>1.2216262382795369</v>
      </c>
      <c r="P52" s="12">
        <f t="shared" si="8"/>
        <v>1.3001876168358568</v>
      </c>
      <c r="Q52" s="12">
        <f t="shared" si="8"/>
        <v>1.5681306796001653</v>
      </c>
      <c r="R52" s="12">
        <f t="shared" si="8"/>
        <v>1.463926669978443</v>
      </c>
      <c r="S52" s="12">
        <f t="shared" si="8"/>
        <v>1.7203218972888099</v>
      </c>
      <c r="T52" s="12">
        <f t="shared" si="8"/>
        <v>2.6394954962851873</v>
      </c>
      <c r="U52" s="12">
        <f t="shared" si="8"/>
        <v>2.5417932858335717</v>
      </c>
      <c r="V52" s="12">
        <f t="shared" si="8"/>
        <v>2.987372160370529</v>
      </c>
      <c r="W52" s="12">
        <f t="shared" si="8"/>
        <v>2.4461303169514128</v>
      </c>
      <c r="X52" s="12">
        <f t="shared" si="8"/>
        <v>2.2617062705154325</v>
      </c>
      <c r="Y52" s="12">
        <f t="shared" si="8"/>
        <v>3.2560711267632971</v>
      </c>
      <c r="Z52" s="12">
        <f t="shared" si="8"/>
        <v>3.1741062966303946</v>
      </c>
      <c r="AA52" s="12">
        <f t="shared" si="8"/>
        <v>2.0486143955423817</v>
      </c>
      <c r="AB52" s="12">
        <f t="shared" si="8"/>
        <v>1.7681166464354958</v>
      </c>
      <c r="AC52" s="12">
        <f t="shared" si="8"/>
        <v>1.7097792108127701</v>
      </c>
      <c r="AD52" s="12">
        <f t="shared" si="8"/>
        <v>1.7471563289611758</v>
      </c>
      <c r="AE52" s="12">
        <f t="shared" si="6"/>
        <v>1.3535965734536626</v>
      </c>
      <c r="AF52" s="12">
        <f t="shared" si="8"/>
        <v>1.8289549368474316</v>
      </c>
    </row>
    <row r="53" spans="1:32" ht="12.75" customHeight="1">
      <c r="A53" s="3">
        <v>14</v>
      </c>
      <c r="B53" s="72">
        <v>520932</v>
      </c>
      <c r="C53" s="12">
        <f t="shared" si="7"/>
        <v>1.6385848733464909</v>
      </c>
      <c r="D53" s="12">
        <f t="shared" si="8"/>
        <v>2.3290076706019112</v>
      </c>
      <c r="E53" s="12">
        <f t="shared" si="8"/>
        <v>2.1027831316090486</v>
      </c>
      <c r="F53" s="12">
        <f t="shared" si="8"/>
        <v>1.5587916965855007</v>
      </c>
      <c r="G53" s="12">
        <f t="shared" si="8"/>
        <v>2.047835142524951</v>
      </c>
      <c r="H53" s="12">
        <f t="shared" si="8"/>
        <v>1.041252044679648</v>
      </c>
      <c r="I53" s="12">
        <f t="shared" si="8"/>
        <v>0.71361998101191815</v>
      </c>
      <c r="J53" s="12">
        <f t="shared" si="8"/>
        <v>0.29822024204591618</v>
      </c>
      <c r="K53" s="12">
        <f t="shared" si="8"/>
        <v>0.20896776918549764</v>
      </c>
      <c r="L53" s="12">
        <f t="shared" si="8"/>
        <v>0.19803354525998793</v>
      </c>
      <c r="M53" s="12">
        <f t="shared" si="8"/>
        <v>0.46071732636743401</v>
      </c>
      <c r="N53" s="12">
        <f t="shared" si="8"/>
        <v>0.23587801714926845</v>
      </c>
      <c r="O53" s="12">
        <f t="shared" si="8"/>
        <v>0.18470258377055829</v>
      </c>
      <c r="P53" s="12">
        <f t="shared" si="8"/>
        <v>0.51466950114444909</v>
      </c>
      <c r="Q53" s="12">
        <f t="shared" si="8"/>
        <v>0.36289731582164858</v>
      </c>
      <c r="R53" s="12">
        <f t="shared" si="8"/>
        <v>0.32523686315562139</v>
      </c>
      <c r="S53" s="12">
        <f t="shared" si="8"/>
        <v>0.99927409201915918</v>
      </c>
      <c r="T53" s="12">
        <f t="shared" si="8"/>
        <v>0.82425618778612586</v>
      </c>
      <c r="U53" s="12">
        <f t="shared" si="8"/>
        <v>1.2961812732263636</v>
      </c>
      <c r="V53" s="12">
        <f t="shared" si="8"/>
        <v>1.7281204292178016</v>
      </c>
      <c r="W53" s="12">
        <f t="shared" si="8"/>
        <v>1.9285693501009324</v>
      </c>
      <c r="X53" s="12">
        <f t="shared" si="8"/>
        <v>2.1431908683796457</v>
      </c>
      <c r="Y53" s="12">
        <f t="shared" si="8"/>
        <v>1.8727271472846381</v>
      </c>
      <c r="Z53" s="12">
        <f t="shared" si="8"/>
        <v>1.5062455099240317</v>
      </c>
      <c r="AA53" s="12">
        <f t="shared" si="8"/>
        <v>1.4060591435788625</v>
      </c>
      <c r="AB53" s="12">
        <f t="shared" si="8"/>
        <v>0.70202633712282092</v>
      </c>
      <c r="AC53" s="12">
        <f t="shared" si="8"/>
        <v>0.87799189321945692</v>
      </c>
      <c r="AD53" s="12">
        <f t="shared" si="8"/>
        <v>1.4756075444820114</v>
      </c>
      <c r="AE53" s="12">
        <f t="shared" si="6"/>
        <v>0.70865525792397266</v>
      </c>
      <c r="AF53" s="12">
        <f t="shared" si="8"/>
        <v>1.1128055353765163</v>
      </c>
    </row>
    <row r="54" spans="1:32" ht="12.75" customHeight="1">
      <c r="A54" s="3">
        <v>15</v>
      </c>
      <c r="B54" s="72">
        <v>581092</v>
      </c>
      <c r="C54" s="12">
        <f t="shared" si="7"/>
        <v>0.49519646381444821</v>
      </c>
      <c r="D54" s="12">
        <f t="shared" si="8"/>
        <v>0.49352050991015456</v>
      </c>
      <c r="E54" s="12">
        <f t="shared" si="8"/>
        <v>0.35543098382084298</v>
      </c>
      <c r="F54" s="12">
        <f t="shared" si="8"/>
        <v>0.31482819201836637</v>
      </c>
      <c r="G54" s="12">
        <f t="shared" si="8"/>
        <v>0.31976327256677495</v>
      </c>
      <c r="H54" s="12">
        <f t="shared" si="8"/>
        <v>0.34470945017707572</v>
      </c>
      <c r="I54" s="12">
        <f t="shared" si="8"/>
        <v>0.26940318434556493</v>
      </c>
      <c r="J54" s="12">
        <f t="shared" si="8"/>
        <v>0.82831811509735365</v>
      </c>
      <c r="K54" s="12">
        <f t="shared" si="8"/>
        <v>1.0689295095150371</v>
      </c>
      <c r="L54" s="12">
        <f t="shared" si="8"/>
        <v>1.1758691746827654</v>
      </c>
      <c r="M54" s="12">
        <f t="shared" si="8"/>
        <v>1.190759153152136</v>
      </c>
      <c r="N54" s="12">
        <f t="shared" si="8"/>
        <v>1.4147214617844537</v>
      </c>
      <c r="O54" s="12">
        <f t="shared" si="8"/>
        <v>1.4642244136900273</v>
      </c>
      <c r="P54" s="12">
        <f t="shared" si="8"/>
        <v>1.5122426641839584</v>
      </c>
      <c r="Q54" s="12">
        <f t="shared" si="8"/>
        <v>1.2845534209211311</v>
      </c>
      <c r="R54" s="12">
        <f t="shared" si="8"/>
        <v>1.2826766589575496</v>
      </c>
      <c r="S54" s="12">
        <f t="shared" si="8"/>
        <v>1.3017794213183558</v>
      </c>
      <c r="T54" s="12">
        <f t="shared" si="8"/>
        <v>1.1348109127269896</v>
      </c>
      <c r="U54" s="12">
        <f t="shared" si="8"/>
        <v>1.0507324590715037</v>
      </c>
      <c r="V54" s="12">
        <f t="shared" si="8"/>
        <v>1.2054736705101887</v>
      </c>
      <c r="W54" s="12">
        <f t="shared" si="8"/>
        <v>1.3447318911908397</v>
      </c>
      <c r="X54" s="12">
        <f t="shared" si="8"/>
        <v>1.2323189655534794</v>
      </c>
      <c r="Y54" s="12">
        <f t="shared" si="8"/>
        <v>1.0609352520988717</v>
      </c>
      <c r="Z54" s="12">
        <f t="shared" si="8"/>
        <v>1.0292250560349272</v>
      </c>
      <c r="AA54" s="12">
        <f t="shared" si="8"/>
        <v>1.0196853726285258</v>
      </c>
      <c r="AB54" s="12">
        <f t="shared" si="8"/>
        <v>0.96806555221321189</v>
      </c>
      <c r="AC54" s="12">
        <f t="shared" si="8"/>
        <v>1.6125426855866425</v>
      </c>
      <c r="AD54" s="12">
        <f t="shared" si="8"/>
        <v>1.3403404614796788</v>
      </c>
      <c r="AE54" s="12">
        <f t="shared" si="6"/>
        <v>1.5876989676612516</v>
      </c>
      <c r="AF54" s="12">
        <f t="shared" si="8"/>
        <v>1.0317276601637</v>
      </c>
    </row>
    <row r="55" spans="1:32" ht="12.75" customHeight="1">
      <c r="A55" s="3">
        <v>16</v>
      </c>
      <c r="B55" s="72">
        <v>560819</v>
      </c>
      <c r="C55" s="12">
        <f t="shared" si="7"/>
        <v>0.18904239181849325</v>
      </c>
      <c r="D55" s="12">
        <f t="shared" si="8"/>
        <v>0.25663613333432522</v>
      </c>
      <c r="E55" s="12">
        <f t="shared" si="8"/>
        <v>0.2023521693417927</v>
      </c>
      <c r="F55" s="12">
        <f t="shared" si="8"/>
        <v>0.32096393241167748</v>
      </c>
      <c r="G55" s="12">
        <f t="shared" si="8"/>
        <v>0.98733551746783865</v>
      </c>
      <c r="H55" s="12">
        <f t="shared" si="8"/>
        <v>1.2092707795475883</v>
      </c>
      <c r="I55" s="12">
        <f t="shared" si="8"/>
        <v>1.9388671507964066</v>
      </c>
      <c r="J55" s="12">
        <f t="shared" si="8"/>
        <v>2.719490144755377</v>
      </c>
      <c r="K55" s="12">
        <f t="shared" si="8"/>
        <v>1.197243931273118</v>
      </c>
      <c r="L55" s="12">
        <f t="shared" si="8"/>
        <v>0.72499137365079502</v>
      </c>
      <c r="M55" s="12">
        <f t="shared" si="8"/>
        <v>1.8740432331121024</v>
      </c>
      <c r="N55" s="12">
        <f t="shared" si="8"/>
        <v>1.893592888375772</v>
      </c>
      <c r="O55" s="12">
        <f t="shared" si="8"/>
        <v>1.5813651206589694</v>
      </c>
      <c r="P55" s="12">
        <f t="shared" si="8"/>
        <v>1.7643284261732621</v>
      </c>
      <c r="Q55" s="12">
        <f t="shared" si="8"/>
        <v>1.341150667038344</v>
      </c>
      <c r="R55" s="12">
        <f t="shared" si="8"/>
        <v>1.4821335820569064</v>
      </c>
      <c r="S55" s="12">
        <f t="shared" si="8"/>
        <v>1.5787821347579254</v>
      </c>
      <c r="T55" s="12">
        <f t="shared" si="8"/>
        <v>1.3608990530107838</v>
      </c>
      <c r="U55" s="12">
        <f t="shared" si="8"/>
        <v>1.3668985357612486</v>
      </c>
      <c r="V55" s="12">
        <f t="shared" si="8"/>
        <v>1.9306087971510917</v>
      </c>
      <c r="W55" s="12">
        <f t="shared" si="8"/>
        <v>2.0533675375082545</v>
      </c>
      <c r="X55" s="12">
        <f t="shared" si="8"/>
        <v>1.8267569330197149</v>
      </c>
      <c r="Y55" s="12">
        <f t="shared" si="8"/>
        <v>1.6036610741764026</v>
      </c>
      <c r="Z55" s="12">
        <f t="shared" si="8"/>
        <v>1.3702930746283644</v>
      </c>
      <c r="AA55" s="12">
        <f t="shared" si="8"/>
        <v>1.3798343864569149</v>
      </c>
      <c r="AB55" s="12">
        <f t="shared" si="8"/>
        <v>1.1626415159631542</v>
      </c>
      <c r="AC55" s="12">
        <f t="shared" si="8"/>
        <v>1.2326585188741392</v>
      </c>
      <c r="AD55" s="12">
        <f t="shared" si="8"/>
        <v>1.3025290396061053</v>
      </c>
      <c r="AE55" s="12">
        <f t="shared" si="6"/>
        <v>1.836856746289699</v>
      </c>
      <c r="AF55" s="12">
        <f t="shared" si="8"/>
        <v>1.3907284650535461</v>
      </c>
    </row>
    <row r="56" spans="1:32" ht="12.75" customHeight="1">
      <c r="A56" s="3">
        <v>17</v>
      </c>
      <c r="B56" s="72">
        <v>540752</v>
      </c>
      <c r="C56" s="12">
        <f t="shared" si="7"/>
        <v>2.4363470289843256</v>
      </c>
      <c r="D56" s="12">
        <f t="shared" si="8"/>
        <v>1.6012541915143168</v>
      </c>
      <c r="E56" s="12">
        <f t="shared" si="8"/>
        <v>1.5395476736695239</v>
      </c>
      <c r="F56" s="12">
        <f t="shared" si="8"/>
        <v>1.8156223844791604</v>
      </c>
      <c r="G56" s="12">
        <f t="shared" si="8"/>
        <v>1.9578570316234161</v>
      </c>
      <c r="H56" s="12">
        <f t="shared" si="8"/>
        <v>0.93281911217026314</v>
      </c>
      <c r="I56" s="12">
        <f t="shared" si="8"/>
        <v>0.72123989044495806</v>
      </c>
      <c r="J56" s="12">
        <f t="shared" si="8"/>
        <v>0.48972850556023129</v>
      </c>
      <c r="K56" s="12">
        <f t="shared" si="8"/>
        <v>0.65283055387575728</v>
      </c>
      <c r="L56" s="12">
        <f t="shared" si="8"/>
        <v>2.5496523454694437</v>
      </c>
      <c r="M56" s="12">
        <f t="shared" si="8"/>
        <v>2.3654127016959388</v>
      </c>
      <c r="N56" s="12">
        <f t="shared" si="8"/>
        <v>0.8331313244581976</v>
      </c>
      <c r="O56" s="12">
        <f t="shared" si="8"/>
        <v>0.46065590391983979</v>
      </c>
      <c r="P56" s="12">
        <f t="shared" si="8"/>
        <v>0.15449669386840909</v>
      </c>
      <c r="Q56" s="12">
        <f t="shared" si="8"/>
        <v>0.41012783632717431</v>
      </c>
      <c r="R56" s="12">
        <f t="shared" si="8"/>
        <v>0.9748199428852159</v>
      </c>
      <c r="S56" s="12">
        <f t="shared" si="8"/>
        <v>0.42569774708685787</v>
      </c>
      <c r="T56" s="12">
        <f t="shared" si="8"/>
        <v>0.51643014487462713</v>
      </c>
      <c r="U56" s="12">
        <f t="shared" si="8"/>
        <v>0.54601234888160377</v>
      </c>
      <c r="V56" s="12">
        <f t="shared" si="8"/>
        <v>0.55307673944775537</v>
      </c>
      <c r="W56" s="12">
        <f t="shared" si="8"/>
        <v>0.58354382016638295</v>
      </c>
      <c r="X56" s="12">
        <f t="shared" si="8"/>
        <v>0.40337854927788325</v>
      </c>
      <c r="Y56" s="12">
        <f t="shared" si="8"/>
        <v>0.40781718704561554</v>
      </c>
      <c r="Z56" s="12">
        <f t="shared" si="8"/>
        <v>0.42603601000552771</v>
      </c>
      <c r="AA56" s="12">
        <f t="shared" si="8"/>
        <v>0.59519680524498342</v>
      </c>
      <c r="AB56" s="12">
        <f t="shared" si="8"/>
        <v>0.7724705521576879</v>
      </c>
      <c r="AC56" s="12">
        <f t="shared" si="8"/>
        <v>1.2312778717639663</v>
      </c>
      <c r="AD56" s="12">
        <f t="shared" si="8"/>
        <v>1.2613926068198751</v>
      </c>
      <c r="AE56" s="12">
        <f t="shared" si="6"/>
        <v>1.8244176875807605</v>
      </c>
      <c r="AF56" s="12">
        <f t="shared" si="8"/>
        <v>0.99585984932999694</v>
      </c>
    </row>
    <row r="57" spans="1:32" ht="12.75" customHeight="1">
      <c r="A57" s="3">
        <v>18</v>
      </c>
      <c r="B57" s="72">
        <v>560229</v>
      </c>
      <c r="C57" s="12">
        <f t="shared" si="7"/>
        <v>3.9961506467239727E-2</v>
      </c>
      <c r="D57" s="12">
        <f t="shared" si="8"/>
        <v>9.0897415009736221E-2</v>
      </c>
      <c r="E57" s="12">
        <f t="shared" si="8"/>
        <v>8.9046848671841677E-2</v>
      </c>
      <c r="F57" s="12">
        <f t="shared" si="8"/>
        <v>6.0088823735619745E-2</v>
      </c>
      <c r="G57" s="12">
        <f t="shared" si="8"/>
        <v>4.6520126266805573E-2</v>
      </c>
      <c r="H57" s="12">
        <f t="shared" si="8"/>
        <v>6.2427473666290437E-2</v>
      </c>
      <c r="I57" s="12">
        <f t="shared" si="8"/>
        <v>8.1777196914177022E-2</v>
      </c>
      <c r="J57" s="12">
        <f t="shared" si="8"/>
        <v>3.5457089687146483E-2</v>
      </c>
      <c r="K57" s="12">
        <f t="shared" si="8"/>
        <v>5.5332434848945802E-2</v>
      </c>
      <c r="L57" s="12">
        <f t="shared" si="8"/>
        <v>0.10716771755468581</v>
      </c>
      <c r="M57" s="12">
        <f t="shared" si="8"/>
        <v>8.2385830729202664E-2</v>
      </c>
      <c r="N57" s="12">
        <f t="shared" si="8"/>
        <v>8.0132967393265336E-2</v>
      </c>
      <c r="O57" s="12">
        <f t="shared" si="8"/>
        <v>6.4488147741760357E-2</v>
      </c>
      <c r="P57" s="12">
        <f t="shared" si="8"/>
        <v>4.1164008616385257E-2</v>
      </c>
      <c r="Q57" s="12">
        <f t="shared" si="8"/>
        <v>1.2526857992081988E-2</v>
      </c>
      <c r="R57" s="12">
        <f t="shared" si="8"/>
        <v>1.6379687526545835E-2</v>
      </c>
      <c r="S57" s="12">
        <f t="shared" si="8"/>
        <v>2.7617570116055961E-2</v>
      </c>
      <c r="T57" s="12">
        <f t="shared" si="8"/>
        <v>0.12001758779491692</v>
      </c>
      <c r="U57" s="12">
        <f t="shared" si="8"/>
        <v>5.0643577418990754E-2</v>
      </c>
      <c r="V57" s="12">
        <f t="shared" si="8"/>
        <v>2.4377273885363652E-2</v>
      </c>
      <c r="W57" s="12">
        <f t="shared" si="8"/>
        <v>2.8854563032773214E-2</v>
      </c>
      <c r="X57" s="12">
        <f t="shared" si="8"/>
        <v>2.423388334641818E-2</v>
      </c>
      <c r="Y57" s="12">
        <f t="shared" si="8"/>
        <v>6.4542785905722752E-2</v>
      </c>
      <c r="Z57" s="12">
        <f t="shared" si="8"/>
        <v>0.48852973122434085</v>
      </c>
      <c r="AA57" s="12">
        <f t="shared" si="8"/>
        <v>1.2080877817316582</v>
      </c>
      <c r="AB57" s="12">
        <f t="shared" si="8"/>
        <v>1.3467267994077079</v>
      </c>
      <c r="AC57" s="12">
        <f t="shared" si="8"/>
        <v>0.6916344075639107</v>
      </c>
      <c r="AD57" s="12">
        <f t="shared" si="8"/>
        <v>1.2284424926757758</v>
      </c>
      <c r="AE57" s="12">
        <f t="shared" si="6"/>
        <v>0.63072587654561751</v>
      </c>
      <c r="AF57" s="12">
        <f t="shared" si="8"/>
        <v>0.27463239263495393</v>
      </c>
    </row>
    <row r="58" spans="1:32" ht="12.75" customHeight="1">
      <c r="A58" s="3">
        <v>19</v>
      </c>
      <c r="B58" s="72">
        <v>521142</v>
      </c>
      <c r="C58" s="12">
        <f t="shared" si="7"/>
        <v>1.7289468104193514E-2</v>
      </c>
      <c r="D58" s="12">
        <f t="shared" si="8"/>
        <v>0.16997246410261002</v>
      </c>
      <c r="E58" s="12">
        <f t="shared" si="8"/>
        <v>1.1922788647943658</v>
      </c>
      <c r="F58" s="12">
        <f t="shared" si="8"/>
        <v>9.1833623125387884E-2</v>
      </c>
      <c r="G58" s="12">
        <f t="shared" si="8"/>
        <v>3.6438462635519302E-2</v>
      </c>
      <c r="H58" s="12">
        <f t="shared" si="8"/>
        <v>6.0084293669981102E-2</v>
      </c>
      <c r="I58" s="12">
        <f t="shared" si="8"/>
        <v>6.430704938800938E-2</v>
      </c>
      <c r="J58" s="12">
        <f t="shared" si="8"/>
        <v>0.65624867262533659</v>
      </c>
      <c r="K58" s="12">
        <f t="shared" si="8"/>
        <v>1.4103945013614929</v>
      </c>
      <c r="L58" s="12">
        <f t="shared" si="8"/>
        <v>0.40358420398473654</v>
      </c>
      <c r="M58" s="12">
        <f t="shared" si="8"/>
        <v>0.65701477808971731</v>
      </c>
      <c r="N58" s="12">
        <f t="shared" si="8"/>
        <v>0.69651407144572164</v>
      </c>
      <c r="O58" s="12">
        <f t="shared" si="8"/>
        <v>0.60273737393462867</v>
      </c>
      <c r="P58" s="12">
        <f t="shared" si="8"/>
        <v>0.41573343635937943</v>
      </c>
      <c r="Q58" s="12">
        <f t="shared" si="8"/>
        <v>0.88561791967163428</v>
      </c>
      <c r="R58" s="12">
        <f t="shared" si="8"/>
        <v>0.79341629928859037</v>
      </c>
      <c r="S58" s="12">
        <f t="shared" si="8"/>
        <v>1.2169182038387798</v>
      </c>
      <c r="T58" s="12">
        <f t="shared" si="8"/>
        <v>1.1127818884551577</v>
      </c>
      <c r="U58" s="12">
        <f t="shared" si="8"/>
        <v>0.56096561534664113</v>
      </c>
      <c r="V58" s="12">
        <f t="shared" si="8"/>
        <v>0.41441593478256517</v>
      </c>
      <c r="W58" s="12">
        <f t="shared" si="8"/>
        <v>0.70614650106340693</v>
      </c>
      <c r="X58" s="12">
        <f t="shared" si="8"/>
        <v>0.65456637228295633</v>
      </c>
      <c r="Y58" s="12">
        <f t="shared" ref="D58:AF67" si="9">Y27/Y$36*100</f>
        <v>1.5163157314291815</v>
      </c>
      <c r="Z58" s="12">
        <f t="shared" si="9"/>
        <v>1.5928412966975578</v>
      </c>
      <c r="AA58" s="12">
        <f t="shared" si="9"/>
        <v>3.5532594704773115</v>
      </c>
      <c r="AB58" s="12">
        <f t="shared" si="9"/>
        <v>1.4673304006513768</v>
      </c>
      <c r="AC58" s="12">
        <f t="shared" si="9"/>
        <v>0.84169022423520889</v>
      </c>
      <c r="AD58" s="12">
        <f t="shared" si="9"/>
        <v>1.1073348056354781</v>
      </c>
      <c r="AE58" s="12">
        <f t="shared" si="6"/>
        <v>1.0487005368587161</v>
      </c>
      <c r="AF58" s="12">
        <f t="shared" si="9"/>
        <v>0.86368770638980008</v>
      </c>
    </row>
    <row r="59" spans="1:32" ht="12.75" customHeight="1">
      <c r="A59" s="3">
        <v>20</v>
      </c>
      <c r="B59" s="72">
        <v>560122</v>
      </c>
      <c r="C59" s="12">
        <f t="shared" si="7"/>
        <v>2.9685690518520935E-2</v>
      </c>
      <c r="D59" s="12">
        <f t="shared" si="9"/>
        <v>5.3448828079580971E-2</v>
      </c>
      <c r="E59" s="12">
        <f t="shared" si="9"/>
        <v>0.21812363611223903</v>
      </c>
      <c r="F59" s="12">
        <f t="shared" si="9"/>
        <v>0.24931888882256029</v>
      </c>
      <c r="G59" s="12">
        <f t="shared" si="9"/>
        <v>0.17249619983039347</v>
      </c>
      <c r="H59" s="12">
        <f t="shared" si="9"/>
        <v>0.13948827209536321</v>
      </c>
      <c r="I59" s="12">
        <f t="shared" si="9"/>
        <v>0.14775282876738449</v>
      </c>
      <c r="J59" s="12">
        <f t="shared" si="9"/>
        <v>0.18820489154157377</v>
      </c>
      <c r="K59" s="12">
        <f t="shared" si="9"/>
        <v>2.4430991375405449E-2</v>
      </c>
      <c r="L59" s="12">
        <f t="shared" si="9"/>
        <v>4.5749768212413305E-2</v>
      </c>
      <c r="M59" s="12">
        <f t="shared" si="9"/>
        <v>2.2861608404698606</v>
      </c>
      <c r="N59" s="12">
        <f t="shared" si="9"/>
        <v>3.4732663624754569</v>
      </c>
      <c r="O59" s="12">
        <f t="shared" si="9"/>
        <v>3.0561477941927544</v>
      </c>
      <c r="P59" s="12">
        <f t="shared" si="9"/>
        <v>3.0765636386479578</v>
      </c>
      <c r="Q59" s="12">
        <f t="shared" si="9"/>
        <v>2.7343911528171372</v>
      </c>
      <c r="R59" s="12">
        <f t="shared" si="9"/>
        <v>2.1590926933117789</v>
      </c>
      <c r="S59" s="12">
        <f t="shared" si="9"/>
        <v>0.91372233293367677</v>
      </c>
      <c r="T59" s="12">
        <f t="shared" si="9"/>
        <v>0.18820477375929107</v>
      </c>
      <c r="U59" s="12">
        <f t="shared" si="9"/>
        <v>0.51929674371942003</v>
      </c>
      <c r="V59" s="12">
        <f t="shared" si="9"/>
        <v>0.22078033919756801</v>
      </c>
      <c r="W59" s="12">
        <f t="shared" si="9"/>
        <v>9.4990209750144106E-2</v>
      </c>
      <c r="X59" s="12">
        <f t="shared" si="9"/>
        <v>0.43936074701597649</v>
      </c>
      <c r="Y59" s="12">
        <f t="shared" si="9"/>
        <v>1.8036195505358999E-2</v>
      </c>
      <c r="Z59" s="12">
        <f t="shared" si="9"/>
        <v>0.1433719016240329</v>
      </c>
      <c r="AA59" s="12">
        <f t="shared" si="9"/>
        <v>0.34291824598046666</v>
      </c>
      <c r="AB59" s="12">
        <f t="shared" si="9"/>
        <v>1.0364677027847575</v>
      </c>
      <c r="AC59" s="12">
        <f t="shared" si="9"/>
        <v>1.5435036326132352</v>
      </c>
      <c r="AD59" s="12">
        <f t="shared" si="9"/>
        <v>1.0625504562143757</v>
      </c>
      <c r="AE59" s="12">
        <f t="shared" si="6"/>
        <v>1.1366852810257577</v>
      </c>
      <c r="AF59" s="12">
        <f t="shared" si="9"/>
        <v>0.84473493237050157</v>
      </c>
    </row>
    <row r="60" spans="1:32" ht="12.75" customHeight="1">
      <c r="A60" s="3">
        <v>21</v>
      </c>
      <c r="B60" s="72">
        <v>580810</v>
      </c>
      <c r="C60" s="12">
        <f t="shared" si="7"/>
        <v>0.6338384250273208</v>
      </c>
      <c r="D60" s="12">
        <f t="shared" si="9"/>
        <v>0.82164584591353484</v>
      </c>
      <c r="E60" s="12">
        <f t="shared" si="9"/>
        <v>0.6228021267721332</v>
      </c>
      <c r="F60" s="12">
        <f t="shared" si="9"/>
        <v>0.60707610202803586</v>
      </c>
      <c r="G60" s="12">
        <f t="shared" si="9"/>
        <v>0.64509461320243355</v>
      </c>
      <c r="H60" s="12">
        <f t="shared" si="9"/>
        <v>0.71558467583510355</v>
      </c>
      <c r="I60" s="12">
        <f t="shared" si="9"/>
        <v>0.84003292585940625</v>
      </c>
      <c r="J60" s="12">
        <f t="shared" si="9"/>
        <v>1.2969830290205855</v>
      </c>
      <c r="K60" s="12">
        <f t="shared" si="9"/>
        <v>1.100068189198965</v>
      </c>
      <c r="L60" s="12">
        <f t="shared" si="9"/>
        <v>1.3832762820580677</v>
      </c>
      <c r="M60" s="12">
        <f t="shared" si="9"/>
        <v>0.82453148461514891</v>
      </c>
      <c r="N60" s="12">
        <f t="shared" si="9"/>
        <v>0.35829064011153294</v>
      </c>
      <c r="O60" s="12">
        <f t="shared" si="9"/>
        <v>0.36819710423563617</v>
      </c>
      <c r="P60" s="12">
        <f t="shared" si="9"/>
        <v>0.50869775910824533</v>
      </c>
      <c r="Q60" s="12">
        <f t="shared" si="9"/>
        <v>0.65657441761720925</v>
      </c>
      <c r="R60" s="12">
        <f t="shared" si="9"/>
        <v>0.77286899817844557</v>
      </c>
      <c r="S60" s="12">
        <f t="shared" si="9"/>
        <v>0.7387141613540853</v>
      </c>
      <c r="T60" s="12">
        <f t="shared" si="9"/>
        <v>0.61909094832064882</v>
      </c>
      <c r="U60" s="12">
        <f t="shared" si="9"/>
        <v>0.65938975754544404</v>
      </c>
      <c r="V60" s="12">
        <f t="shared" si="9"/>
        <v>0.78710592013283909</v>
      </c>
      <c r="W60" s="12">
        <f t="shared" si="9"/>
        <v>0.92062145452607069</v>
      </c>
      <c r="X60" s="12">
        <f t="shared" si="9"/>
        <v>0.68104735458562093</v>
      </c>
      <c r="Y60" s="12">
        <f t="shared" si="9"/>
        <v>0.83570434224903867</v>
      </c>
      <c r="Z60" s="12">
        <f t="shared" si="9"/>
        <v>0.74949842189295224</v>
      </c>
      <c r="AA60" s="12">
        <f t="shared" si="9"/>
        <v>0.7455515662875466</v>
      </c>
      <c r="AB60" s="12">
        <f t="shared" si="9"/>
        <v>0.74179047614294547</v>
      </c>
      <c r="AC60" s="12">
        <f t="shared" si="9"/>
        <v>0.89740026484454627</v>
      </c>
      <c r="AD60" s="12">
        <f t="shared" si="9"/>
        <v>0.93036426899527314</v>
      </c>
      <c r="AE60" s="12">
        <f t="shared" si="6"/>
        <v>0.74245812536642974</v>
      </c>
      <c r="AF60" s="12">
        <f t="shared" si="9"/>
        <v>0.7659497201362595</v>
      </c>
    </row>
    <row r="61" spans="1:32" ht="12.75" customHeight="1">
      <c r="A61" s="3">
        <v>22</v>
      </c>
      <c r="B61" s="72">
        <v>551513</v>
      </c>
      <c r="C61" s="12">
        <f t="shared" si="7"/>
        <v>0.20633185992268671</v>
      </c>
      <c r="D61" s="12">
        <f t="shared" si="9"/>
        <v>0.24591783807817527</v>
      </c>
      <c r="E61" s="12">
        <f t="shared" si="9"/>
        <v>0.40771349640228705</v>
      </c>
      <c r="F61" s="12">
        <f t="shared" si="9"/>
        <v>0.46336289490508925</v>
      </c>
      <c r="G61" s="12">
        <f t="shared" si="9"/>
        <v>0.21359094672903073</v>
      </c>
      <c r="H61" s="12">
        <f t="shared" si="9"/>
        <v>0.65363179648544378</v>
      </c>
      <c r="I61" s="12">
        <f t="shared" si="9"/>
        <v>1.6715189284517886</v>
      </c>
      <c r="J61" s="12">
        <f t="shared" si="9"/>
        <v>3.1889349485640657</v>
      </c>
      <c r="K61" s="12">
        <f t="shared" si="9"/>
        <v>3.0648695576961598</v>
      </c>
      <c r="L61" s="12">
        <f t="shared" si="9"/>
        <v>2.6624273357614445</v>
      </c>
      <c r="M61" s="12">
        <f t="shared" si="9"/>
        <v>2.4664761146572358</v>
      </c>
      <c r="N61" s="12">
        <f t="shared" si="9"/>
        <v>2.9100311610342446</v>
      </c>
      <c r="O61" s="12">
        <f t="shared" si="9"/>
        <v>2.3759738344160346</v>
      </c>
      <c r="P61" s="12">
        <f t="shared" si="9"/>
        <v>2.431335554303776</v>
      </c>
      <c r="Q61" s="12">
        <f t="shared" si="9"/>
        <v>2.0113113868467005</v>
      </c>
      <c r="R61" s="12">
        <f t="shared" si="9"/>
        <v>1.7526491350744682</v>
      </c>
      <c r="S61" s="12">
        <f t="shared" si="9"/>
        <v>1.5180786146545362</v>
      </c>
      <c r="T61" s="12">
        <f t="shared" si="9"/>
        <v>1.4262070122101853</v>
      </c>
      <c r="U61" s="12">
        <f t="shared" si="9"/>
        <v>1.1580076524106222</v>
      </c>
      <c r="V61" s="12">
        <f t="shared" si="9"/>
        <v>1.237727230808523</v>
      </c>
      <c r="W61" s="12">
        <f t="shared" si="9"/>
        <v>1.4931742752606485</v>
      </c>
      <c r="X61" s="12">
        <f t="shared" si="9"/>
        <v>1.472348583309554</v>
      </c>
      <c r="Y61" s="12">
        <f t="shared" si="9"/>
        <v>0.98418185707417272</v>
      </c>
      <c r="Z61" s="12">
        <f t="shared" si="9"/>
        <v>0.88362037773046487</v>
      </c>
      <c r="AA61" s="12">
        <f t="shared" si="9"/>
        <v>0.93224784052072185</v>
      </c>
      <c r="AB61" s="12">
        <f t="shared" si="9"/>
        <v>0.67812321923359187</v>
      </c>
      <c r="AC61" s="12">
        <f t="shared" si="9"/>
        <v>0.41615040963315947</v>
      </c>
      <c r="AD61" s="12">
        <f t="shared" si="9"/>
        <v>0.80294271735988354</v>
      </c>
      <c r="AE61" s="12">
        <f t="shared" si="6"/>
        <v>0.81009000112484075</v>
      </c>
      <c r="AF61" s="12">
        <f t="shared" si="9"/>
        <v>1.3469149976465185</v>
      </c>
    </row>
    <row r="62" spans="1:32" ht="12.75" customHeight="1">
      <c r="A62" s="3">
        <v>23</v>
      </c>
      <c r="B62" s="72">
        <v>590610</v>
      </c>
      <c r="C62" s="12">
        <f t="shared" si="7"/>
        <v>2.9196365949534328E-2</v>
      </c>
      <c r="D62" s="12">
        <f t="shared" si="9"/>
        <v>2.8400200199353787E-2</v>
      </c>
      <c r="E62" s="12">
        <f t="shared" si="9"/>
        <v>2.4103485619834667E-2</v>
      </c>
      <c r="F62" s="12">
        <f t="shared" si="9"/>
        <v>2.4674608789525064E-2</v>
      </c>
      <c r="G62" s="12">
        <f t="shared" si="9"/>
        <v>1.2664098485975328E-2</v>
      </c>
      <c r="H62" s="12">
        <f t="shared" si="9"/>
        <v>1.2197265113369394E-2</v>
      </c>
      <c r="I62" s="12">
        <f t="shared" si="9"/>
        <v>1.7820244304852385E-2</v>
      </c>
      <c r="J62" s="12">
        <f t="shared" si="9"/>
        <v>1.0830272194415022E-2</v>
      </c>
      <c r="K62" s="12">
        <f t="shared" si="9"/>
        <v>1.8389231274385652E-2</v>
      </c>
      <c r="L62" s="12">
        <f t="shared" si="9"/>
        <v>1.335832941714723E-2</v>
      </c>
      <c r="M62" s="12">
        <f t="shared" si="9"/>
        <v>1.6978241879047468E-2</v>
      </c>
      <c r="N62" s="12">
        <f t="shared" si="9"/>
        <v>0.11071078946593142</v>
      </c>
      <c r="O62" s="12">
        <f t="shared" si="9"/>
        <v>0.11065738506864899</v>
      </c>
      <c r="P62" s="12">
        <f t="shared" si="9"/>
        <v>7.3386721078935013E-2</v>
      </c>
      <c r="Q62" s="12">
        <f t="shared" si="9"/>
        <v>0.1319994671168101</v>
      </c>
      <c r="R62" s="12">
        <f t="shared" si="9"/>
        <v>0.10585733222871335</v>
      </c>
      <c r="S62" s="12">
        <f t="shared" si="9"/>
        <v>6.4367189048426837E-2</v>
      </c>
      <c r="T62" s="12">
        <f t="shared" si="9"/>
        <v>0.58083276954423746</v>
      </c>
      <c r="U62" s="12">
        <f t="shared" si="9"/>
        <v>0.54846976363467392</v>
      </c>
      <c r="V62" s="12">
        <f t="shared" si="9"/>
        <v>0.43127448493155884</v>
      </c>
      <c r="W62" s="12">
        <f t="shared" si="9"/>
        <v>0.46565464863433986</v>
      </c>
      <c r="X62" s="12">
        <f t="shared" si="9"/>
        <v>0.13065393192603578</v>
      </c>
      <c r="Y62" s="12">
        <f t="shared" si="9"/>
        <v>0.45883651014455201</v>
      </c>
      <c r="Z62" s="12">
        <f t="shared" si="9"/>
        <v>1.1781928090529459</v>
      </c>
      <c r="AA62" s="12">
        <f t="shared" si="9"/>
        <v>0.95353024739583769</v>
      </c>
      <c r="AB62" s="12">
        <f t="shared" si="9"/>
        <v>0.33495204423686642</v>
      </c>
      <c r="AC62" s="12">
        <f t="shared" si="9"/>
        <v>0.38065957450738486</v>
      </c>
      <c r="AD62" s="12">
        <f t="shared" si="9"/>
        <v>0.7264578869653997</v>
      </c>
      <c r="AE62" s="12">
        <f t="shared" si="6"/>
        <v>0.75491892816586126</v>
      </c>
      <c r="AF62" s="12">
        <f t="shared" si="9"/>
        <v>0.30057514552484133</v>
      </c>
    </row>
    <row r="63" spans="1:32" ht="12.75" customHeight="1">
      <c r="A63" s="3">
        <v>24</v>
      </c>
      <c r="B63" s="72">
        <v>560210</v>
      </c>
      <c r="C63" s="12">
        <f t="shared" si="7"/>
        <v>0.17485197931788157</v>
      </c>
      <c r="D63" s="12">
        <f t="shared" si="9"/>
        <v>0.25980173466526146</v>
      </c>
      <c r="E63" s="12">
        <f t="shared" si="9"/>
        <v>0.23419031987767866</v>
      </c>
      <c r="F63" s="12">
        <f t="shared" si="9"/>
        <v>0.20968873303224694</v>
      </c>
      <c r="G63" s="12">
        <f t="shared" si="9"/>
        <v>0.33055356659015905</v>
      </c>
      <c r="H63" s="12">
        <f t="shared" si="9"/>
        <v>0.28694101427268831</v>
      </c>
      <c r="I63" s="12">
        <f t="shared" si="9"/>
        <v>0.38991848373127613</v>
      </c>
      <c r="J63" s="12">
        <f t="shared" si="9"/>
        <v>0.48526022230656191</v>
      </c>
      <c r="K63" s="12">
        <f t="shared" si="9"/>
        <v>0.56524506848167444</v>
      </c>
      <c r="L63" s="12">
        <f t="shared" si="9"/>
        <v>1.2347896022305611</v>
      </c>
      <c r="M63" s="12">
        <f t="shared" si="9"/>
        <v>1.4745181072654823</v>
      </c>
      <c r="N63" s="12">
        <f t="shared" si="9"/>
        <v>1.510634218950055</v>
      </c>
      <c r="O63" s="12">
        <f t="shared" si="9"/>
        <v>0.88899501579823748</v>
      </c>
      <c r="P63" s="12">
        <f t="shared" si="9"/>
        <v>0.77369664306878361</v>
      </c>
      <c r="Q63" s="12">
        <f t="shared" si="9"/>
        <v>1.2524838406621144</v>
      </c>
      <c r="R63" s="12">
        <f t="shared" si="9"/>
        <v>1.3859180138228562</v>
      </c>
      <c r="S63" s="12">
        <f t="shared" si="9"/>
        <v>0.97478113168937996</v>
      </c>
      <c r="T63" s="12">
        <f t="shared" si="9"/>
        <v>0.97406848521946177</v>
      </c>
      <c r="U63" s="12">
        <f t="shared" si="9"/>
        <v>0.99069325400994901</v>
      </c>
      <c r="V63" s="12">
        <f t="shared" si="9"/>
        <v>1.1016795365881504</v>
      </c>
      <c r="W63" s="12">
        <f t="shared" si="9"/>
        <v>0.70631863412006446</v>
      </c>
      <c r="X63" s="12">
        <f t="shared" si="9"/>
        <v>0.79086325470794483</v>
      </c>
      <c r="Y63" s="12">
        <f t="shared" si="9"/>
        <v>0.66561510396666768</v>
      </c>
      <c r="Z63" s="12">
        <f t="shared" si="9"/>
        <v>0.53148349519555249</v>
      </c>
      <c r="AA63" s="12">
        <f t="shared" si="9"/>
        <v>0.55322535662686512</v>
      </c>
      <c r="AB63" s="12">
        <f t="shared" si="9"/>
        <v>0.44745710578936077</v>
      </c>
      <c r="AC63" s="12">
        <f t="shared" si="9"/>
        <v>0.50784839587752562</v>
      </c>
      <c r="AD63" s="12">
        <f t="shared" si="9"/>
        <v>0.70904117454124937</v>
      </c>
      <c r="AE63" s="12">
        <f t="shared" si="6"/>
        <v>0.87164440359056705</v>
      </c>
      <c r="AF63" s="12">
        <f t="shared" si="9"/>
        <v>0.72192043551622564</v>
      </c>
    </row>
    <row r="64" spans="1:32" ht="12.75" customHeight="1">
      <c r="A64" s="3">
        <v>25</v>
      </c>
      <c r="B64" s="72">
        <v>600230</v>
      </c>
      <c r="C64" s="12">
        <f t="shared" si="7"/>
        <v>0.58735259097359283</v>
      </c>
      <c r="D64" s="12">
        <f t="shared" si="9"/>
        <v>0.36929387102401368</v>
      </c>
      <c r="E64" s="12">
        <f t="shared" si="9"/>
        <v>0.18774325305421583</v>
      </c>
      <c r="F64" s="12">
        <f t="shared" si="9"/>
        <v>0.2293036113747266</v>
      </c>
      <c r="G64" s="12">
        <f t="shared" si="9"/>
        <v>1.8955789789213233</v>
      </c>
      <c r="H64" s="12">
        <f t="shared" si="9"/>
        <v>2.1029941692631122</v>
      </c>
      <c r="I64" s="12">
        <f t="shared" si="9"/>
        <v>5.3119148792091089</v>
      </c>
      <c r="J64" s="12">
        <f t="shared" si="9"/>
        <v>3.9303209438787623</v>
      </c>
      <c r="K64" s="12">
        <f t="shared" si="9"/>
        <v>5.6598809274927078</v>
      </c>
      <c r="L64" s="12">
        <f t="shared" si="9"/>
        <v>6.9460734193221905</v>
      </c>
      <c r="M64" s="12">
        <f t="shared" si="9"/>
        <v>6.5407073354006862</v>
      </c>
      <c r="N64" s="12">
        <f t="shared" si="9"/>
        <v>7.1617414128942682</v>
      </c>
      <c r="O64" s="12">
        <f t="shared" si="9"/>
        <v>5.1955210804975138</v>
      </c>
      <c r="P64" s="12">
        <f t="shared" si="9"/>
        <v>4.4451467097697162</v>
      </c>
      <c r="Q64" s="12">
        <f t="shared" si="9"/>
        <v>3.4924016050579598</v>
      </c>
      <c r="R64" s="12">
        <f t="shared" si="9"/>
        <v>2.6291290510151701</v>
      </c>
      <c r="S64" s="12">
        <f t="shared" si="9"/>
        <v>1.4977277667045854</v>
      </c>
      <c r="T64" s="12">
        <f t="shared" si="9"/>
        <v>1.1809376131054778</v>
      </c>
      <c r="U64" s="12">
        <f t="shared" si="9"/>
        <v>1.0817229189140722</v>
      </c>
      <c r="V64" s="12">
        <f t="shared" si="9"/>
        <v>0.93954819497753872</v>
      </c>
      <c r="W64" s="12">
        <f t="shared" si="9"/>
        <v>0.88319618409283751</v>
      </c>
      <c r="X64" s="12">
        <f t="shared" si="9"/>
        <v>0.70132776125295682</v>
      </c>
      <c r="Y64" s="12">
        <f t="shared" si="9"/>
        <v>0.40298310393637365</v>
      </c>
      <c r="Z64" s="12">
        <f t="shared" si="9"/>
        <v>0.34673016683545821</v>
      </c>
      <c r="AA64" s="12">
        <f t="shared" si="9"/>
        <v>0.35854665371614314</v>
      </c>
      <c r="AB64" s="12">
        <f t="shared" si="9"/>
        <v>0.31068576063501691</v>
      </c>
      <c r="AC64" s="12">
        <f t="shared" si="9"/>
        <v>0.38680167843824809</v>
      </c>
      <c r="AD64" s="12">
        <f t="shared" si="9"/>
        <v>0.69830473889141598</v>
      </c>
      <c r="AE64" s="12">
        <f t="shared" si="6"/>
        <v>0</v>
      </c>
      <c r="AF64" s="12">
        <f t="shared" si="9"/>
        <v>2.1036725084493129</v>
      </c>
    </row>
    <row r="65" spans="1:32" ht="12.75" customHeight="1">
      <c r="A65" s="3"/>
      <c r="B65" s="75" t="s">
        <v>19</v>
      </c>
      <c r="C65" s="12">
        <f t="shared" si="7"/>
        <v>45.816438043354147</v>
      </c>
      <c r="D65" s="12">
        <f t="shared" si="9"/>
        <v>50.552222556120306</v>
      </c>
      <c r="E65" s="12">
        <f t="shared" si="9"/>
        <v>56.670132581352092</v>
      </c>
      <c r="F65" s="12">
        <f t="shared" si="9"/>
        <v>54.784409673734125</v>
      </c>
      <c r="G65" s="12">
        <f t="shared" si="9"/>
        <v>49.707023748412482</v>
      </c>
      <c r="H65" s="12">
        <f t="shared" si="9"/>
        <v>42.694023199659817</v>
      </c>
      <c r="I65" s="12">
        <f t="shared" si="9"/>
        <v>50.134200317239696</v>
      </c>
      <c r="J65" s="12">
        <f t="shared" si="9"/>
        <v>55.034184068249736</v>
      </c>
      <c r="K65" s="12">
        <f t="shared" si="9"/>
        <v>54.903003971776002</v>
      </c>
      <c r="L65" s="12">
        <f t="shared" si="9"/>
        <v>59.260636092951891</v>
      </c>
      <c r="M65" s="12">
        <f t="shared" si="9"/>
        <v>63.02544644535498</v>
      </c>
      <c r="N65" s="12">
        <f t="shared" si="9"/>
        <v>68.559975553774748</v>
      </c>
      <c r="O65" s="12">
        <f t="shared" si="9"/>
        <v>69.862529050333706</v>
      </c>
      <c r="P65" s="12">
        <f t="shared" si="9"/>
        <v>72.836162920510489</v>
      </c>
      <c r="Q65" s="12">
        <f t="shared" si="9"/>
        <v>70.421635881305875</v>
      </c>
      <c r="R65" s="12">
        <f t="shared" si="9"/>
        <v>73.185386517967501</v>
      </c>
      <c r="S65" s="12">
        <f t="shared" si="9"/>
        <v>73.854704164231322</v>
      </c>
      <c r="T65" s="12">
        <f t="shared" si="9"/>
        <v>72.174639583013189</v>
      </c>
      <c r="U65" s="12">
        <f t="shared" si="9"/>
        <v>71.907770279104412</v>
      </c>
      <c r="V65" s="12">
        <f t="shared" si="9"/>
        <v>79.090451382941964</v>
      </c>
      <c r="W65" s="12">
        <f t="shared" si="9"/>
        <v>75.656947177672734</v>
      </c>
      <c r="X65" s="12">
        <f t="shared" si="9"/>
        <v>77.034047152977081</v>
      </c>
      <c r="Y65" s="12">
        <f t="shared" si="9"/>
        <v>80.429931060890155</v>
      </c>
      <c r="Z65" s="12">
        <f t="shared" si="9"/>
        <v>80.252868895840578</v>
      </c>
      <c r="AA65" s="12">
        <f t="shared" si="9"/>
        <v>81.712815823391068</v>
      </c>
      <c r="AB65" s="12">
        <f t="shared" si="9"/>
        <v>81.164657438436535</v>
      </c>
      <c r="AC65" s="12">
        <f t="shared" si="9"/>
        <v>86.999580238158742</v>
      </c>
      <c r="AD65" s="12">
        <f t="shared" si="9"/>
        <v>89.816143452932224</v>
      </c>
      <c r="AE65" s="12">
        <f t="shared" si="6"/>
        <v>67.844107274892536</v>
      </c>
      <c r="AF65" s="12">
        <f t="shared" si="9"/>
        <v>68.216107672926185</v>
      </c>
    </row>
    <row r="66" spans="1:32" ht="12.75" customHeight="1">
      <c r="A66" s="3"/>
      <c r="B66" s="75" t="s">
        <v>20</v>
      </c>
      <c r="C66" s="12">
        <f t="shared" si="7"/>
        <v>54.183561956645853</v>
      </c>
      <c r="D66" s="12">
        <f t="shared" si="9"/>
        <v>49.447777443879694</v>
      </c>
      <c r="E66" s="12">
        <f t="shared" si="9"/>
        <v>43.3298674186479</v>
      </c>
      <c r="F66" s="12">
        <f t="shared" si="9"/>
        <v>45.215590326265875</v>
      </c>
      <c r="G66" s="12">
        <f t="shared" si="9"/>
        <v>50.292976251587518</v>
      </c>
      <c r="H66" s="12">
        <f t="shared" si="9"/>
        <v>57.305976800340176</v>
      </c>
      <c r="I66" s="12">
        <f t="shared" si="9"/>
        <v>49.865799682760304</v>
      </c>
      <c r="J66" s="12">
        <f t="shared" si="9"/>
        <v>44.965815931750264</v>
      </c>
      <c r="K66" s="12">
        <f t="shared" si="9"/>
        <v>45.096996028223998</v>
      </c>
      <c r="L66" s="12">
        <f t="shared" si="9"/>
        <v>40.739363907048109</v>
      </c>
      <c r="M66" s="12">
        <f t="shared" si="9"/>
        <v>36.97455355464502</v>
      </c>
      <c r="N66" s="12">
        <f t="shared" si="9"/>
        <v>31.440024446225255</v>
      </c>
      <c r="O66" s="12">
        <f t="shared" si="9"/>
        <v>30.137470949666294</v>
      </c>
      <c r="P66" s="12">
        <f t="shared" si="9"/>
        <v>27.163837079489511</v>
      </c>
      <c r="Q66" s="12">
        <f t="shared" si="9"/>
        <v>29.578364118694122</v>
      </c>
      <c r="R66" s="12">
        <f t="shared" si="9"/>
        <v>26.814613482032502</v>
      </c>
      <c r="S66" s="12">
        <f t="shared" si="9"/>
        <v>26.145295835768685</v>
      </c>
      <c r="T66" s="12">
        <f t="shared" si="9"/>
        <v>27.825360416986811</v>
      </c>
      <c r="U66" s="12">
        <f t="shared" si="9"/>
        <v>28.092229720895588</v>
      </c>
      <c r="V66" s="12">
        <f t="shared" si="9"/>
        <v>20.909548617058032</v>
      </c>
      <c r="W66" s="12">
        <f t="shared" si="9"/>
        <v>24.343052822327266</v>
      </c>
      <c r="X66" s="12">
        <f t="shared" si="9"/>
        <v>22.965952847022916</v>
      </c>
      <c r="Y66" s="12">
        <f t="shared" si="9"/>
        <v>19.570068939109838</v>
      </c>
      <c r="Z66" s="12">
        <f t="shared" si="9"/>
        <v>19.747131104159426</v>
      </c>
      <c r="AA66" s="12">
        <f t="shared" si="9"/>
        <v>18.287184176608932</v>
      </c>
      <c r="AB66" s="12">
        <f t="shared" si="9"/>
        <v>18.835342561563458</v>
      </c>
      <c r="AC66" s="12">
        <f t="shared" si="9"/>
        <v>13.000419761841256</v>
      </c>
      <c r="AD66" s="12">
        <f t="shared" si="9"/>
        <v>10.183856547067773</v>
      </c>
      <c r="AE66" s="12">
        <f t="shared" si="6"/>
        <v>32.155892725107464</v>
      </c>
      <c r="AF66" s="12">
        <f t="shared" si="9"/>
        <v>31.783892327073833</v>
      </c>
    </row>
    <row r="67" spans="1:32" ht="12.75" customHeight="1">
      <c r="A67" s="3"/>
      <c r="B67" s="75" t="s">
        <v>7</v>
      </c>
      <c r="C67" s="12">
        <f t="shared" si="7"/>
        <v>100</v>
      </c>
      <c r="D67" s="12">
        <f t="shared" si="9"/>
        <v>100</v>
      </c>
      <c r="E67" s="12">
        <f t="shared" si="9"/>
        <v>100</v>
      </c>
      <c r="F67" s="12">
        <f t="shared" si="9"/>
        <v>100</v>
      </c>
      <c r="G67" s="12">
        <f t="shared" si="9"/>
        <v>100</v>
      </c>
      <c r="H67" s="12">
        <f t="shared" si="9"/>
        <v>100</v>
      </c>
      <c r="I67" s="12">
        <f t="shared" si="9"/>
        <v>100</v>
      </c>
      <c r="J67" s="12">
        <f t="shared" si="9"/>
        <v>100</v>
      </c>
      <c r="K67" s="12">
        <f t="shared" si="9"/>
        <v>100</v>
      </c>
      <c r="L67" s="12">
        <f t="shared" si="9"/>
        <v>100</v>
      </c>
      <c r="M67" s="12">
        <f t="shared" si="9"/>
        <v>100</v>
      </c>
      <c r="N67" s="12">
        <f t="shared" si="9"/>
        <v>100</v>
      </c>
      <c r="O67" s="12">
        <f t="shared" si="9"/>
        <v>100</v>
      </c>
      <c r="P67" s="12">
        <f t="shared" si="9"/>
        <v>100</v>
      </c>
      <c r="Q67" s="12">
        <f t="shared" si="9"/>
        <v>100</v>
      </c>
      <c r="R67" s="12">
        <f t="shared" si="9"/>
        <v>100</v>
      </c>
      <c r="S67" s="12">
        <f t="shared" si="9"/>
        <v>100</v>
      </c>
      <c r="T67" s="12">
        <f t="shared" si="9"/>
        <v>100</v>
      </c>
      <c r="U67" s="12">
        <f t="shared" si="9"/>
        <v>100</v>
      </c>
      <c r="V67" s="12">
        <f t="shared" si="9"/>
        <v>100</v>
      </c>
      <c r="W67" s="12">
        <f t="shared" si="9"/>
        <v>100</v>
      </c>
      <c r="X67" s="12">
        <f t="shared" si="9"/>
        <v>100</v>
      </c>
      <c r="Y67" s="12">
        <f t="shared" si="9"/>
        <v>100</v>
      </c>
      <c r="Z67" s="12">
        <f t="shared" si="9"/>
        <v>100</v>
      </c>
      <c r="AA67" s="12">
        <f t="shared" si="9"/>
        <v>100</v>
      </c>
      <c r="AB67" s="12">
        <f t="shared" ref="AB67:AF67" si="10">AB36/AB$36*100</f>
        <v>100</v>
      </c>
      <c r="AC67" s="12">
        <f t="shared" si="10"/>
        <v>100</v>
      </c>
      <c r="AD67" s="12">
        <f t="shared" si="10"/>
        <v>100</v>
      </c>
      <c r="AE67" s="12">
        <f t="shared" ref="AE67" si="11">AE36/AE$36*100</f>
        <v>100</v>
      </c>
      <c r="AF67" s="12">
        <f t="shared" si="10"/>
        <v>100</v>
      </c>
    </row>
    <row r="68" spans="1:32" ht="12.75" customHeight="1">
      <c r="A68" s="3"/>
      <c r="B68" s="7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</row>
    <row r="70" spans="1:32" s="2" customFormat="1">
      <c r="A70" s="5"/>
      <c r="B70" s="77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2" ht="12.75" customHeight="1">
      <c r="A71" s="3">
        <v>1</v>
      </c>
      <c r="B71" s="72">
        <v>392190</v>
      </c>
      <c r="C71" s="12" t="s">
        <v>10</v>
      </c>
      <c r="D71" s="12">
        <f>IFERROR((((D9/C9)*100-100)),"--")</f>
        <v>2.4370222970559752</v>
      </c>
      <c r="E71" s="12">
        <f t="shared" ref="E71:AD81" si="12">IFERROR((((E9/D9)*100-100)),"--")</f>
        <v>347.57196326555169</v>
      </c>
      <c r="F71" s="12">
        <f t="shared" si="12"/>
        <v>-66.380338103796845</v>
      </c>
      <c r="G71" s="12">
        <f t="shared" si="12"/>
        <v>40.594548527485131</v>
      </c>
      <c r="H71" s="12">
        <f t="shared" si="12"/>
        <v>29.580762539137567</v>
      </c>
      <c r="I71" s="12">
        <f t="shared" si="12"/>
        <v>-0.47225539525842919</v>
      </c>
      <c r="J71" s="12">
        <f t="shared" si="12"/>
        <v>20.952416142518132</v>
      </c>
      <c r="K71" s="12">
        <f t="shared" si="12"/>
        <v>-5.9377254142369225</v>
      </c>
      <c r="L71" s="12">
        <f t="shared" si="12"/>
        <v>-1.6035068834436146</v>
      </c>
      <c r="M71" s="12">
        <f t="shared" si="12"/>
        <v>23.355941757986258</v>
      </c>
      <c r="N71" s="12">
        <f t="shared" si="12"/>
        <v>7.0724573796197632</v>
      </c>
      <c r="O71" s="12">
        <f t="shared" si="12"/>
        <v>5.7157671818421676</v>
      </c>
      <c r="P71" s="12">
        <f t="shared" si="12"/>
        <v>-2.8045714801734078</v>
      </c>
      <c r="Q71" s="12">
        <f t="shared" si="12"/>
        <v>-6.4274701365023219</v>
      </c>
      <c r="R71" s="12">
        <f t="shared" si="12"/>
        <v>38.072495543941443</v>
      </c>
      <c r="S71" s="12">
        <f t="shared" si="12"/>
        <v>25.96575393306928</v>
      </c>
      <c r="T71" s="12">
        <f t="shared" si="12"/>
        <v>18.49209245623527</v>
      </c>
      <c r="U71" s="12">
        <f t="shared" si="12"/>
        <v>11.038889554550394</v>
      </c>
      <c r="V71" s="12">
        <f t="shared" si="12"/>
        <v>-2.2086176751681421</v>
      </c>
      <c r="W71" s="12">
        <f t="shared" si="12"/>
        <v>-8.2242934814394459</v>
      </c>
      <c r="X71" s="12">
        <f t="shared" si="12"/>
        <v>6.4376192361580138</v>
      </c>
      <c r="Y71" s="12">
        <f t="shared" si="12"/>
        <v>-3.3476336795638559</v>
      </c>
      <c r="Z71" s="12">
        <f t="shared" si="12"/>
        <v>8.5444782331337166</v>
      </c>
      <c r="AA71" s="12">
        <f t="shared" si="12"/>
        <v>-5.8428081753350369</v>
      </c>
      <c r="AB71" s="12">
        <f t="shared" si="12"/>
        <v>-7.559347623679983</v>
      </c>
      <c r="AC71" s="12">
        <f t="shared" si="12"/>
        <v>6.932517298988401</v>
      </c>
      <c r="AD71" s="12">
        <f t="shared" si="12"/>
        <v>20.121925922014938</v>
      </c>
      <c r="AE71" s="12">
        <f t="shared" ref="AE71:AE90" si="13">IFERROR((((AE9/AD9)*100-100)),"--")</f>
        <v>-2.7108664349141236</v>
      </c>
      <c r="AF71" s="12">
        <f>IFERROR(((POWER(AE9/C9,1/29)-1)*100),"--")</f>
        <v>8.2303992646731494</v>
      </c>
    </row>
    <row r="72" spans="1:32" ht="12.75" customHeight="1">
      <c r="A72" s="3">
        <v>2</v>
      </c>
      <c r="B72" s="72">
        <v>560300</v>
      </c>
      <c r="C72" s="12" t="s">
        <v>10</v>
      </c>
      <c r="D72" s="12">
        <f t="shared" ref="D72:S98" si="14">IFERROR((((D10/C10)*100-100)),"--")</f>
        <v>133.13179713217656</v>
      </c>
      <c r="E72" s="12">
        <f t="shared" si="14"/>
        <v>57.996383897343833</v>
      </c>
      <c r="F72" s="12">
        <f t="shared" si="14"/>
        <v>-28.697874613451248</v>
      </c>
      <c r="G72" s="12">
        <f t="shared" si="14"/>
        <v>8.0653702785644441</v>
      </c>
      <c r="H72" s="12">
        <f t="shared" si="14"/>
        <v>-17.173156257448142</v>
      </c>
      <c r="I72" s="12">
        <f t="shared" si="14"/>
        <v>-7.2924439722856675</v>
      </c>
      <c r="J72" s="12">
        <f t="shared" si="14"/>
        <v>11.008981901405306</v>
      </c>
      <c r="K72" s="12">
        <f t="shared" si="14"/>
        <v>39.631703131896046</v>
      </c>
      <c r="L72" s="12">
        <f t="shared" si="14"/>
        <v>16.923457544018945</v>
      </c>
      <c r="M72" s="12">
        <f t="shared" si="14"/>
        <v>14.149863804135848</v>
      </c>
      <c r="N72" s="12">
        <f t="shared" si="14"/>
        <v>-7.3523663564486554</v>
      </c>
      <c r="O72" s="12">
        <f t="shared" si="14"/>
        <v>13.151258126303006</v>
      </c>
      <c r="P72" s="12">
        <f t="shared" si="14"/>
        <v>10.132538865865271</v>
      </c>
      <c r="Q72" s="12">
        <f t="shared" si="14"/>
        <v>-26.192915073199572</v>
      </c>
      <c r="R72" s="12">
        <f t="shared" si="14"/>
        <v>22.802174574318371</v>
      </c>
      <c r="S72" s="12">
        <f t="shared" si="14"/>
        <v>24.556256231118894</v>
      </c>
      <c r="T72" s="12">
        <f t="shared" si="12"/>
        <v>9.6904090608321667</v>
      </c>
      <c r="U72" s="12">
        <f t="shared" si="12"/>
        <v>-3.356193043762417</v>
      </c>
      <c r="V72" s="12">
        <f t="shared" si="12"/>
        <v>-18.416408292583526</v>
      </c>
      <c r="W72" s="12">
        <f t="shared" si="12"/>
        <v>-22.399222795575454</v>
      </c>
      <c r="X72" s="12">
        <f t="shared" si="12"/>
        <v>1.2301402243485029</v>
      </c>
      <c r="Y72" s="12">
        <f t="shared" si="12"/>
        <v>50.933669235449912</v>
      </c>
      <c r="Z72" s="12">
        <f t="shared" si="12"/>
        <v>-7.1605125507225722</v>
      </c>
      <c r="AA72" s="12">
        <f t="shared" si="12"/>
        <v>-3.5484318466978664</v>
      </c>
      <c r="AB72" s="12">
        <f t="shared" si="12"/>
        <v>22.71691569007757</v>
      </c>
      <c r="AC72" s="12">
        <f t="shared" si="12"/>
        <v>20.346115251923976</v>
      </c>
      <c r="AD72" s="12">
        <f t="shared" si="12"/>
        <v>16.920422704959194</v>
      </c>
      <c r="AE72" s="12">
        <f t="shared" si="13"/>
        <v>-100</v>
      </c>
      <c r="AF72" s="12">
        <f t="shared" ref="AF72:AF98" si="15">IFERROR(((POWER(AE10/C10,1/29)-1)*100),"--")</f>
        <v>-100</v>
      </c>
    </row>
    <row r="73" spans="1:32" ht="12.75" customHeight="1">
      <c r="A73" s="3">
        <v>3</v>
      </c>
      <c r="B73" s="72">
        <v>591190</v>
      </c>
      <c r="C73" s="12" t="s">
        <v>10</v>
      </c>
      <c r="D73" s="12">
        <f t="shared" si="14"/>
        <v>79.652814159292035</v>
      </c>
      <c r="E73" s="12">
        <f t="shared" si="12"/>
        <v>29.55998511977478</v>
      </c>
      <c r="F73" s="12">
        <f t="shared" si="12"/>
        <v>37.625334237306276</v>
      </c>
      <c r="G73" s="12">
        <f t="shared" si="12"/>
        <v>-26.565861913459628</v>
      </c>
      <c r="H73" s="12">
        <f t="shared" si="12"/>
        <v>68.600827733075874</v>
      </c>
      <c r="I73" s="12">
        <f t="shared" si="12"/>
        <v>-2.6368767897363909</v>
      </c>
      <c r="J73" s="12">
        <f t="shared" si="12"/>
        <v>-8.7689082609478533</v>
      </c>
      <c r="K73" s="12">
        <f t="shared" si="12"/>
        <v>63.150819300516815</v>
      </c>
      <c r="L73" s="12">
        <f t="shared" si="12"/>
        <v>56.247322860100297</v>
      </c>
      <c r="M73" s="12">
        <f t="shared" si="12"/>
        <v>36.629694368068925</v>
      </c>
      <c r="N73" s="12">
        <f t="shared" si="12"/>
        <v>83.680091140908672</v>
      </c>
      <c r="O73" s="12">
        <f t="shared" si="12"/>
        <v>45.637031494338629</v>
      </c>
      <c r="P73" s="12">
        <f t="shared" si="12"/>
        <v>1.2691083889761643</v>
      </c>
      <c r="Q73" s="12">
        <f t="shared" si="12"/>
        <v>-57.75158686783535</v>
      </c>
      <c r="R73" s="12">
        <f t="shared" si="12"/>
        <v>33.821877487265084</v>
      </c>
      <c r="S73" s="12">
        <f t="shared" si="12"/>
        <v>-7.8593016871955683</v>
      </c>
      <c r="T73" s="12">
        <f t="shared" si="12"/>
        <v>35.292030336423011</v>
      </c>
      <c r="U73" s="12">
        <f t="shared" si="12"/>
        <v>-3.0712424886929313</v>
      </c>
      <c r="V73" s="12">
        <f t="shared" si="12"/>
        <v>15.670514491307713</v>
      </c>
      <c r="W73" s="12">
        <f t="shared" si="12"/>
        <v>-3.717839135506722</v>
      </c>
      <c r="X73" s="12">
        <f t="shared" si="12"/>
        <v>13.547908218971543</v>
      </c>
      <c r="Y73" s="12">
        <f t="shared" si="12"/>
        <v>-7.0666523490549764</v>
      </c>
      <c r="Z73" s="12">
        <f t="shared" si="12"/>
        <v>20.532619099666576</v>
      </c>
      <c r="AA73" s="12">
        <f t="shared" si="12"/>
        <v>7.3512961969746726</v>
      </c>
      <c r="AB73" s="12">
        <f t="shared" si="12"/>
        <v>5.7825814159623548</v>
      </c>
      <c r="AC73" s="12">
        <f t="shared" si="12"/>
        <v>12.936961148239163</v>
      </c>
      <c r="AD73" s="12">
        <f t="shared" si="12"/>
        <v>4.9397655937717673</v>
      </c>
      <c r="AE73" s="12">
        <f t="shared" si="13"/>
        <v>2.3055870262684124</v>
      </c>
      <c r="AF73" s="12">
        <f t="shared" si="15"/>
        <v>13.964253806325889</v>
      </c>
    </row>
    <row r="74" spans="1:32" ht="12.75" customHeight="1">
      <c r="A74" s="3">
        <v>4</v>
      </c>
      <c r="B74" s="72">
        <v>520942</v>
      </c>
      <c r="C74" s="12" t="s">
        <v>10</v>
      </c>
      <c r="D74" s="12">
        <f t="shared" si="14"/>
        <v>65.73718627779644</v>
      </c>
      <c r="E74" s="12">
        <f t="shared" si="12"/>
        <v>19.609697549743828</v>
      </c>
      <c r="F74" s="12">
        <f t="shared" si="12"/>
        <v>18.01239844025153</v>
      </c>
      <c r="G74" s="12">
        <f t="shared" si="12"/>
        <v>-24.2762331959199</v>
      </c>
      <c r="H74" s="12">
        <f t="shared" si="12"/>
        <v>6.5762871283331776</v>
      </c>
      <c r="I74" s="12">
        <f t="shared" si="12"/>
        <v>-26.765503907557786</v>
      </c>
      <c r="J74" s="12">
        <f t="shared" si="12"/>
        <v>-14.708697115805876</v>
      </c>
      <c r="K74" s="12">
        <f t="shared" si="12"/>
        <v>-50.640777810320571</v>
      </c>
      <c r="L74" s="12">
        <f t="shared" si="12"/>
        <v>1.4765985993748529</v>
      </c>
      <c r="M74" s="12">
        <f t="shared" si="12"/>
        <v>-21.124659413818136</v>
      </c>
      <c r="N74" s="12">
        <f t="shared" si="12"/>
        <v>-21.755710827863041</v>
      </c>
      <c r="O74" s="12">
        <f t="shared" si="12"/>
        <v>38.379653750261298</v>
      </c>
      <c r="P74" s="12">
        <f t="shared" si="12"/>
        <v>17.136298289218146</v>
      </c>
      <c r="Q74" s="12">
        <f t="shared" si="12"/>
        <v>-27.019093703397061</v>
      </c>
      <c r="R74" s="12">
        <f t="shared" si="12"/>
        <v>37.288215612295375</v>
      </c>
      <c r="S74" s="12">
        <f t="shared" si="12"/>
        <v>64.380511502333434</v>
      </c>
      <c r="T74" s="12">
        <f t="shared" si="12"/>
        <v>14.682719182834433</v>
      </c>
      <c r="U74" s="12">
        <f t="shared" si="12"/>
        <v>-13.397842540173926</v>
      </c>
      <c r="V74" s="12">
        <f t="shared" si="12"/>
        <v>-22.892620161868408</v>
      </c>
      <c r="W74" s="12">
        <f t="shared" si="12"/>
        <v>8.5733655920504646</v>
      </c>
      <c r="X74" s="12">
        <f t="shared" si="12"/>
        <v>-24.766138220034748</v>
      </c>
      <c r="Y74" s="12">
        <f t="shared" si="12"/>
        <v>3.9856881694399533</v>
      </c>
      <c r="Z74" s="12">
        <f t="shared" si="12"/>
        <v>17.456697033126162</v>
      </c>
      <c r="AA74" s="12">
        <f t="shared" si="12"/>
        <v>6.1649641903113377</v>
      </c>
      <c r="AB74" s="12">
        <f t="shared" si="12"/>
        <v>-20.114154976759764</v>
      </c>
      <c r="AC74" s="12">
        <f t="shared" si="12"/>
        <v>31.851453674617602</v>
      </c>
      <c r="AD74" s="12">
        <f t="shared" si="12"/>
        <v>29.829313410356207</v>
      </c>
      <c r="AE74" s="12">
        <f t="shared" si="13"/>
        <v>-39.98564007869502</v>
      </c>
      <c r="AF74" s="12">
        <f t="shared" si="15"/>
        <v>-1.4856415149363977</v>
      </c>
    </row>
    <row r="75" spans="1:32" ht="12.75" customHeight="1">
      <c r="A75" s="3">
        <v>5</v>
      </c>
      <c r="B75" s="72">
        <v>392113</v>
      </c>
      <c r="C75" s="12" t="s">
        <v>10</v>
      </c>
      <c r="D75" s="12">
        <f t="shared" si="14"/>
        <v>6.4815688425672136</v>
      </c>
      <c r="E75" s="12">
        <f t="shared" si="12"/>
        <v>19.528642424448478</v>
      </c>
      <c r="F75" s="12">
        <f t="shared" si="12"/>
        <v>19.124392681622311</v>
      </c>
      <c r="G75" s="12">
        <f t="shared" si="12"/>
        <v>58.140528145535427</v>
      </c>
      <c r="H75" s="12">
        <f t="shared" si="12"/>
        <v>90.289287608687459</v>
      </c>
      <c r="I75" s="12">
        <f t="shared" si="12"/>
        <v>-37.161546029944311</v>
      </c>
      <c r="J75" s="12">
        <f t="shared" si="12"/>
        <v>-13.776452455773821</v>
      </c>
      <c r="K75" s="12">
        <f t="shared" si="12"/>
        <v>50.546500864466935</v>
      </c>
      <c r="L75" s="12">
        <f t="shared" si="12"/>
        <v>-29.343924250084385</v>
      </c>
      <c r="M75" s="12">
        <f t="shared" si="12"/>
        <v>-26.427138867309239</v>
      </c>
      <c r="N75" s="12">
        <f t="shared" si="12"/>
        <v>89.936124770418473</v>
      </c>
      <c r="O75" s="12">
        <f t="shared" si="12"/>
        <v>-20.39673591556523</v>
      </c>
      <c r="P75" s="12">
        <f t="shared" si="12"/>
        <v>19.339638741163824</v>
      </c>
      <c r="Q75" s="12">
        <f t="shared" si="12"/>
        <v>26.058769767861406</v>
      </c>
      <c r="R75" s="12">
        <f t="shared" si="12"/>
        <v>11.652769901760095</v>
      </c>
      <c r="S75" s="12">
        <f t="shared" si="12"/>
        <v>11.425432026111039</v>
      </c>
      <c r="T75" s="12">
        <f t="shared" si="12"/>
        <v>34.469159872829664</v>
      </c>
      <c r="U75" s="12">
        <f t="shared" si="12"/>
        <v>24.031720212710511</v>
      </c>
      <c r="V75" s="12">
        <f t="shared" si="12"/>
        <v>51.890900413491408</v>
      </c>
      <c r="W75" s="12">
        <f t="shared" si="12"/>
        <v>-7.1859834665032025</v>
      </c>
      <c r="X75" s="12">
        <f t="shared" si="12"/>
        <v>-3.9902117927259013</v>
      </c>
      <c r="Y75" s="12">
        <f t="shared" si="12"/>
        <v>21.687501241441254</v>
      </c>
      <c r="Z75" s="12">
        <f t="shared" si="12"/>
        <v>38.157066035831377</v>
      </c>
      <c r="AA75" s="12">
        <f t="shared" si="12"/>
        <v>-0.48839294985570803</v>
      </c>
      <c r="AB75" s="12">
        <f t="shared" si="12"/>
        <v>6.4808868462887972</v>
      </c>
      <c r="AC75" s="12">
        <f t="shared" si="12"/>
        <v>21.619210234221214</v>
      </c>
      <c r="AD75" s="12">
        <f t="shared" si="12"/>
        <v>-11.055148119572806</v>
      </c>
      <c r="AE75" s="12">
        <f t="shared" si="13"/>
        <v>-17.292140570371558</v>
      </c>
      <c r="AF75" s="12">
        <f t="shared" si="15"/>
        <v>10.824120073088416</v>
      </c>
    </row>
    <row r="76" spans="1:32" ht="12.75" customHeight="1">
      <c r="A76" s="3">
        <v>6</v>
      </c>
      <c r="B76" s="72">
        <v>590320</v>
      </c>
      <c r="C76" s="12" t="s">
        <v>10</v>
      </c>
      <c r="D76" s="12">
        <f t="shared" si="14"/>
        <v>68.95848303393214</v>
      </c>
      <c r="E76" s="12">
        <f t="shared" si="12"/>
        <v>103.40845995543916</v>
      </c>
      <c r="F76" s="12">
        <f t="shared" si="12"/>
        <v>23.362794475909922</v>
      </c>
      <c r="G76" s="12">
        <f t="shared" si="12"/>
        <v>135.68639353094144</v>
      </c>
      <c r="H76" s="12">
        <f t="shared" si="12"/>
        <v>-57.150974747486515</v>
      </c>
      <c r="I76" s="12">
        <f t="shared" si="12"/>
        <v>-26.228900889051815</v>
      </c>
      <c r="J76" s="12">
        <f t="shared" si="12"/>
        <v>-30.325491181555122</v>
      </c>
      <c r="K76" s="12">
        <f t="shared" si="12"/>
        <v>61.377060222576773</v>
      </c>
      <c r="L76" s="12">
        <f t="shared" si="12"/>
        <v>-9.4857143927657006</v>
      </c>
      <c r="M76" s="12">
        <f t="shared" si="12"/>
        <v>20.680700387639362</v>
      </c>
      <c r="N76" s="12">
        <f t="shared" si="12"/>
        <v>114.93923939827999</v>
      </c>
      <c r="O76" s="12">
        <f t="shared" si="12"/>
        <v>22.083731562247294</v>
      </c>
      <c r="P76" s="12">
        <f t="shared" si="12"/>
        <v>-33.987107648157533</v>
      </c>
      <c r="Q76" s="12">
        <f t="shared" si="12"/>
        <v>69.806676688322796</v>
      </c>
      <c r="R76" s="12">
        <f t="shared" si="12"/>
        <v>32.539862827676359</v>
      </c>
      <c r="S76" s="12">
        <f t="shared" si="12"/>
        <v>14.77883928562396</v>
      </c>
      <c r="T76" s="12">
        <f t="shared" si="12"/>
        <v>11.763598669623136</v>
      </c>
      <c r="U76" s="12">
        <f t="shared" si="12"/>
        <v>89.05018033491416</v>
      </c>
      <c r="V76" s="12">
        <f t="shared" si="12"/>
        <v>12.87553656632528</v>
      </c>
      <c r="W76" s="12">
        <f t="shared" si="12"/>
        <v>-13.427799143226792</v>
      </c>
      <c r="X76" s="12">
        <f t="shared" si="12"/>
        <v>26.99087181284105</v>
      </c>
      <c r="Y76" s="12">
        <f t="shared" si="12"/>
        <v>14.875337565028317</v>
      </c>
      <c r="Z76" s="12">
        <f t="shared" si="12"/>
        <v>25.903195593391445</v>
      </c>
      <c r="AA76" s="12">
        <f t="shared" si="12"/>
        <v>0.1837223321544883</v>
      </c>
      <c r="AB76" s="12">
        <f t="shared" si="12"/>
        <v>-19.872275362832326</v>
      </c>
      <c r="AC76" s="12">
        <f t="shared" si="12"/>
        <v>-11.607321674027304</v>
      </c>
      <c r="AD76" s="12">
        <f t="shared" si="12"/>
        <v>-5.5096119576426332</v>
      </c>
      <c r="AE76" s="12">
        <f t="shared" si="13"/>
        <v>-5.8289136525874454</v>
      </c>
      <c r="AF76" s="12">
        <f t="shared" si="15"/>
        <v>13.71508437608826</v>
      </c>
    </row>
    <row r="77" spans="1:32" ht="12.75" customHeight="1">
      <c r="A77" s="3">
        <v>7</v>
      </c>
      <c r="B77" s="72">
        <v>560121</v>
      </c>
      <c r="C77" s="12" t="s">
        <v>10</v>
      </c>
      <c r="D77" s="12">
        <f t="shared" si="14"/>
        <v>39.204028436018945</v>
      </c>
      <c r="E77" s="12">
        <f t="shared" si="12"/>
        <v>10.674263457947262</v>
      </c>
      <c r="F77" s="12">
        <f t="shared" si="12"/>
        <v>18.692109157020113</v>
      </c>
      <c r="G77" s="12">
        <f t="shared" si="12"/>
        <v>248.13444053950383</v>
      </c>
      <c r="H77" s="12">
        <f t="shared" si="12"/>
        <v>-34.097413097404171</v>
      </c>
      <c r="I77" s="12">
        <f t="shared" si="12"/>
        <v>70.520897582753264</v>
      </c>
      <c r="J77" s="12">
        <f t="shared" si="12"/>
        <v>91.73799601653144</v>
      </c>
      <c r="K77" s="12">
        <f t="shared" si="12"/>
        <v>-82.786187709962775</v>
      </c>
      <c r="L77" s="12">
        <f t="shared" si="12"/>
        <v>54.756700447398998</v>
      </c>
      <c r="M77" s="12">
        <f t="shared" si="12"/>
        <v>9.7489293375770671</v>
      </c>
      <c r="N77" s="12">
        <f t="shared" si="12"/>
        <v>63.736905921170802</v>
      </c>
      <c r="O77" s="12">
        <f t="shared" si="12"/>
        <v>-22.640526215693711</v>
      </c>
      <c r="P77" s="12">
        <f t="shared" si="12"/>
        <v>74.749714856168538</v>
      </c>
      <c r="Q77" s="12">
        <f t="shared" si="12"/>
        <v>30.908286663938441</v>
      </c>
      <c r="R77" s="12">
        <f t="shared" si="12"/>
        <v>-2.72884755187998</v>
      </c>
      <c r="S77" s="12">
        <f t="shared" si="12"/>
        <v>9.6830722387163348</v>
      </c>
      <c r="T77" s="12">
        <f t="shared" si="12"/>
        <v>73.906431905760286</v>
      </c>
      <c r="U77" s="12">
        <f t="shared" si="12"/>
        <v>45.626997270369685</v>
      </c>
      <c r="V77" s="12">
        <f t="shared" si="12"/>
        <v>12.036271075945976</v>
      </c>
      <c r="W77" s="12">
        <f t="shared" si="12"/>
        <v>-8.6313468356248251</v>
      </c>
      <c r="X77" s="12">
        <f t="shared" si="12"/>
        <v>8.2710152799190269</v>
      </c>
      <c r="Y77" s="12">
        <f t="shared" si="12"/>
        <v>23.675520589469826</v>
      </c>
      <c r="Z77" s="12">
        <f t="shared" si="12"/>
        <v>-4.5857775178502891</v>
      </c>
      <c r="AA77" s="12">
        <f t="shared" si="12"/>
        <v>-7.9107726762166948</v>
      </c>
      <c r="AB77" s="12">
        <f t="shared" si="12"/>
        <v>38.116396775847846</v>
      </c>
      <c r="AC77" s="12">
        <f t="shared" si="12"/>
        <v>40.351022533664747</v>
      </c>
      <c r="AD77" s="12">
        <f t="shared" si="12"/>
        <v>39.13318695038916</v>
      </c>
      <c r="AE77" s="12">
        <f t="shared" si="13"/>
        <v>-17.801744028625933</v>
      </c>
      <c r="AF77" s="12">
        <f t="shared" si="15"/>
        <v>16.499846020479602</v>
      </c>
    </row>
    <row r="78" spans="1:32" ht="12.75" customHeight="1">
      <c r="A78" s="3">
        <v>8</v>
      </c>
      <c r="B78" s="72">
        <v>961210</v>
      </c>
      <c r="C78" s="12" t="s">
        <v>10</v>
      </c>
      <c r="D78" s="12">
        <f t="shared" si="14"/>
        <v>-14.25193597304127</v>
      </c>
      <c r="E78" s="12">
        <f t="shared" si="12"/>
        <v>24.105663588927911</v>
      </c>
      <c r="F78" s="12">
        <f t="shared" si="12"/>
        <v>-3.8103013457864279</v>
      </c>
      <c r="G78" s="12">
        <f t="shared" si="12"/>
        <v>-7.6069112246761676</v>
      </c>
      <c r="H78" s="12">
        <f t="shared" si="12"/>
        <v>-24.986738224669438</v>
      </c>
      <c r="I78" s="12">
        <f t="shared" si="12"/>
        <v>-14.873689850443697</v>
      </c>
      <c r="J78" s="12">
        <f t="shared" si="12"/>
        <v>-3.8244986173381506</v>
      </c>
      <c r="K78" s="12">
        <f t="shared" si="12"/>
        <v>10.255700509045496</v>
      </c>
      <c r="L78" s="12">
        <f t="shared" si="12"/>
        <v>-1.932943030396288</v>
      </c>
      <c r="M78" s="12">
        <f t="shared" si="12"/>
        <v>-1.9184116662875823</v>
      </c>
      <c r="N78" s="12">
        <f t="shared" si="12"/>
        <v>12.974555544209835</v>
      </c>
      <c r="O78" s="12">
        <f t="shared" si="12"/>
        <v>-29.059234119323804</v>
      </c>
      <c r="P78" s="12">
        <f t="shared" si="12"/>
        <v>-7.8085197075315449</v>
      </c>
      <c r="Q78" s="12">
        <f t="shared" si="12"/>
        <v>-24.720644822678082</v>
      </c>
      <c r="R78" s="12">
        <f t="shared" si="12"/>
        <v>15.74650007396427</v>
      </c>
      <c r="S78" s="12">
        <f t="shared" si="12"/>
        <v>14.312939378978442</v>
      </c>
      <c r="T78" s="12">
        <f t="shared" si="12"/>
        <v>22.606124521748242</v>
      </c>
      <c r="U78" s="12">
        <f t="shared" si="12"/>
        <v>1.9139393757870948</v>
      </c>
      <c r="V78" s="12">
        <f t="shared" si="12"/>
        <v>3.0078824780658522</v>
      </c>
      <c r="W78" s="12">
        <f t="shared" si="12"/>
        <v>7.1409834270455264</v>
      </c>
      <c r="X78" s="12">
        <f t="shared" si="12"/>
        <v>-1.1065913570781589</v>
      </c>
      <c r="Y78" s="12">
        <f t="shared" si="12"/>
        <v>-14.637821920861057</v>
      </c>
      <c r="Z78" s="12">
        <f t="shared" si="12"/>
        <v>-10.573757671043055</v>
      </c>
      <c r="AA78" s="12">
        <f t="shared" si="12"/>
        <v>2.5501196433527724</v>
      </c>
      <c r="AB78" s="12">
        <f t="shared" si="12"/>
        <v>-3.3499234403182072</v>
      </c>
      <c r="AC78" s="12">
        <f t="shared" si="12"/>
        <v>32.68650094360342</v>
      </c>
      <c r="AD78" s="12">
        <f t="shared" si="12"/>
        <v>-0.63473665841408433</v>
      </c>
      <c r="AE78" s="12">
        <f t="shared" si="13"/>
        <v>-17.787297007122845</v>
      </c>
      <c r="AF78" s="12">
        <f t="shared" si="15"/>
        <v>-2.3149365878995187</v>
      </c>
    </row>
    <row r="79" spans="1:32" ht="12.75" customHeight="1">
      <c r="A79" s="3">
        <v>9</v>
      </c>
      <c r="B79" s="72">
        <v>580632</v>
      </c>
      <c r="C79" s="12" t="s">
        <v>10</v>
      </c>
      <c r="D79" s="12">
        <f t="shared" si="14"/>
        <v>14.81591633720187</v>
      </c>
      <c r="E79" s="12">
        <f t="shared" si="12"/>
        <v>14.723290171543795</v>
      </c>
      <c r="F79" s="12">
        <f t="shared" si="12"/>
        <v>31.736161109009004</v>
      </c>
      <c r="G79" s="12">
        <f t="shared" si="12"/>
        <v>-26.112204992065998</v>
      </c>
      <c r="H79" s="12">
        <f t="shared" si="12"/>
        <v>54.611129469064792</v>
      </c>
      <c r="I79" s="12">
        <f t="shared" si="12"/>
        <v>-24.514345026882452</v>
      </c>
      <c r="J79" s="12">
        <f t="shared" si="12"/>
        <v>139.34839356984745</v>
      </c>
      <c r="K79" s="12">
        <f t="shared" si="12"/>
        <v>0.40764271786026995</v>
      </c>
      <c r="L79" s="12">
        <f t="shared" si="12"/>
        <v>-45.881352506566529</v>
      </c>
      <c r="M79" s="12">
        <f t="shared" si="12"/>
        <v>53.367684758504652</v>
      </c>
      <c r="N79" s="12">
        <f t="shared" si="12"/>
        <v>-15.538676092833867</v>
      </c>
      <c r="O79" s="12">
        <f t="shared" si="12"/>
        <v>126.87464895984616</v>
      </c>
      <c r="P79" s="12">
        <f t="shared" si="12"/>
        <v>-48.584524597619584</v>
      </c>
      <c r="Q79" s="12">
        <f t="shared" si="12"/>
        <v>-32.310384068013533</v>
      </c>
      <c r="R79" s="12">
        <f t="shared" si="12"/>
        <v>35.215376291717462</v>
      </c>
      <c r="S79" s="12">
        <f t="shared" si="12"/>
        <v>6.5003497620324708</v>
      </c>
      <c r="T79" s="12">
        <f t="shared" si="12"/>
        <v>-1.5845468221938006</v>
      </c>
      <c r="U79" s="12">
        <f t="shared" si="12"/>
        <v>-12.336815820952012</v>
      </c>
      <c r="V79" s="12">
        <f t="shared" si="12"/>
        <v>-12.075553441303384</v>
      </c>
      <c r="W79" s="12">
        <f t="shared" si="12"/>
        <v>-8.7481729733787716</v>
      </c>
      <c r="X79" s="12">
        <f t="shared" si="12"/>
        <v>1.0702187004978612</v>
      </c>
      <c r="Y79" s="12">
        <f t="shared" si="12"/>
        <v>-18.913138317559685</v>
      </c>
      <c r="Z79" s="12">
        <f t="shared" si="12"/>
        <v>-5.033274679589951</v>
      </c>
      <c r="AA79" s="12">
        <f t="shared" si="12"/>
        <v>43.474143299402158</v>
      </c>
      <c r="AB79" s="12">
        <f t="shared" si="12"/>
        <v>20.515005828889471</v>
      </c>
      <c r="AC79" s="12">
        <f t="shared" si="12"/>
        <v>-13.640123072966887</v>
      </c>
      <c r="AD79" s="12">
        <f t="shared" si="12"/>
        <v>-3.1168878861394802</v>
      </c>
      <c r="AE79" s="12">
        <f t="shared" si="13"/>
        <v>43.025538334817583</v>
      </c>
      <c r="AF79" s="12">
        <f t="shared" si="15"/>
        <v>4.0871541431840575</v>
      </c>
    </row>
    <row r="80" spans="1:32" ht="12.75" customHeight="1">
      <c r="A80" s="3">
        <v>10</v>
      </c>
      <c r="B80" s="72">
        <v>590390</v>
      </c>
      <c r="C80" s="12" t="s">
        <v>10</v>
      </c>
      <c r="D80" s="12">
        <f t="shared" si="14"/>
        <v>-14.311812996889046</v>
      </c>
      <c r="E80" s="12">
        <f t="shared" si="12"/>
        <v>-26.030510586247019</v>
      </c>
      <c r="F80" s="12">
        <f t="shared" si="12"/>
        <v>-19.536466006625503</v>
      </c>
      <c r="G80" s="12">
        <f t="shared" si="12"/>
        <v>4.3191566439400901</v>
      </c>
      <c r="H80" s="12">
        <f t="shared" si="12"/>
        <v>-32.002140771132389</v>
      </c>
      <c r="I80" s="12">
        <f t="shared" si="12"/>
        <v>62.401559145011817</v>
      </c>
      <c r="J80" s="12">
        <f t="shared" si="12"/>
        <v>-9.0387472800243245</v>
      </c>
      <c r="K80" s="12">
        <f t="shared" si="12"/>
        <v>32.057242187815859</v>
      </c>
      <c r="L80" s="12">
        <f t="shared" si="12"/>
        <v>75.668301343863817</v>
      </c>
      <c r="M80" s="12">
        <f t="shared" si="12"/>
        <v>21.484859850815454</v>
      </c>
      <c r="N80" s="12">
        <f t="shared" si="12"/>
        <v>16.199814868504504</v>
      </c>
      <c r="O80" s="12">
        <f t="shared" si="12"/>
        <v>16.463880379075576</v>
      </c>
      <c r="P80" s="12">
        <f t="shared" si="12"/>
        <v>-14.791681576393714</v>
      </c>
      <c r="Q80" s="12">
        <f t="shared" si="12"/>
        <v>-24.958850742537592</v>
      </c>
      <c r="R80" s="12">
        <f t="shared" si="12"/>
        <v>34.942915951162774</v>
      </c>
      <c r="S80" s="12">
        <f t="shared" si="12"/>
        <v>21.51859462051226</v>
      </c>
      <c r="T80" s="12">
        <f t="shared" si="12"/>
        <v>23.973349524836919</v>
      </c>
      <c r="U80" s="12">
        <f t="shared" si="12"/>
        <v>8.2825694602656625</v>
      </c>
      <c r="V80" s="12">
        <f t="shared" si="12"/>
        <v>5.8769009408284916</v>
      </c>
      <c r="W80" s="12">
        <f t="shared" si="12"/>
        <v>-35.467289993486744</v>
      </c>
      <c r="X80" s="12">
        <f t="shared" si="12"/>
        <v>-3.6741110393104464</v>
      </c>
      <c r="Y80" s="12">
        <f t="shared" si="12"/>
        <v>5.5507634886208734</v>
      </c>
      <c r="Z80" s="12">
        <f t="shared" si="12"/>
        <v>-1.4643406610131251</v>
      </c>
      <c r="AA80" s="12">
        <f t="shared" si="12"/>
        <v>-11.214786012319635</v>
      </c>
      <c r="AB80" s="12">
        <f t="shared" si="12"/>
        <v>47.588090325220605</v>
      </c>
      <c r="AC80" s="12">
        <f t="shared" si="12"/>
        <v>19.396733862990672</v>
      </c>
      <c r="AD80" s="12">
        <f t="shared" si="12"/>
        <v>-4.1056001800988895</v>
      </c>
      <c r="AE80" s="12">
        <f t="shared" si="13"/>
        <v>18.509172817143209</v>
      </c>
      <c r="AF80" s="12">
        <f t="shared" si="15"/>
        <v>4.4058722066431022</v>
      </c>
    </row>
    <row r="81" spans="1:32" ht="12.75" customHeight="1">
      <c r="A81" s="3">
        <v>11</v>
      </c>
      <c r="B81" s="72">
        <v>600293</v>
      </c>
      <c r="C81" s="12" t="s">
        <v>10</v>
      </c>
      <c r="D81" s="12">
        <f t="shared" si="14"/>
        <v>64.894088925825884</v>
      </c>
      <c r="E81" s="12">
        <f t="shared" si="12"/>
        <v>53.791404804663102</v>
      </c>
      <c r="F81" s="12">
        <f t="shared" si="12"/>
        <v>0.38006860554172306</v>
      </c>
      <c r="G81" s="12">
        <f t="shared" si="12"/>
        <v>18.044801028288319</v>
      </c>
      <c r="H81" s="12">
        <f t="shared" si="12"/>
        <v>48.922640849698638</v>
      </c>
      <c r="I81" s="12">
        <f t="shared" si="12"/>
        <v>-39.056113725724153</v>
      </c>
      <c r="J81" s="12">
        <f t="shared" si="12"/>
        <v>-9.963289766825838</v>
      </c>
      <c r="K81" s="12">
        <f t="shared" si="12"/>
        <v>11.508593290407234</v>
      </c>
      <c r="L81" s="12">
        <f t="shared" si="12"/>
        <v>-25.455866338116522</v>
      </c>
      <c r="M81" s="12">
        <f t="shared" si="12"/>
        <v>2.9129501623276468</v>
      </c>
      <c r="N81" s="12">
        <f t="shared" si="12"/>
        <v>30.768768164007668</v>
      </c>
      <c r="O81" s="12">
        <f t="shared" ref="E81:AD91" si="16">IFERROR((((O19/N19)*100-100)),"--")</f>
        <v>-32.537729910674784</v>
      </c>
      <c r="P81" s="12">
        <f t="shared" si="16"/>
        <v>-30.782334214731861</v>
      </c>
      <c r="Q81" s="12">
        <f t="shared" si="16"/>
        <v>-33.044604744227428</v>
      </c>
      <c r="R81" s="12">
        <f t="shared" si="16"/>
        <v>-6.9863551238625661</v>
      </c>
      <c r="S81" s="12">
        <f t="shared" si="16"/>
        <v>-14.645217295181354</v>
      </c>
      <c r="T81" s="12">
        <f t="shared" si="16"/>
        <v>46.496712320585459</v>
      </c>
      <c r="U81" s="12">
        <f t="shared" si="16"/>
        <v>27.35627753573138</v>
      </c>
      <c r="V81" s="12">
        <f t="shared" si="16"/>
        <v>-5.5366235984946002</v>
      </c>
      <c r="W81" s="12">
        <f t="shared" si="16"/>
        <v>19.020469532402345</v>
      </c>
      <c r="X81" s="12">
        <f t="shared" si="16"/>
        <v>18.922099146540774</v>
      </c>
      <c r="Y81" s="12">
        <f t="shared" si="16"/>
        <v>-20.758596679818737</v>
      </c>
      <c r="Z81" s="12">
        <f t="shared" si="16"/>
        <v>24.44110388582348</v>
      </c>
      <c r="AA81" s="12">
        <f t="shared" si="16"/>
        <v>44.998404133779758</v>
      </c>
      <c r="AB81" s="12">
        <f t="shared" si="16"/>
        <v>-26.629474480639615</v>
      </c>
      <c r="AC81" s="12">
        <f t="shared" si="16"/>
        <v>12.245342460561375</v>
      </c>
      <c r="AD81" s="12">
        <f t="shared" si="16"/>
        <v>74.259135694272913</v>
      </c>
      <c r="AE81" s="12">
        <f t="shared" si="13"/>
        <v>-100</v>
      </c>
      <c r="AF81" s="12">
        <f t="shared" si="15"/>
        <v>-100</v>
      </c>
    </row>
    <row r="82" spans="1:32" ht="12.75" customHeight="1">
      <c r="A82" s="3">
        <v>12</v>
      </c>
      <c r="B82" s="72">
        <v>551229</v>
      </c>
      <c r="C82" s="12" t="s">
        <v>10</v>
      </c>
      <c r="D82" s="12">
        <f t="shared" si="14"/>
        <v>67.579999999999984</v>
      </c>
      <c r="E82" s="12">
        <f t="shared" si="16"/>
        <v>5.9300913347795046</v>
      </c>
      <c r="F82" s="12">
        <f t="shared" si="16"/>
        <v>143.9538736828153</v>
      </c>
      <c r="G82" s="12">
        <f t="shared" si="16"/>
        <v>-42.502757387897915</v>
      </c>
      <c r="H82" s="12">
        <f t="shared" si="16"/>
        <v>153.51774286139519</v>
      </c>
      <c r="I82" s="12">
        <f t="shared" si="16"/>
        <v>41.803485681644304</v>
      </c>
      <c r="J82" s="12">
        <f t="shared" si="16"/>
        <v>-20.287434121466234</v>
      </c>
      <c r="K82" s="12">
        <f t="shared" si="16"/>
        <v>14.547022385488106</v>
      </c>
      <c r="L82" s="12">
        <f t="shared" si="16"/>
        <v>26.107539820766945</v>
      </c>
      <c r="M82" s="12">
        <f t="shared" si="16"/>
        <v>13.875658159812005</v>
      </c>
      <c r="N82" s="12">
        <f t="shared" si="16"/>
        <v>50.60665501301014</v>
      </c>
      <c r="O82" s="12">
        <f t="shared" si="16"/>
        <v>-8.9146756725185128E-2</v>
      </c>
      <c r="P82" s="12">
        <f t="shared" si="16"/>
        <v>8.4130508200217946E-2</v>
      </c>
      <c r="Q82" s="12">
        <f t="shared" si="16"/>
        <v>-34.004979693870624</v>
      </c>
      <c r="R82" s="12">
        <f t="shared" si="16"/>
        <v>20.877310020961559</v>
      </c>
      <c r="S82" s="12">
        <f t="shared" si="16"/>
        <v>70.535570515713857</v>
      </c>
      <c r="T82" s="12">
        <f t="shared" si="16"/>
        <v>116.26984321123436</v>
      </c>
      <c r="U82" s="12">
        <f t="shared" si="16"/>
        <v>37.184957044931025</v>
      </c>
      <c r="V82" s="12">
        <f t="shared" si="16"/>
        <v>-0.48084656566260264</v>
      </c>
      <c r="W82" s="12">
        <f t="shared" si="16"/>
        <v>55.934321174539946</v>
      </c>
      <c r="X82" s="12">
        <f t="shared" si="16"/>
        <v>2.3460095677165071</v>
      </c>
      <c r="Y82" s="12">
        <f t="shared" si="16"/>
        <v>-8.4494014700149904</v>
      </c>
      <c r="Z82" s="12">
        <f t="shared" si="16"/>
        <v>16.491527279529492</v>
      </c>
      <c r="AA82" s="12">
        <f t="shared" si="16"/>
        <v>9.0574551467599917</v>
      </c>
      <c r="AB82" s="12">
        <f t="shared" si="16"/>
        <v>-29.477817416411099</v>
      </c>
      <c r="AC82" s="12">
        <f t="shared" si="16"/>
        <v>31.198017496645235</v>
      </c>
      <c r="AD82" s="12">
        <f t="shared" si="16"/>
        <v>14.45082399940722</v>
      </c>
      <c r="AE82" s="12">
        <f t="shared" si="13"/>
        <v>-38.438257719955651</v>
      </c>
      <c r="AF82" s="12">
        <f t="shared" si="15"/>
        <v>16.598376078877219</v>
      </c>
    </row>
    <row r="83" spans="1:32" ht="12.75" customHeight="1">
      <c r="A83" s="3">
        <v>13</v>
      </c>
      <c r="B83" s="72">
        <v>392112</v>
      </c>
      <c r="C83" s="12" t="s">
        <v>10</v>
      </c>
      <c r="D83" s="12">
        <f t="shared" si="14"/>
        <v>56.013740132280759</v>
      </c>
      <c r="E83" s="12">
        <f t="shared" si="16"/>
        <v>38.04727171677996</v>
      </c>
      <c r="F83" s="12">
        <f t="shared" si="16"/>
        <v>-45.341462034991466</v>
      </c>
      <c r="G83" s="12">
        <f t="shared" si="16"/>
        <v>14.044162804044163</v>
      </c>
      <c r="H83" s="12">
        <f t="shared" si="16"/>
        <v>37.854338853400321</v>
      </c>
      <c r="I83" s="12">
        <f t="shared" si="16"/>
        <v>-0.38160190372677505</v>
      </c>
      <c r="J83" s="12">
        <f t="shared" si="16"/>
        <v>-47.992666572351638</v>
      </c>
      <c r="K83" s="12">
        <f t="shared" si="16"/>
        <v>-12.406118264340776</v>
      </c>
      <c r="L83" s="12">
        <f t="shared" si="16"/>
        <v>37.692838908042035</v>
      </c>
      <c r="M83" s="12">
        <f t="shared" si="16"/>
        <v>-2.4828984389074691</v>
      </c>
      <c r="N83" s="12">
        <f t="shared" si="16"/>
        <v>8.8469352639555865</v>
      </c>
      <c r="O83" s="12">
        <f t="shared" si="16"/>
        <v>1.4674666711393911</v>
      </c>
      <c r="P83" s="12">
        <f t="shared" si="16"/>
        <v>-8.5480548496453395</v>
      </c>
      <c r="Q83" s="12">
        <f t="shared" si="16"/>
        <v>-8.0106855593229653</v>
      </c>
      <c r="R83" s="12">
        <f t="shared" si="16"/>
        <v>12.921970955708687</v>
      </c>
      <c r="S83" s="12">
        <f t="shared" si="16"/>
        <v>36.383753384471163</v>
      </c>
      <c r="T83" s="12">
        <f t="shared" si="16"/>
        <v>85.796378505421984</v>
      </c>
      <c r="U83" s="12">
        <f t="shared" si="16"/>
        <v>2.1001345580494899</v>
      </c>
      <c r="V83" s="12">
        <f t="shared" si="16"/>
        <v>5.0772850408522743</v>
      </c>
      <c r="W83" s="12">
        <f t="shared" si="16"/>
        <v>-19.880136833539353</v>
      </c>
      <c r="X83" s="12">
        <f t="shared" si="16"/>
        <v>-8.0624199313681828</v>
      </c>
      <c r="Y83" s="12">
        <f t="shared" si="16"/>
        <v>45.254897391304183</v>
      </c>
      <c r="Z83" s="12">
        <f t="shared" si="16"/>
        <v>8.9272557400925621</v>
      </c>
      <c r="AA83" s="12">
        <f t="shared" si="16"/>
        <v>-34.106608837804004</v>
      </c>
      <c r="AB83" s="12">
        <f t="shared" si="16"/>
        <v>-17.749524770041731</v>
      </c>
      <c r="AC83" s="12">
        <f t="shared" si="16"/>
        <v>1.8681143859225102</v>
      </c>
      <c r="AD83" s="12">
        <f t="shared" si="16"/>
        <v>12.805782664459045</v>
      </c>
      <c r="AE83" s="12">
        <f t="shared" si="13"/>
        <v>-22.635387775547116</v>
      </c>
      <c r="AF83" s="12">
        <f t="shared" si="15"/>
        <v>2.0598427795691654</v>
      </c>
    </row>
    <row r="84" spans="1:32" ht="12.75" customHeight="1">
      <c r="A84" s="3">
        <v>14</v>
      </c>
      <c r="B84" s="72">
        <v>520932</v>
      </c>
      <c r="C84" s="12" t="s">
        <v>10</v>
      </c>
      <c r="D84" s="12">
        <f t="shared" si="14"/>
        <v>75.523472028668124</v>
      </c>
      <c r="E84" s="12">
        <f t="shared" si="16"/>
        <v>17.185123785465152</v>
      </c>
      <c r="F84" s="12">
        <f t="shared" si="16"/>
        <v>-32.268136889283625</v>
      </c>
      <c r="G84" s="12">
        <f t="shared" si="16"/>
        <v>45.920540029649146</v>
      </c>
      <c r="H84" s="12">
        <f t="shared" si="16"/>
        <v>-35.993581805538042</v>
      </c>
      <c r="I84" s="12">
        <f t="shared" si="16"/>
        <v>-48.541278281497526</v>
      </c>
      <c r="J84" s="12">
        <f t="shared" si="16"/>
        <v>-59.479136205937152</v>
      </c>
      <c r="K84" s="12">
        <f t="shared" si="16"/>
        <v>-32.845928269090152</v>
      </c>
      <c r="L84" s="12">
        <f t="shared" si="16"/>
        <v>-11.853041235451883</v>
      </c>
      <c r="M84" s="12">
        <f t="shared" si="16"/>
        <v>154.25564355281963</v>
      </c>
      <c r="N84" s="12">
        <f t="shared" si="16"/>
        <v>-49.215564055504224</v>
      </c>
      <c r="O84" s="12">
        <f t="shared" si="16"/>
        <v>-15.265086259655931</v>
      </c>
      <c r="P84" s="12">
        <f t="shared" si="16"/>
        <v>139.43119666229532</v>
      </c>
      <c r="Q84" s="12">
        <f t="shared" si="16"/>
        <v>-46.220534831070438</v>
      </c>
      <c r="R84" s="12">
        <f t="shared" si="16"/>
        <v>8.4070150184816725</v>
      </c>
      <c r="S84" s="12">
        <f t="shared" si="16"/>
        <v>256.58010448172462</v>
      </c>
      <c r="T84" s="12">
        <f t="shared" si="16"/>
        <v>-0.11422926543083634</v>
      </c>
      <c r="U84" s="12">
        <f t="shared" si="16"/>
        <v>66.728766852332967</v>
      </c>
      <c r="V84" s="12">
        <f t="shared" si="16"/>
        <v>19.197735130145773</v>
      </c>
      <c r="W84" s="12">
        <f t="shared" si="16"/>
        <v>9.1971224994766771</v>
      </c>
      <c r="X84" s="12">
        <f t="shared" si="16"/>
        <v>10.49994101342557</v>
      </c>
      <c r="Y84" s="12">
        <f t="shared" si="16"/>
        <v>-11.83691902730132</v>
      </c>
      <c r="Z84" s="12">
        <f t="shared" si="16"/>
        <v>-10.126793211072325</v>
      </c>
      <c r="AA84" s="12">
        <f t="shared" si="16"/>
        <v>-4.6960438577665116</v>
      </c>
      <c r="AB84" s="12">
        <f t="shared" si="16"/>
        <v>-52.418564581235202</v>
      </c>
      <c r="AC84" s="12">
        <f t="shared" si="16"/>
        <v>31.748672705395961</v>
      </c>
      <c r="AD84" s="12">
        <f t="shared" si="16"/>
        <v>85.532497427251656</v>
      </c>
      <c r="AE84" s="12">
        <f t="shared" si="13"/>
        <v>-52.043329981201261</v>
      </c>
      <c r="AF84" s="12">
        <f t="shared" si="15"/>
        <v>-0.43045228665854474</v>
      </c>
    </row>
    <row r="85" spans="1:32" ht="12.75" customHeight="1">
      <c r="A85" s="3">
        <v>15</v>
      </c>
      <c r="B85" s="72">
        <v>581092</v>
      </c>
      <c r="C85" s="12" t="s">
        <v>10</v>
      </c>
      <c r="D85" s="12">
        <f t="shared" si="14"/>
        <v>23.072463768115938</v>
      </c>
      <c r="E85" s="12">
        <f t="shared" si="16"/>
        <v>-6.5242420674003228</v>
      </c>
      <c r="F85" s="12">
        <f t="shared" si="16"/>
        <v>-19.068469320179815</v>
      </c>
      <c r="G85" s="12">
        <f t="shared" si="16"/>
        <v>12.814386255624058</v>
      </c>
      <c r="H85" s="12">
        <f t="shared" si="16"/>
        <v>35.702315704178375</v>
      </c>
      <c r="I85" s="12">
        <f t="shared" si="16"/>
        <v>-41.319015094602086</v>
      </c>
      <c r="J85" s="12">
        <f t="shared" si="16"/>
        <v>198.12816882827929</v>
      </c>
      <c r="K85" s="12">
        <f t="shared" si="16"/>
        <v>23.675042816825325</v>
      </c>
      <c r="L85" s="12">
        <f t="shared" si="16"/>
        <v>2.3193602030125078</v>
      </c>
      <c r="M85" s="12">
        <f t="shared" si="16"/>
        <v>10.6725054177234</v>
      </c>
      <c r="N85" s="12">
        <f t="shared" si="16"/>
        <v>17.848680287073776</v>
      </c>
      <c r="O85" s="12">
        <f t="shared" si="16"/>
        <v>11.998857141942494</v>
      </c>
      <c r="P85" s="12">
        <f t="shared" si="16"/>
        <v>-11.255976206220737</v>
      </c>
      <c r="Q85" s="12">
        <f t="shared" si="16"/>
        <v>-35.212407834185797</v>
      </c>
      <c r="R85" s="12">
        <f t="shared" si="16"/>
        <v>20.783163526558752</v>
      </c>
      <c r="S85" s="12">
        <f t="shared" si="16"/>
        <v>17.785669252496078</v>
      </c>
      <c r="T85" s="12">
        <f t="shared" si="16"/>
        <v>5.56310068758836</v>
      </c>
      <c r="U85" s="12">
        <f t="shared" si="16"/>
        <v>-1.8307084789593375</v>
      </c>
      <c r="V85" s="12">
        <f t="shared" si="16"/>
        <v>2.5711730429578665</v>
      </c>
      <c r="W85" s="12">
        <f t="shared" si="16"/>
        <v>9.1510489223119578</v>
      </c>
      <c r="X85" s="12">
        <f t="shared" si="16"/>
        <v>-8.8778655251187928</v>
      </c>
      <c r="Y85" s="12">
        <f t="shared" si="16"/>
        <v>-13.136194763684927</v>
      </c>
      <c r="Z85" s="12">
        <f t="shared" si="16"/>
        <v>8.4002912876732125</v>
      </c>
      <c r="AA85" s="12">
        <f t="shared" si="16"/>
        <v>1.1483829851726739</v>
      </c>
      <c r="AB85" s="12">
        <f t="shared" si="16"/>
        <v>-9.5254774121827239</v>
      </c>
      <c r="AC85" s="12">
        <f t="shared" si="16"/>
        <v>75.475141509171635</v>
      </c>
      <c r="AD85" s="12">
        <f t="shared" si="16"/>
        <v>-8.2420847270531823</v>
      </c>
      <c r="AE85" s="12">
        <f t="shared" si="13"/>
        <v>18.287242278701882</v>
      </c>
      <c r="AF85" s="12">
        <f t="shared" si="15"/>
        <v>6.6909006008828209</v>
      </c>
    </row>
    <row r="86" spans="1:32" ht="12.75" customHeight="1">
      <c r="A86" s="3">
        <v>16</v>
      </c>
      <c r="B86" s="72">
        <v>560819</v>
      </c>
      <c r="C86" s="12" t="s">
        <v>10</v>
      </c>
      <c r="D86" s="12">
        <f t="shared" si="14"/>
        <v>67.64547023295944</v>
      </c>
      <c r="E86" s="12">
        <f t="shared" si="16"/>
        <v>2.3384839303534477</v>
      </c>
      <c r="F86" s="12">
        <f t="shared" si="16"/>
        <v>44.926495437647844</v>
      </c>
      <c r="G86" s="12">
        <f t="shared" si="16"/>
        <v>241.67881190427619</v>
      </c>
      <c r="H86" s="12">
        <f t="shared" si="16"/>
        <v>54.177659197077844</v>
      </c>
      <c r="I86" s="12">
        <f t="shared" si="16"/>
        <v>20.384993386487338</v>
      </c>
      <c r="J86" s="12">
        <f t="shared" si="16"/>
        <v>36.002851656413156</v>
      </c>
      <c r="K86" s="12">
        <f t="shared" si="16"/>
        <v>-57.808465864549305</v>
      </c>
      <c r="L86" s="12">
        <f t="shared" si="16"/>
        <v>-43.675405758535746</v>
      </c>
      <c r="M86" s="12">
        <f t="shared" si="16"/>
        <v>182.50203793824141</v>
      </c>
      <c r="N86" s="12">
        <f t="shared" si="16"/>
        <v>0.22699702910638564</v>
      </c>
      <c r="O86" s="12">
        <f t="shared" si="16"/>
        <v>-9.6303852326296067</v>
      </c>
      <c r="P86" s="12">
        <f t="shared" si="16"/>
        <v>-4.1322467157855272</v>
      </c>
      <c r="Q86" s="12">
        <f t="shared" si="16"/>
        <v>-42.022525355311167</v>
      </c>
      <c r="R86" s="12">
        <f t="shared" si="16"/>
        <v>33.675296535426298</v>
      </c>
      <c r="S86" s="12">
        <f t="shared" si="16"/>
        <v>23.625226325296467</v>
      </c>
      <c r="T86" s="12">
        <f t="shared" si="16"/>
        <v>4.3829929523642335</v>
      </c>
      <c r="U86" s="12">
        <f t="shared" si="16"/>
        <v>6.4920967369064044</v>
      </c>
      <c r="V86" s="12">
        <f t="shared" si="16"/>
        <v>26.275106745180807</v>
      </c>
      <c r="W86" s="12">
        <f t="shared" si="16"/>
        <v>4.069231883229449</v>
      </c>
      <c r="X86" s="12">
        <f t="shared" si="16"/>
        <v>-11.53926797198946</v>
      </c>
      <c r="Y86" s="12">
        <f t="shared" si="16"/>
        <v>-11.426271590348492</v>
      </c>
      <c r="Z86" s="12">
        <f t="shared" si="16"/>
        <v>-4.5205619806041426</v>
      </c>
      <c r="AA86" s="12">
        <f t="shared" si="16"/>
        <v>2.8055607097317079</v>
      </c>
      <c r="AB86" s="12">
        <f t="shared" si="16"/>
        <v>-19.701656483007739</v>
      </c>
      <c r="AC86" s="12">
        <f t="shared" si="16"/>
        <v>11.687894201066811</v>
      </c>
      <c r="AD86" s="12">
        <f t="shared" si="16"/>
        <v>16.649870943647002</v>
      </c>
      <c r="AE86" s="12">
        <f t="shared" si="13"/>
        <v>40.822725539970889</v>
      </c>
      <c r="AF86" s="12">
        <f t="shared" si="15"/>
        <v>10.848981527979419</v>
      </c>
    </row>
    <row r="87" spans="1:32" ht="12.75" customHeight="1">
      <c r="A87" s="3">
        <v>17</v>
      </c>
      <c r="B87" s="72">
        <v>540752</v>
      </c>
      <c r="C87" s="12" t="s">
        <v>10</v>
      </c>
      <c r="D87" s="12">
        <f t="shared" si="14"/>
        <v>-18.837698332998585</v>
      </c>
      <c r="E87" s="12">
        <f t="shared" si="16"/>
        <v>24.790573258095861</v>
      </c>
      <c r="F87" s="12">
        <f t="shared" si="16"/>
        <v>7.7536051354825588</v>
      </c>
      <c r="G87" s="12">
        <f t="shared" si="16"/>
        <v>19.774665630288382</v>
      </c>
      <c r="H87" s="12">
        <f t="shared" si="16"/>
        <v>-40.023777433471217</v>
      </c>
      <c r="I87" s="12">
        <f t="shared" si="16"/>
        <v>-41.946265483648482</v>
      </c>
      <c r="J87" s="12">
        <f t="shared" si="16"/>
        <v>-34.160848860802446</v>
      </c>
      <c r="K87" s="12">
        <f t="shared" si="16"/>
        <v>27.7542187807543</v>
      </c>
      <c r="L87" s="12">
        <f t="shared" si="16"/>
        <v>263.26902780996028</v>
      </c>
      <c r="M87" s="12">
        <f t="shared" si="16"/>
        <v>1.3913198279936552</v>
      </c>
      <c r="N87" s="12">
        <f t="shared" si="16"/>
        <v>-65.06310946718213</v>
      </c>
      <c r="O87" s="12">
        <f t="shared" si="16"/>
        <v>-40.167098015361113</v>
      </c>
      <c r="P87" s="12">
        <f t="shared" si="16"/>
        <v>-71.181735546463145</v>
      </c>
      <c r="Q87" s="12">
        <f t="shared" si="16"/>
        <v>102.47024700893772</v>
      </c>
      <c r="R87" s="12">
        <f t="shared" si="16"/>
        <v>187.50575148448638</v>
      </c>
      <c r="S87" s="12">
        <f t="shared" si="16"/>
        <v>-49.318531478425797</v>
      </c>
      <c r="T87" s="12">
        <f t="shared" si="16"/>
        <v>46.90489586188508</v>
      </c>
      <c r="U87" s="12">
        <f t="shared" si="16"/>
        <v>12.09800712754641</v>
      </c>
      <c r="V87" s="12">
        <f t="shared" si="16"/>
        <v>-9.4386953072656468</v>
      </c>
      <c r="W87" s="12">
        <f t="shared" si="16"/>
        <v>3.2376281910845108</v>
      </c>
      <c r="X87" s="12">
        <f t="shared" si="16"/>
        <v>-31.26534106663641</v>
      </c>
      <c r="Y87" s="12">
        <f t="shared" si="16"/>
        <v>2.0060258528525452</v>
      </c>
      <c r="Z87" s="12">
        <f t="shared" si="16"/>
        <v>16.731956040605553</v>
      </c>
      <c r="AA87" s="12">
        <f t="shared" si="16"/>
        <v>42.63213663776159</v>
      </c>
      <c r="AB87" s="12">
        <f t="shared" si="16"/>
        <v>23.682730393608267</v>
      </c>
      <c r="AC87" s="12">
        <f t="shared" si="16"/>
        <v>67.912601454054624</v>
      </c>
      <c r="AD87" s="12">
        <f t="shared" si="16"/>
        <v>13.0925082348502</v>
      </c>
      <c r="AE87" s="12">
        <f t="shared" si="13"/>
        <v>44.430483575759439</v>
      </c>
      <c r="AF87" s="12">
        <f t="shared" si="15"/>
        <v>1.4723880191488847</v>
      </c>
    </row>
    <row r="88" spans="1:32" ht="12.75" customHeight="1">
      <c r="A88" s="3">
        <v>18</v>
      </c>
      <c r="B88" s="72">
        <v>560229</v>
      </c>
      <c r="C88" s="12" t="s">
        <v>10</v>
      </c>
      <c r="D88" s="12">
        <f t="shared" si="14"/>
        <v>180.89428571428573</v>
      </c>
      <c r="E88" s="12">
        <f t="shared" si="16"/>
        <v>27.149875543272145</v>
      </c>
      <c r="F88" s="12">
        <f t="shared" si="16"/>
        <v>-38.34411005743776</v>
      </c>
      <c r="G88" s="12">
        <f t="shared" si="16"/>
        <v>-14.008266760579048</v>
      </c>
      <c r="H88" s="12">
        <f t="shared" si="16"/>
        <v>68.926399013652798</v>
      </c>
      <c r="I88" s="12">
        <f t="shared" si="16"/>
        <v>-1.6432161509339664</v>
      </c>
      <c r="J88" s="12">
        <f t="shared" si="16"/>
        <v>-57.95837987413551</v>
      </c>
      <c r="K88" s="12">
        <f t="shared" si="16"/>
        <v>49.557038778778605</v>
      </c>
      <c r="L88" s="12">
        <f t="shared" si="16"/>
        <v>80.149091749403709</v>
      </c>
      <c r="M88" s="12">
        <f t="shared" si="16"/>
        <v>-15.983736578382263</v>
      </c>
      <c r="N88" s="12">
        <f t="shared" si="16"/>
        <v>-3.5201965192000131</v>
      </c>
      <c r="O88" s="12">
        <f t="shared" si="16"/>
        <v>-12.914556675860211</v>
      </c>
      <c r="P88" s="12">
        <f t="shared" si="16"/>
        <v>-45.151717715164629</v>
      </c>
      <c r="Q88" s="12">
        <f t="shared" si="16"/>
        <v>-76.789438342508419</v>
      </c>
      <c r="R88" s="12">
        <f t="shared" si="16"/>
        <v>58.162979200652529</v>
      </c>
      <c r="S88" s="12">
        <f t="shared" si="16"/>
        <v>95.682548891628585</v>
      </c>
      <c r="T88" s="12">
        <f t="shared" si="16"/>
        <v>426.24194956432927</v>
      </c>
      <c r="U88" s="12">
        <f t="shared" si="16"/>
        <v>-55.260977176674778</v>
      </c>
      <c r="V88" s="12">
        <f t="shared" si="16"/>
        <v>-56.965129315546719</v>
      </c>
      <c r="W88" s="12">
        <f t="shared" si="16"/>
        <v>15.818864611783084</v>
      </c>
      <c r="X88" s="12">
        <f t="shared" si="16"/>
        <v>-16.488753202091445</v>
      </c>
      <c r="Y88" s="12">
        <f t="shared" si="16"/>
        <v>168.71864258641403</v>
      </c>
      <c r="Z88" s="12">
        <f t="shared" si="16"/>
        <v>745.76998977329242</v>
      </c>
      <c r="AA88" s="12">
        <f t="shared" si="16"/>
        <v>152.47047543261652</v>
      </c>
      <c r="AB88" s="12">
        <f t="shared" si="16"/>
        <v>6.2352718640251652</v>
      </c>
      <c r="AC88" s="12">
        <f t="shared" si="16"/>
        <v>-45.898882480657598</v>
      </c>
      <c r="AD88" s="12">
        <f t="shared" si="16"/>
        <v>96.073034226830401</v>
      </c>
      <c r="AE88" s="12">
        <f t="shared" si="13"/>
        <v>-48.729129527303648</v>
      </c>
      <c r="AF88" s="12">
        <f t="shared" si="15"/>
        <v>12.718870517359203</v>
      </c>
    </row>
    <row r="89" spans="1:32" ht="12.75" customHeight="1">
      <c r="A89" s="3">
        <v>19</v>
      </c>
      <c r="B89" s="72">
        <v>521142</v>
      </c>
      <c r="C89" s="12" t="s">
        <v>10</v>
      </c>
      <c r="D89" s="12">
        <f t="shared" si="14"/>
        <v>1114.0320754716981</v>
      </c>
      <c r="E89" s="12">
        <f t="shared" si="16"/>
        <v>810.43342238634079</v>
      </c>
      <c r="F89" s="12">
        <f t="shared" si="16"/>
        <v>-92.962420785496505</v>
      </c>
      <c r="G89" s="12">
        <f t="shared" si="16"/>
        <v>-55.927483711972371</v>
      </c>
      <c r="H89" s="12">
        <f t="shared" si="16"/>
        <v>107.5695117118704</v>
      </c>
      <c r="I89" s="12">
        <f t="shared" si="16"/>
        <v>-19.638972226899185</v>
      </c>
      <c r="J89" s="12">
        <f t="shared" si="16"/>
        <v>889.50600175532384</v>
      </c>
      <c r="K89" s="12">
        <f t="shared" si="16"/>
        <v>105.96922281779609</v>
      </c>
      <c r="L89" s="12">
        <f t="shared" si="16"/>
        <v>-73.3840831715832</v>
      </c>
      <c r="M89" s="12">
        <f t="shared" si="16"/>
        <v>77.916324018159969</v>
      </c>
      <c r="N89" s="12">
        <f t="shared" si="16"/>
        <v>5.1556147531456133</v>
      </c>
      <c r="O89" s="12">
        <f t="shared" si="16"/>
        <v>-6.3570436510516828</v>
      </c>
      <c r="P89" s="12">
        <f t="shared" si="16"/>
        <v>-40.733114260072242</v>
      </c>
      <c r="Q89" s="12">
        <f t="shared" si="16"/>
        <v>62.477263713971212</v>
      </c>
      <c r="R89" s="12">
        <f t="shared" si="16"/>
        <v>8.3667630454294937</v>
      </c>
      <c r="S89" s="12">
        <f t="shared" si="16"/>
        <v>78.005127980765678</v>
      </c>
      <c r="T89" s="12">
        <f t="shared" si="16"/>
        <v>10.732396048364564</v>
      </c>
      <c r="U89" s="12">
        <f t="shared" si="16"/>
        <v>-46.551785106785026</v>
      </c>
      <c r="V89" s="12">
        <f t="shared" si="16"/>
        <v>-33.951958187438066</v>
      </c>
      <c r="W89" s="12">
        <f t="shared" si="16"/>
        <v>66.727908963266344</v>
      </c>
      <c r="X89" s="12">
        <f t="shared" si="16"/>
        <v>-7.8287802052205535</v>
      </c>
      <c r="Y89" s="12">
        <f t="shared" si="16"/>
        <v>133.72709079549665</v>
      </c>
      <c r="Z89" s="12">
        <f t="shared" si="16"/>
        <v>17.379389161564788</v>
      </c>
      <c r="AA89" s="12">
        <f t="shared" si="16"/>
        <v>127.74954637108493</v>
      </c>
      <c r="AB89" s="12">
        <f t="shared" si="16"/>
        <v>-60.646014942913681</v>
      </c>
      <c r="AC89" s="12">
        <f t="shared" si="16"/>
        <v>-39.572654634019308</v>
      </c>
      <c r="AD89" s="12">
        <f t="shared" si="16"/>
        <v>45.233330663496361</v>
      </c>
      <c r="AE89" s="12">
        <f t="shared" si="13"/>
        <v>-5.4291239716465043</v>
      </c>
      <c r="AF89" s="12">
        <f t="shared" si="15"/>
        <v>18.074930709519887</v>
      </c>
    </row>
    <row r="90" spans="1:32" ht="12.75" customHeight="1">
      <c r="A90" s="3">
        <v>20</v>
      </c>
      <c r="B90" s="72">
        <v>560122</v>
      </c>
      <c r="C90" s="12" t="s">
        <v>10</v>
      </c>
      <c r="D90" s="12">
        <f t="shared" si="14"/>
        <v>122.3434065934066</v>
      </c>
      <c r="E90" s="12">
        <f t="shared" si="16"/>
        <v>429.67985864851187</v>
      </c>
      <c r="F90" s="12">
        <f t="shared" si="16"/>
        <v>4.436396073767753</v>
      </c>
      <c r="G90" s="12">
        <f t="shared" si="16"/>
        <v>-23.151769919411038</v>
      </c>
      <c r="H90" s="12">
        <f t="shared" si="16"/>
        <v>1.7936792223049594</v>
      </c>
      <c r="I90" s="12">
        <f t="shared" si="16"/>
        <v>-20.467255509191546</v>
      </c>
      <c r="J90" s="12">
        <f t="shared" si="16"/>
        <v>23.510443285874416</v>
      </c>
      <c r="K90" s="12">
        <f t="shared" si="16"/>
        <v>-87.559428095057044</v>
      </c>
      <c r="L90" s="12">
        <f t="shared" si="16"/>
        <v>74.178956616011504</v>
      </c>
      <c r="M90" s="12">
        <f t="shared" si="16"/>
        <v>5361.2581022493132</v>
      </c>
      <c r="N90" s="12">
        <f t="shared" si="16"/>
        <v>50.69853102820656</v>
      </c>
      <c r="O90" s="12">
        <f t="shared" si="16"/>
        <v>-4.7832943119031341</v>
      </c>
      <c r="P90" s="12">
        <f t="shared" si="16"/>
        <v>-13.499857304099223</v>
      </c>
      <c r="Q90" s="12">
        <f t="shared" si="16"/>
        <v>-32.211520403530486</v>
      </c>
      <c r="R90" s="12">
        <f t="shared" si="16"/>
        <v>-4.4893004449445897</v>
      </c>
      <c r="S90" s="12">
        <f t="shared" si="16"/>
        <v>-50.88488150281156</v>
      </c>
      <c r="T90" s="12">
        <f t="shared" si="16"/>
        <v>-75.057359246743715</v>
      </c>
      <c r="U90" s="12">
        <f t="shared" si="16"/>
        <v>192.54452585922979</v>
      </c>
      <c r="V90" s="12">
        <f t="shared" si="16"/>
        <v>-61.989416307156347</v>
      </c>
      <c r="W90" s="12">
        <f t="shared" si="16"/>
        <v>-57.90132875009536</v>
      </c>
      <c r="X90" s="12">
        <f t="shared" si="16"/>
        <v>359.91636562484348</v>
      </c>
      <c r="Y90" s="12">
        <f t="shared" si="16"/>
        <v>-95.858126953533315</v>
      </c>
      <c r="Z90" s="12">
        <f t="shared" si="16"/>
        <v>788.23542578312993</v>
      </c>
      <c r="AA90" s="12">
        <f t="shared" si="16"/>
        <v>144.19099998110036</v>
      </c>
      <c r="AB90" s="12">
        <f t="shared" si="16"/>
        <v>188.04006690200532</v>
      </c>
      <c r="AC90" s="12">
        <f t="shared" si="16"/>
        <v>56.877633842882545</v>
      </c>
      <c r="AD90" s="12">
        <f t="shared" si="16"/>
        <v>-24.005609583131104</v>
      </c>
      <c r="AE90" s="12">
        <f t="shared" si="13"/>
        <v>6.8256506660411986</v>
      </c>
      <c r="AF90" s="12">
        <f t="shared" si="15"/>
        <v>16.216781787434243</v>
      </c>
    </row>
    <row r="91" spans="1:32" ht="12.75" customHeight="1">
      <c r="A91" s="3">
        <v>21</v>
      </c>
      <c r="B91" s="72">
        <v>580810</v>
      </c>
      <c r="C91" s="12" t="s">
        <v>10</v>
      </c>
      <c r="D91" s="12">
        <f t="shared" si="14"/>
        <v>60.08082861554297</v>
      </c>
      <c r="E91" s="12">
        <f t="shared" si="16"/>
        <v>-1.6182959554175227</v>
      </c>
      <c r="F91" s="12">
        <f t="shared" si="16"/>
        <v>-10.937994020003998</v>
      </c>
      <c r="G91" s="12">
        <f t="shared" si="16"/>
        <v>18.029291142463876</v>
      </c>
      <c r="H91" s="12">
        <f t="shared" si="16"/>
        <v>39.636921409655542</v>
      </c>
      <c r="I91" s="12">
        <f t="shared" si="16"/>
        <v>-11.857952099013232</v>
      </c>
      <c r="J91" s="12">
        <f t="shared" ref="E91:AE98" si="17">IFERROR((((J29/I29)*100-100)),"--")</f>
        <v>49.70853564879846</v>
      </c>
      <c r="K91" s="12">
        <f t="shared" si="17"/>
        <v>-18.714052003766128</v>
      </c>
      <c r="L91" s="12">
        <f t="shared" si="17"/>
        <v>16.959957325451541</v>
      </c>
      <c r="M91" s="12">
        <f t="shared" si="17"/>
        <v>-34.856193479039007</v>
      </c>
      <c r="N91" s="12">
        <f t="shared" si="17"/>
        <v>-56.897155740170078</v>
      </c>
      <c r="O91" s="12">
        <f t="shared" si="17"/>
        <v>11.204354857976043</v>
      </c>
      <c r="P91" s="12">
        <f t="shared" si="17"/>
        <v>18.714762957001696</v>
      </c>
      <c r="Q91" s="12">
        <f t="shared" si="17"/>
        <v>-1.5568983251392154</v>
      </c>
      <c r="R91" s="12">
        <f t="shared" si="17"/>
        <v>42.384694691384425</v>
      </c>
      <c r="S91" s="12">
        <f t="shared" si="17"/>
        <v>10.928408362786342</v>
      </c>
      <c r="T91" s="12">
        <f t="shared" si="17"/>
        <v>1.4855164722628444</v>
      </c>
      <c r="U91" s="12">
        <f t="shared" si="17"/>
        <v>12.926210380670497</v>
      </c>
      <c r="V91" s="12">
        <f t="shared" si="17"/>
        <v>6.7212058808318318</v>
      </c>
      <c r="W91" s="12">
        <f t="shared" si="17"/>
        <v>14.445270729876313</v>
      </c>
      <c r="X91" s="12">
        <f t="shared" si="17"/>
        <v>-26.441532085103901</v>
      </c>
      <c r="Y91" s="12">
        <f t="shared" si="17"/>
        <v>23.807926785050242</v>
      </c>
      <c r="Z91" s="12">
        <f t="shared" si="17"/>
        <v>0.21368752275729719</v>
      </c>
      <c r="AA91" s="12">
        <f t="shared" si="17"/>
        <v>1.5570482027676746</v>
      </c>
      <c r="AB91" s="12">
        <f t="shared" si="17"/>
        <v>-5.1818910949562991</v>
      </c>
      <c r="AC91" s="12">
        <f t="shared" si="17"/>
        <v>27.442443073820911</v>
      </c>
      <c r="AD91" s="12">
        <f t="shared" si="17"/>
        <v>14.447539156929111</v>
      </c>
      <c r="AE91" s="12">
        <f t="shared" si="17"/>
        <v>-20.310002318406262</v>
      </c>
      <c r="AF91" s="12">
        <f t="shared" si="15"/>
        <v>3.0500404041406748</v>
      </c>
    </row>
    <row r="92" spans="1:32" ht="12.75" customHeight="1">
      <c r="A92" s="3">
        <v>22</v>
      </c>
      <c r="B92" s="72">
        <v>551513</v>
      </c>
      <c r="C92" s="12" t="s">
        <v>10</v>
      </c>
      <c r="D92" s="12">
        <f t="shared" si="14"/>
        <v>47.182766798418982</v>
      </c>
      <c r="E92" s="12">
        <f t="shared" si="17"/>
        <v>115.18598048620143</v>
      </c>
      <c r="F92" s="12">
        <f t="shared" si="17"/>
        <v>3.8402172887527399</v>
      </c>
      <c r="G92" s="12">
        <f t="shared" si="17"/>
        <v>-48.799864818188396</v>
      </c>
      <c r="H92" s="12">
        <f t="shared" si="17"/>
        <v>285.22368293185599</v>
      </c>
      <c r="I92" s="12">
        <f t="shared" si="17"/>
        <v>92.010946163084668</v>
      </c>
      <c r="J92" s="12">
        <f t="shared" si="17"/>
        <v>84.987736802710941</v>
      </c>
      <c r="K92" s="12">
        <f t="shared" si="17"/>
        <v>-7.8921812934393927</v>
      </c>
      <c r="L92" s="12">
        <f t="shared" si="17"/>
        <v>-19.199574995177088</v>
      </c>
      <c r="M92" s="12">
        <f t="shared" si="17"/>
        <v>1.2450896158505458</v>
      </c>
      <c r="N92" s="12">
        <f t="shared" si="17"/>
        <v>17.030331564944461</v>
      </c>
      <c r="O92" s="12">
        <f t="shared" si="17"/>
        <v>-11.647080772142132</v>
      </c>
      <c r="P92" s="12">
        <f t="shared" si="17"/>
        <v>-12.07173148850535</v>
      </c>
      <c r="Q92" s="12">
        <f t="shared" si="17"/>
        <v>-36.904909529560925</v>
      </c>
      <c r="R92" s="12">
        <f t="shared" si="17"/>
        <v>5.4039894987956103</v>
      </c>
      <c r="S92" s="12">
        <f t="shared" si="17"/>
        <v>0.52440782716863055</v>
      </c>
      <c r="T92" s="12">
        <f t="shared" si="17"/>
        <v>13.76648541938512</v>
      </c>
      <c r="U92" s="12">
        <f t="shared" si="17"/>
        <v>-13.913336993223297</v>
      </c>
      <c r="V92" s="12">
        <f t="shared" si="17"/>
        <v>-4.4406343140445728</v>
      </c>
      <c r="W92" s="12">
        <f t="shared" si="17"/>
        <v>18.04170979819088</v>
      </c>
      <c r="X92" s="12">
        <f t="shared" si="17"/>
        <v>-1.9524829606061331</v>
      </c>
      <c r="Y92" s="12">
        <f t="shared" si="17"/>
        <v>-32.556854888824304</v>
      </c>
      <c r="Z92" s="12">
        <f t="shared" si="17"/>
        <v>0.3227312264483686</v>
      </c>
      <c r="AA92" s="12">
        <f t="shared" si="17"/>
        <v>7.7131603428789219</v>
      </c>
      <c r="AB92" s="12">
        <f t="shared" si="17"/>
        <v>-30.678978756065717</v>
      </c>
      <c r="AC92" s="12">
        <f t="shared" si="17"/>
        <v>-35.352630305074655</v>
      </c>
      <c r="AD92" s="12">
        <f t="shared" si="17"/>
        <v>112.99718632809993</v>
      </c>
      <c r="AE92" s="12">
        <f t="shared" si="17"/>
        <v>0.74733823512451636</v>
      </c>
      <c r="AF92" s="12">
        <f t="shared" si="15"/>
        <v>7.4387751147379166</v>
      </c>
    </row>
    <row r="93" spans="1:32" ht="12.75" customHeight="1">
      <c r="A93" s="3">
        <v>23</v>
      </c>
      <c r="B93" s="72">
        <v>590610</v>
      </c>
      <c r="C93" s="12" t="s">
        <v>10</v>
      </c>
      <c r="D93" s="12">
        <f t="shared" si="14"/>
        <v>20.122905027932973</v>
      </c>
      <c r="E93" s="12">
        <f t="shared" si="17"/>
        <v>10.155799460515297</v>
      </c>
      <c r="F93" s="12">
        <f t="shared" si="17"/>
        <v>-6.4659266983876478</v>
      </c>
      <c r="G93" s="12">
        <f t="shared" si="17"/>
        <v>-42.992299428550787</v>
      </c>
      <c r="H93" s="12">
        <f t="shared" si="17"/>
        <v>21.241369481218683</v>
      </c>
      <c r="I93" s="12">
        <f t="shared" si="17"/>
        <v>9.6980858525499372</v>
      </c>
      <c r="J93" s="12">
        <f t="shared" si="17"/>
        <v>-41.070291058682052</v>
      </c>
      <c r="K93" s="12">
        <f t="shared" si="17"/>
        <v>62.725031822681984</v>
      </c>
      <c r="L93" s="12">
        <f t="shared" si="17"/>
        <v>-32.432717678100261</v>
      </c>
      <c r="M93" s="12">
        <f t="shared" si="17"/>
        <v>38.904202730764297</v>
      </c>
      <c r="N93" s="12">
        <f t="shared" si="17"/>
        <v>546.80734248387625</v>
      </c>
      <c r="O93" s="12">
        <f t="shared" si="17"/>
        <v>8.1601659216351834</v>
      </c>
      <c r="P93" s="12">
        <f t="shared" si="17"/>
        <v>-43.014763587814706</v>
      </c>
      <c r="Q93" s="12">
        <f t="shared" si="17"/>
        <v>37.187913260336785</v>
      </c>
      <c r="R93" s="12">
        <f t="shared" si="17"/>
        <v>-2.9958877600386984</v>
      </c>
      <c r="S93" s="12">
        <f t="shared" si="17"/>
        <v>-29.430694612420979</v>
      </c>
      <c r="T93" s="12">
        <f t="shared" si="17"/>
        <v>992.72933830635679</v>
      </c>
      <c r="U93" s="12">
        <f t="shared" si="17"/>
        <v>0.11717614386196828</v>
      </c>
      <c r="V93" s="12">
        <f t="shared" si="17"/>
        <v>-29.699111088214025</v>
      </c>
      <c r="W93" s="12">
        <f t="shared" si="17"/>
        <v>5.6477168149399688</v>
      </c>
      <c r="X93" s="12">
        <f t="shared" si="17"/>
        <v>-72.10059138787733</v>
      </c>
      <c r="Y93" s="12">
        <f t="shared" si="17"/>
        <v>254.33054050894361</v>
      </c>
      <c r="Z93" s="12">
        <f t="shared" si="17"/>
        <v>186.92433172218432</v>
      </c>
      <c r="AA93" s="12">
        <f t="shared" si="17"/>
        <v>-17.373147106892901</v>
      </c>
      <c r="AB93" s="12">
        <f t="shared" si="17"/>
        <v>-66.523820975640888</v>
      </c>
      <c r="AC93" s="12">
        <f t="shared" si="17"/>
        <v>19.719053104085177</v>
      </c>
      <c r="AD93" s="12">
        <f t="shared" si="17"/>
        <v>110.67515147362087</v>
      </c>
      <c r="AE93" s="12">
        <f t="shared" si="17"/>
        <v>3.7706994358835288</v>
      </c>
      <c r="AF93" s="12">
        <f t="shared" si="15"/>
        <v>14.653889186650581</v>
      </c>
    </row>
    <row r="94" spans="1:32" ht="12.75" customHeight="1">
      <c r="A94" s="3">
        <v>24</v>
      </c>
      <c r="B94" s="72">
        <v>560210</v>
      </c>
      <c r="C94" s="12" t="s">
        <v>10</v>
      </c>
      <c r="D94" s="12">
        <f t="shared" si="14"/>
        <v>83.486753731343299</v>
      </c>
      <c r="E94" s="12">
        <f t="shared" si="17"/>
        <v>16.997292293050563</v>
      </c>
      <c r="F94" s="12">
        <f t="shared" si="17"/>
        <v>-18.190153351719957</v>
      </c>
      <c r="G94" s="12">
        <f t="shared" si="17"/>
        <v>75.096019066244764</v>
      </c>
      <c r="H94" s="12">
        <f t="shared" si="17"/>
        <v>9.273141978643622</v>
      </c>
      <c r="I94" s="12">
        <f t="shared" si="17"/>
        <v>2.0302740835311965</v>
      </c>
      <c r="J94" s="12">
        <f t="shared" si="17"/>
        <v>20.672816090296521</v>
      </c>
      <c r="K94" s="12">
        <f t="shared" si="17"/>
        <v>11.632911386696904</v>
      </c>
      <c r="L94" s="12">
        <f t="shared" si="17"/>
        <v>103.19080866135496</v>
      </c>
      <c r="M94" s="12">
        <f t="shared" si="17"/>
        <v>30.506446609461563</v>
      </c>
      <c r="N94" s="12">
        <f t="shared" si="17"/>
        <v>1.6218081672013938</v>
      </c>
      <c r="O94" s="12">
        <f t="shared" si="17"/>
        <v>-36.31797026300876</v>
      </c>
      <c r="P94" s="12">
        <f t="shared" si="17"/>
        <v>-25.218071582701711</v>
      </c>
      <c r="Q94" s="12">
        <f t="shared" si="17"/>
        <v>23.470320338981182</v>
      </c>
      <c r="R94" s="12">
        <f t="shared" si="17"/>
        <v>33.846428391608328</v>
      </c>
      <c r="S94" s="12">
        <f t="shared" si="17"/>
        <v>-18.371499537209573</v>
      </c>
      <c r="T94" s="12">
        <f t="shared" si="17"/>
        <v>21.006420695186051</v>
      </c>
      <c r="U94" s="12">
        <f t="shared" si="17"/>
        <v>7.8342506695266962</v>
      </c>
      <c r="V94" s="12">
        <f t="shared" si="17"/>
        <v>-0.57952844836728445</v>
      </c>
      <c r="W94" s="12">
        <f t="shared" si="17"/>
        <v>-37.267106495805926</v>
      </c>
      <c r="X94" s="12">
        <f t="shared" si="17"/>
        <v>11.33640401051656</v>
      </c>
      <c r="Y94" s="12">
        <f t="shared" si="17"/>
        <v>-15.082954899980678</v>
      </c>
      <c r="Z94" s="12">
        <f t="shared" si="17"/>
        <v>-10.777252416551292</v>
      </c>
      <c r="AA94" s="12">
        <f t="shared" si="17"/>
        <v>6.2711549001363949</v>
      </c>
      <c r="AB94" s="12">
        <f t="shared" si="17"/>
        <v>-22.920825479463844</v>
      </c>
      <c r="AC94" s="12">
        <f t="shared" si="17"/>
        <v>19.561629068324322</v>
      </c>
      <c r="AD94" s="12">
        <f t="shared" si="17"/>
        <v>54.126387833517754</v>
      </c>
      <c r="AE94" s="12">
        <f t="shared" si="17"/>
        <v>22.758836311936719</v>
      </c>
      <c r="AF94" s="12">
        <f t="shared" si="15"/>
        <v>8.3270641141765864</v>
      </c>
    </row>
    <row r="95" spans="1:32" ht="12.75" customHeight="1">
      <c r="A95" s="3">
        <v>25</v>
      </c>
      <c r="B95" s="72">
        <v>600230</v>
      </c>
      <c r="C95" s="12" t="s">
        <v>10</v>
      </c>
      <c r="D95" s="12">
        <f t="shared" si="14"/>
        <v>-22.356262149402937</v>
      </c>
      <c r="E95" s="12">
        <f t="shared" si="17"/>
        <v>-34.015617584142205</v>
      </c>
      <c r="F95" s="12">
        <f t="shared" si="17"/>
        <v>11.595319181458422</v>
      </c>
      <c r="G95" s="12">
        <f t="shared" si="17"/>
        <v>818.20681052956752</v>
      </c>
      <c r="H95" s="12">
        <f t="shared" si="17"/>
        <v>39.655753931728867</v>
      </c>
      <c r="I95" s="12">
        <f t="shared" si="17"/>
        <v>89.653515720167803</v>
      </c>
      <c r="J95" s="12">
        <f t="shared" si="17"/>
        <v>-28.256016526008693</v>
      </c>
      <c r="K95" s="12">
        <f t="shared" si="17"/>
        <v>38.009645745670383</v>
      </c>
      <c r="L95" s="12">
        <f t="shared" si="17"/>
        <v>14.151060825891236</v>
      </c>
      <c r="M95" s="12">
        <f t="shared" si="17"/>
        <v>2.9106132557283928</v>
      </c>
      <c r="N95" s="12">
        <f t="shared" si="17"/>
        <v>8.6104539931589414</v>
      </c>
      <c r="O95" s="12">
        <f t="shared" si="17"/>
        <v>-21.496799197753305</v>
      </c>
      <c r="P95" s="12">
        <f t="shared" si="17"/>
        <v>-26.483933544832823</v>
      </c>
      <c r="Q95" s="12">
        <f t="shared" si="17"/>
        <v>-40.07621515847358</v>
      </c>
      <c r="R95" s="12">
        <f t="shared" si="17"/>
        <v>-8.9396944177297968</v>
      </c>
      <c r="S95" s="12">
        <f t="shared" si="17"/>
        <v>-33.88603230057727</v>
      </c>
      <c r="T95" s="12">
        <f t="shared" si="17"/>
        <v>-4.5183071067780247</v>
      </c>
      <c r="U95" s="12">
        <f t="shared" si="17"/>
        <v>-2.8828145198173161</v>
      </c>
      <c r="V95" s="12">
        <f t="shared" si="17"/>
        <v>-22.346189252347543</v>
      </c>
      <c r="W95" s="12">
        <f t="shared" si="17"/>
        <v>-8.0211321630150252</v>
      </c>
      <c r="X95" s="12">
        <f t="shared" si="17"/>
        <v>-21.041243026525493</v>
      </c>
      <c r="Y95" s="12">
        <f t="shared" si="17"/>
        <v>-42.025246577305609</v>
      </c>
      <c r="Z95" s="12">
        <f t="shared" si="17"/>
        <v>-3.8578632910175088</v>
      </c>
      <c r="AA95" s="12">
        <f t="shared" si="17"/>
        <v>5.5740422643153096</v>
      </c>
      <c r="AB95" s="12">
        <f t="shared" si="17"/>
        <v>-17.422182852715537</v>
      </c>
      <c r="AC95" s="12">
        <f t="shared" si="17"/>
        <v>31.152371791941221</v>
      </c>
      <c r="AD95" s="12">
        <f t="shared" si="17"/>
        <v>99.294938420171775</v>
      </c>
      <c r="AE95" s="12">
        <f t="shared" si="17"/>
        <v>-100</v>
      </c>
      <c r="AF95" s="12">
        <f t="shared" si="15"/>
        <v>-100</v>
      </c>
    </row>
    <row r="96" spans="1:32" ht="12.75" customHeight="1">
      <c r="A96" s="3"/>
      <c r="B96" s="75" t="s">
        <v>19</v>
      </c>
      <c r="C96" s="12" t="s">
        <v>10</v>
      </c>
      <c r="D96" s="12">
        <f t="shared" si="14"/>
        <v>36.254908222260241</v>
      </c>
      <c r="E96" s="12">
        <f t="shared" si="17"/>
        <v>45.499966011694738</v>
      </c>
      <c r="F96" s="12">
        <f t="shared" si="17"/>
        <v>-11.671230503209074</v>
      </c>
      <c r="G96" s="12">
        <f t="shared" si="17"/>
        <v>0.77905791538724145</v>
      </c>
      <c r="H96" s="12">
        <f t="shared" si="17"/>
        <v>8.121477217930547</v>
      </c>
      <c r="I96" s="12">
        <f t="shared" si="17"/>
        <v>-11.831212252773412</v>
      </c>
      <c r="J96" s="12">
        <f t="shared" si="17"/>
        <v>6.4405274705890321</v>
      </c>
      <c r="K96" s="12">
        <f t="shared" si="17"/>
        <v>-4.3921092262521455</v>
      </c>
      <c r="L96" s="12">
        <f t="shared" si="17"/>
        <v>0.39638576085204136</v>
      </c>
      <c r="M96" s="12">
        <f t="shared" si="17"/>
        <v>16.231660051794037</v>
      </c>
      <c r="N96" s="12">
        <f t="shared" si="17"/>
        <v>7.902730173113909</v>
      </c>
      <c r="O96" s="12">
        <f t="shared" si="17"/>
        <v>10.268264272215319</v>
      </c>
      <c r="P96" s="12">
        <f t="shared" si="17"/>
        <v>-10.416499377811263</v>
      </c>
      <c r="Q96" s="12">
        <f t="shared" si="17"/>
        <v>-26.257100980176901</v>
      </c>
      <c r="R96" s="12">
        <f t="shared" si="17"/>
        <v>25.707051482745442</v>
      </c>
      <c r="S96" s="12">
        <f t="shared" si="17"/>
        <v>17.11864412587407</v>
      </c>
      <c r="T96" s="12">
        <f t="shared" si="17"/>
        <v>18.340254136186232</v>
      </c>
      <c r="U96" s="12">
        <f t="shared" si="17"/>
        <v>5.6326585217394154</v>
      </c>
      <c r="V96" s="12">
        <f t="shared" si="17"/>
        <v>-1.6650336252351821</v>
      </c>
      <c r="W96" s="12">
        <f t="shared" si="17"/>
        <v>-6.4002481976243786</v>
      </c>
      <c r="X96" s="12">
        <f t="shared" si="17"/>
        <v>1.2442478570100661</v>
      </c>
      <c r="Y96" s="12">
        <f t="shared" si="17"/>
        <v>5.3435826297600215</v>
      </c>
      <c r="Z96" s="12">
        <f t="shared" si="17"/>
        <v>11.494090484379683</v>
      </c>
      <c r="AA96" s="12">
        <f t="shared" si="17"/>
        <v>3.9519678743758675</v>
      </c>
      <c r="AB96" s="12">
        <f t="shared" si="17"/>
        <v>-5.3404345156727828</v>
      </c>
      <c r="AC96" s="12">
        <f t="shared" si="17"/>
        <v>12.917003648253939</v>
      </c>
      <c r="AD96" s="12">
        <f t="shared" si="17"/>
        <v>13.966411995454649</v>
      </c>
      <c r="AE96" s="12">
        <f t="shared" si="17"/>
        <v>-24.570261621482913</v>
      </c>
      <c r="AF96" s="12">
        <f t="shared" si="15"/>
        <v>3.8863342328499417</v>
      </c>
    </row>
    <row r="97" spans="1:32" ht="12.75" customHeight="1">
      <c r="A97" s="3"/>
      <c r="B97" s="75" t="s">
        <v>20</v>
      </c>
      <c r="C97" s="12" t="s">
        <v>10</v>
      </c>
      <c r="D97" s="12">
        <f t="shared" si="14"/>
        <v>12.697024028127984</v>
      </c>
      <c r="E97" s="12">
        <f t="shared" si="17"/>
        <v>13.733787441880878</v>
      </c>
      <c r="F97" s="12">
        <f t="shared" si="17"/>
        <v>-4.6544852299958137</v>
      </c>
      <c r="G97" s="12">
        <f t="shared" si="17"/>
        <v>23.545989559387337</v>
      </c>
      <c r="H97" s="12">
        <f t="shared" si="17"/>
        <v>43.435030966391935</v>
      </c>
      <c r="I97" s="12">
        <f t="shared" si="17"/>
        <v>-34.664273011139741</v>
      </c>
      <c r="J97" s="12">
        <f t="shared" si="17"/>
        <v>-12.564405305892407</v>
      </c>
      <c r="K97" s="12">
        <f t="shared" si="17"/>
        <v>-3.884086550391018</v>
      </c>
      <c r="L97" s="12">
        <f t="shared" si="17"/>
        <v>-15.973841911044971</v>
      </c>
      <c r="M97" s="12">
        <f t="shared" si="17"/>
        <v>-0.8109995632252236</v>
      </c>
      <c r="N97" s="12">
        <f t="shared" si="17"/>
        <v>-15.655329440142907</v>
      </c>
      <c r="O97" s="12">
        <f t="shared" si="17"/>
        <v>3.7291499640370347</v>
      </c>
      <c r="P97" s="12">
        <f t="shared" si="17"/>
        <v>-22.552110758894244</v>
      </c>
      <c r="Q97" s="12">
        <f t="shared" si="17"/>
        <v>-16.949129293003978</v>
      </c>
      <c r="R97" s="12">
        <f t="shared" si="17"/>
        <v>9.6576081469487605</v>
      </c>
      <c r="S97" s="12">
        <f t="shared" si="17"/>
        <v>13.160345031280158</v>
      </c>
      <c r="T97" s="12">
        <f t="shared" si="17"/>
        <v>28.876363980104912</v>
      </c>
      <c r="U97" s="12">
        <f t="shared" si="17"/>
        <v>7.0415586614769836</v>
      </c>
      <c r="V97" s="12">
        <f t="shared" si="17"/>
        <v>-33.454577267684016</v>
      </c>
      <c r="W97" s="12">
        <f t="shared" si="17"/>
        <v>13.914844576437076</v>
      </c>
      <c r="X97" s="12">
        <f t="shared" si="17"/>
        <v>-6.1907024866608538</v>
      </c>
      <c r="Y97" s="12">
        <f t="shared" si="17"/>
        <v>-14.023256892443271</v>
      </c>
      <c r="Z97" s="12">
        <f t="shared" si="17"/>
        <v>12.751059861326382</v>
      </c>
      <c r="AA97" s="12">
        <f t="shared" si="17"/>
        <v>-5.4533959007799382</v>
      </c>
      <c r="AB97" s="12">
        <f t="shared" si="17"/>
        <v>-1.8445524801093569</v>
      </c>
      <c r="AC97" s="12">
        <f t="shared" si="17"/>
        <v>-27.290191631737954</v>
      </c>
      <c r="AD97" s="12">
        <f t="shared" si="17"/>
        <v>-13.524212146327613</v>
      </c>
      <c r="AE97" s="12">
        <f t="shared" si="17"/>
        <v>215.30667918979884</v>
      </c>
      <c r="AF97" s="12">
        <f t="shared" si="15"/>
        <v>0.66196284922128701</v>
      </c>
    </row>
    <row r="98" spans="1:32" ht="12.75" customHeight="1">
      <c r="A98" s="3"/>
      <c r="B98" s="75" t="s">
        <v>7</v>
      </c>
      <c r="C98" s="12" t="s">
        <v>10</v>
      </c>
      <c r="D98" s="12">
        <f t="shared" si="14"/>
        <v>23.490407444257698</v>
      </c>
      <c r="E98" s="12">
        <f t="shared" si="17"/>
        <v>29.79229673006779</v>
      </c>
      <c r="F98" s="12">
        <f t="shared" si="17"/>
        <v>-8.6308840792215165</v>
      </c>
      <c r="G98" s="12">
        <f t="shared" si="17"/>
        <v>11.073260457399314</v>
      </c>
      <c r="H98" s="12">
        <f t="shared" si="17"/>
        <v>25.881714418235831</v>
      </c>
      <c r="I98" s="12">
        <f t="shared" si="17"/>
        <v>-24.915920753770408</v>
      </c>
      <c r="J98" s="12">
        <f t="shared" si="17"/>
        <v>-3.0364342375744542</v>
      </c>
      <c r="K98" s="12">
        <f t="shared" si="17"/>
        <v>-4.1636726849328909</v>
      </c>
      <c r="L98" s="12">
        <f t="shared" si="17"/>
        <v>-6.9860951621545837</v>
      </c>
      <c r="M98" s="12">
        <f t="shared" si="17"/>
        <v>9.2885889317918071</v>
      </c>
      <c r="N98" s="12">
        <f t="shared" si="17"/>
        <v>-0.80775719502493359</v>
      </c>
      <c r="O98" s="12">
        <f t="shared" si="17"/>
        <v>8.2123651351574551</v>
      </c>
      <c r="P98" s="12">
        <f t="shared" si="17"/>
        <v>-14.073865732349546</v>
      </c>
      <c r="Q98" s="12">
        <f t="shared" si="17"/>
        <v>-23.72869871566823</v>
      </c>
      <c r="R98" s="12">
        <f t="shared" si="17"/>
        <v>20.959888693860009</v>
      </c>
      <c r="S98" s="12">
        <f t="shared" si="17"/>
        <v>16.057241523195927</v>
      </c>
      <c r="T98" s="12">
        <f t="shared" si="17"/>
        <v>21.094951224460317</v>
      </c>
      <c r="U98" s="12">
        <f t="shared" si="17"/>
        <v>6.0246900635368377</v>
      </c>
      <c r="V98" s="12">
        <f t="shared" si="17"/>
        <v>-10.59542525249627</v>
      </c>
      <c r="W98" s="12">
        <f t="shared" si="17"/>
        <v>-2.1524539974315644</v>
      </c>
      <c r="X98" s="12">
        <f t="shared" si="17"/>
        <v>-0.5656460324635475</v>
      </c>
      <c r="Y98" s="12">
        <f t="shared" si="17"/>
        <v>0.89580339713222656</v>
      </c>
      <c r="Z98" s="12">
        <f t="shared" si="17"/>
        <v>11.740080257991664</v>
      </c>
      <c r="AA98" s="12">
        <f t="shared" si="17"/>
        <v>2.0946783588727413</v>
      </c>
      <c r="AB98" s="12">
        <f t="shared" si="17"/>
        <v>-4.7011361292323102</v>
      </c>
      <c r="AC98" s="12">
        <f t="shared" si="17"/>
        <v>5.3438406828707059</v>
      </c>
      <c r="AD98" s="12">
        <f t="shared" si="17"/>
        <v>10.392515461872875</v>
      </c>
      <c r="AE98" s="12">
        <f t="shared" si="17"/>
        <v>-0.14153807976731514</v>
      </c>
      <c r="AF98" s="12">
        <f t="shared" si="15"/>
        <v>2.4895127505064618</v>
      </c>
    </row>
    <row r="99" spans="1:32" s="2" customFormat="1" ht="13.8" thickBot="1">
      <c r="A99" s="16"/>
      <c r="B99" s="81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:32" s="2" customFormat="1" ht="13.8" thickTop="1">
      <c r="A100" s="17" t="s">
        <v>1187</v>
      </c>
      <c r="B100" s="80"/>
    </row>
    <row r="101" spans="1:32" ht="12.75" customHeight="1">
      <c r="B101" s="80"/>
    </row>
    <row r="102" spans="1:32" ht="12.75" customHeight="1"/>
    <row r="103" spans="1:32" ht="12.75" customHeight="1">
      <c r="A103" s="23" t="s">
        <v>11</v>
      </c>
    </row>
    <row r="104" spans="1:32" ht="12.75" customHeight="1"/>
    <row r="105" spans="1:32" ht="12.75" customHeight="1"/>
    <row r="106" spans="1:32" ht="12.75" customHeight="1"/>
    <row r="107" spans="1:32" ht="12.75" customHeight="1"/>
    <row r="108" spans="1:32" ht="12.75" customHeight="1"/>
    <row r="109" spans="1:32" ht="12.75" customHeight="1"/>
    <row r="110" spans="1:32" ht="12.75" customHeight="1"/>
    <row r="111" spans="1:32" ht="12.75" customHeight="1"/>
  </sheetData>
  <sortState xmlns:xlrd2="http://schemas.microsoft.com/office/spreadsheetml/2017/richdata2" ref="A9:AA33">
    <sortCondition descending="1" ref="AA9:AA33"/>
  </sortState>
  <mergeCells count="5">
    <mergeCell ref="A2:AF2"/>
    <mergeCell ref="A4:AF4"/>
    <mergeCell ref="B7:AF7"/>
    <mergeCell ref="B38:AF38"/>
    <mergeCell ref="B69:AF69"/>
  </mergeCells>
  <hyperlinks>
    <hyperlink ref="A103" location="NOTAS!A1" display="NOTAS" xr:uid="{00000000-0004-0000-1700-000000000000}"/>
    <hyperlink ref="A1" location="ÍNDICE!A1" display="INDICE" xr:uid="{00000000-0004-0000-1700-000001000000}"/>
  </hyperlinks>
  <pageMargins left="0.75" right="0.75" top="1" bottom="1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F111"/>
  <sheetViews>
    <sheetView showGridLines="0" zoomScaleNormal="100" workbookViewId="0"/>
  </sheetViews>
  <sheetFormatPr baseColWidth="10" defaultColWidth="10.88671875" defaultRowHeight="13.2"/>
  <cols>
    <col min="1" max="1" width="5.88671875" style="23" customWidth="1"/>
    <col min="2" max="2" width="16.6640625" style="23" customWidth="1"/>
    <col min="3" max="3" width="11.88671875" style="23" customWidth="1"/>
    <col min="4" max="4" width="11.6640625" style="23" customWidth="1"/>
    <col min="5" max="31" width="11.88671875" style="23" customWidth="1"/>
    <col min="32" max="32" width="12.44140625" style="23" customWidth="1"/>
    <col min="33" max="16384" width="10.88671875" style="23"/>
  </cols>
  <sheetData>
    <row r="1" spans="1:32" s="2" customFormat="1">
      <c r="A1" s="45" t="s">
        <v>0</v>
      </c>
    </row>
    <row r="2" spans="1:32" s="2" customFormat="1">
      <c r="A2" s="87" t="s">
        <v>252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" customFormat="1">
      <c r="A4" s="87" t="s">
        <v>1206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2" s="2" customFormat="1" ht="13.8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2" s="27" customFormat="1" ht="13.8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ht="12.75" customHeight="1">
      <c r="A9" s="3">
        <v>1</v>
      </c>
      <c r="B9" s="3">
        <v>392190</v>
      </c>
      <c r="C9" s="8">
        <v>110.178</v>
      </c>
      <c r="D9" s="8">
        <v>137.35695999999999</v>
      </c>
      <c r="E9" s="8">
        <v>147.85692800000001</v>
      </c>
      <c r="F9" s="8">
        <v>175.57344000000001</v>
      </c>
      <c r="G9" s="8">
        <v>200.21843200000001</v>
      </c>
      <c r="H9" s="8">
        <v>224.13038800000001</v>
      </c>
      <c r="I9" s="8">
        <v>229.52798199999998</v>
      </c>
      <c r="J9" s="8">
        <v>244.603859</v>
      </c>
      <c r="K9" s="8">
        <v>289.62879599999997</v>
      </c>
      <c r="L9" s="8">
        <v>335.82378499999999</v>
      </c>
      <c r="M9" s="8">
        <v>422.06597499999998</v>
      </c>
      <c r="N9" s="8">
        <v>402.03695299999998</v>
      </c>
      <c r="O9" s="8">
        <v>397.59535700000004</v>
      </c>
      <c r="P9" s="34">
        <v>383.66758899999996</v>
      </c>
      <c r="Q9" s="34">
        <v>329.31465000000003</v>
      </c>
      <c r="R9" s="34">
        <v>423.96198900000002</v>
      </c>
      <c r="S9" s="34">
        <v>497.91774300000003</v>
      </c>
      <c r="T9" s="34">
        <v>582.16224999999997</v>
      </c>
      <c r="U9" s="34">
        <v>592.83607900000004</v>
      </c>
      <c r="V9" s="34">
        <v>635.84582799999998</v>
      </c>
      <c r="W9" s="34">
        <v>625.32068600000002</v>
      </c>
      <c r="X9" s="34">
        <v>606.98906599999998</v>
      </c>
      <c r="Y9" s="34">
        <v>661.07093599999996</v>
      </c>
      <c r="Z9" s="34">
        <v>679.62984699999993</v>
      </c>
      <c r="AA9" s="34">
        <v>688.536023</v>
      </c>
      <c r="AB9" s="34">
        <v>651.415571</v>
      </c>
      <c r="AC9" s="34">
        <v>743.86271900000008</v>
      </c>
      <c r="AD9" s="34">
        <v>886.06712100000004</v>
      </c>
      <c r="AE9" s="34">
        <v>840.30782999999997</v>
      </c>
      <c r="AF9" s="34">
        <f>SUM(C9:AE9)</f>
        <v>13145.502782</v>
      </c>
    </row>
    <row r="10" spans="1:32" ht="12.75" customHeight="1">
      <c r="A10" s="3">
        <v>2</v>
      </c>
      <c r="B10" s="3">
        <v>392113</v>
      </c>
      <c r="C10" s="8">
        <v>42.963000000000001</v>
      </c>
      <c r="D10" s="8">
        <v>38.119355999999996</v>
      </c>
      <c r="E10" s="8">
        <v>43.551276000000001</v>
      </c>
      <c r="F10" s="8">
        <v>62.679480000000005</v>
      </c>
      <c r="G10" s="8">
        <v>86.495816000000005</v>
      </c>
      <c r="H10" s="8">
        <v>132.545828</v>
      </c>
      <c r="I10" s="8">
        <v>159.541583</v>
      </c>
      <c r="J10" s="8">
        <v>163.99630199999999</v>
      </c>
      <c r="K10" s="8">
        <v>166.72920999999999</v>
      </c>
      <c r="L10" s="8">
        <v>154.04697700000003</v>
      </c>
      <c r="M10" s="8">
        <v>154.96846100000002</v>
      </c>
      <c r="N10" s="8">
        <v>154.27708799999999</v>
      </c>
      <c r="O10" s="8">
        <v>176.33890500000001</v>
      </c>
      <c r="P10" s="34">
        <v>173.48215500000001</v>
      </c>
      <c r="Q10" s="34">
        <v>152.69840100000002</v>
      </c>
      <c r="R10" s="34">
        <v>205.82937899999999</v>
      </c>
      <c r="S10" s="34">
        <v>245.098692</v>
      </c>
      <c r="T10" s="34">
        <v>333.21333500000003</v>
      </c>
      <c r="U10" s="34">
        <v>331.56605999999999</v>
      </c>
      <c r="V10" s="34">
        <v>438.11913400000003</v>
      </c>
      <c r="W10" s="34">
        <v>397.15836400000001</v>
      </c>
      <c r="X10" s="34">
        <v>385.00550300000003</v>
      </c>
      <c r="Y10" s="34">
        <v>378.096181</v>
      </c>
      <c r="Z10" s="34">
        <v>404.30589800000001</v>
      </c>
      <c r="AA10" s="34">
        <v>394.96423399999998</v>
      </c>
      <c r="AB10" s="34">
        <v>326.73626899999999</v>
      </c>
      <c r="AC10" s="34">
        <v>424.99091200000004</v>
      </c>
      <c r="AD10" s="34">
        <v>539.54327599999999</v>
      </c>
      <c r="AE10" s="34">
        <v>550.68681900000001</v>
      </c>
      <c r="AF10" s="34">
        <f t="shared" ref="AF10:AF36" si="0">SUM(C10:AE10)</f>
        <v>7217.7478940000001</v>
      </c>
    </row>
    <row r="11" spans="1:32" ht="12.75" customHeight="1">
      <c r="A11" s="3">
        <v>3</v>
      </c>
      <c r="B11" s="3">
        <v>392112</v>
      </c>
      <c r="C11" s="8">
        <v>37.880000000000003</v>
      </c>
      <c r="D11" s="8">
        <v>44.102455999999997</v>
      </c>
      <c r="E11" s="8">
        <v>59.969512000000002</v>
      </c>
      <c r="F11" s="8">
        <v>67.019596000000007</v>
      </c>
      <c r="G11" s="8">
        <v>69.550271999999993</v>
      </c>
      <c r="H11" s="8">
        <v>92.516908999999998</v>
      </c>
      <c r="I11" s="8">
        <v>28.795873</v>
      </c>
      <c r="J11" s="8">
        <v>35.524160000000002</v>
      </c>
      <c r="K11" s="8">
        <v>35.473838000000001</v>
      </c>
      <c r="L11" s="8">
        <v>65.079712999999998</v>
      </c>
      <c r="M11" s="8">
        <v>116.16496000000001</v>
      </c>
      <c r="N11" s="8">
        <v>166.168443</v>
      </c>
      <c r="O11" s="8">
        <v>189.31851900000001</v>
      </c>
      <c r="P11" s="34">
        <v>155.56198999999998</v>
      </c>
      <c r="Q11" s="34">
        <v>124.742925</v>
      </c>
      <c r="R11" s="34">
        <v>201.100784</v>
      </c>
      <c r="S11" s="34">
        <v>239.495544</v>
      </c>
      <c r="T11" s="34">
        <v>291.95431500000001</v>
      </c>
      <c r="U11" s="34">
        <v>312.64224999999999</v>
      </c>
      <c r="V11" s="34">
        <v>385.12255099999999</v>
      </c>
      <c r="W11" s="34">
        <v>445.020129</v>
      </c>
      <c r="X11" s="34">
        <v>463.19631900000002</v>
      </c>
      <c r="Y11" s="34">
        <v>501.53444400000001</v>
      </c>
      <c r="Z11" s="34">
        <v>578.49670200000003</v>
      </c>
      <c r="AA11" s="34">
        <v>562.26217599999995</v>
      </c>
      <c r="AB11" s="34">
        <v>418.40082000000001</v>
      </c>
      <c r="AC11" s="34">
        <v>451.76063299999998</v>
      </c>
      <c r="AD11" s="34">
        <v>528.53586399999995</v>
      </c>
      <c r="AE11" s="34">
        <v>661.14021699999989</v>
      </c>
      <c r="AF11" s="34">
        <f t="shared" si="0"/>
        <v>7328.5319140000011</v>
      </c>
    </row>
    <row r="12" spans="1:32" ht="12.75" customHeight="1">
      <c r="A12" s="3">
        <v>4</v>
      </c>
      <c r="B12" s="3">
        <v>560300</v>
      </c>
      <c r="C12" s="8">
        <v>138.29100800000001</v>
      </c>
      <c r="D12" s="8">
        <v>67.178792000000001</v>
      </c>
      <c r="E12" s="8">
        <v>94.51388</v>
      </c>
      <c r="F12" s="8">
        <v>130.06460799999999</v>
      </c>
      <c r="G12" s="8">
        <v>192.05257599999999</v>
      </c>
      <c r="H12" s="8">
        <v>260.022763</v>
      </c>
      <c r="I12" s="8">
        <v>262.251867</v>
      </c>
      <c r="J12" s="8">
        <v>268.05684200000002</v>
      </c>
      <c r="K12" s="8">
        <v>273.518145</v>
      </c>
      <c r="L12" s="8">
        <v>286.65168499999999</v>
      </c>
      <c r="M12" s="8">
        <v>314.92577599999998</v>
      </c>
      <c r="N12" s="8">
        <v>369.22387400000002</v>
      </c>
      <c r="O12" s="8">
        <v>355.64997499999998</v>
      </c>
      <c r="P12" s="34">
        <v>352.87960399999997</v>
      </c>
      <c r="Q12" s="34">
        <v>343.06170400000002</v>
      </c>
      <c r="R12" s="34">
        <v>421.47712999999999</v>
      </c>
      <c r="S12" s="34">
        <v>462.24116399999997</v>
      </c>
      <c r="T12" s="34">
        <v>420.58780300000001</v>
      </c>
      <c r="U12" s="34">
        <v>518.27349400000003</v>
      </c>
      <c r="V12" s="34">
        <v>569.59610099999998</v>
      </c>
      <c r="W12" s="34">
        <v>585.11971100000005</v>
      </c>
      <c r="X12" s="34">
        <v>566.05712699999992</v>
      </c>
      <c r="Y12" s="34">
        <v>588.42987800000003</v>
      </c>
      <c r="Z12" s="34">
        <v>587.11407900000006</v>
      </c>
      <c r="AA12" s="34">
        <v>557.19431900000006</v>
      </c>
      <c r="AB12" s="34">
        <v>542.15648099999999</v>
      </c>
      <c r="AC12" s="34">
        <v>564.09179599999993</v>
      </c>
      <c r="AD12" s="34">
        <v>525.548496</v>
      </c>
      <c r="AE12" s="34">
        <v>0</v>
      </c>
      <c r="AF12" s="34">
        <f t="shared" si="0"/>
        <v>10616.230678000002</v>
      </c>
    </row>
    <row r="13" spans="1:32" ht="12.75" customHeight="1">
      <c r="A13" s="3">
        <v>5</v>
      </c>
      <c r="B13" s="3">
        <v>590390</v>
      </c>
      <c r="C13" s="8">
        <v>34.502000000000002</v>
      </c>
      <c r="D13" s="8">
        <v>27.464096000000001</v>
      </c>
      <c r="E13" s="8">
        <v>51.641112</v>
      </c>
      <c r="F13" s="8">
        <v>69.172839999999994</v>
      </c>
      <c r="G13" s="8">
        <v>89.229439999999997</v>
      </c>
      <c r="H13" s="8">
        <v>122.54742</v>
      </c>
      <c r="I13" s="8">
        <v>161.24404699999999</v>
      </c>
      <c r="J13" s="8">
        <v>181.52596400000002</v>
      </c>
      <c r="K13" s="8">
        <v>146.71787899999998</v>
      </c>
      <c r="L13" s="8">
        <v>135.79555300000001</v>
      </c>
      <c r="M13" s="8">
        <v>143.80109099999999</v>
      </c>
      <c r="N13" s="8">
        <v>175.44292899999999</v>
      </c>
      <c r="O13" s="8">
        <v>200.36997</v>
      </c>
      <c r="P13" s="34">
        <v>189.460757</v>
      </c>
      <c r="Q13" s="34">
        <v>148.983643</v>
      </c>
      <c r="R13" s="34">
        <v>226.31150299999999</v>
      </c>
      <c r="S13" s="34">
        <v>251.39515599999999</v>
      </c>
      <c r="T13" s="34">
        <v>314.90976000000001</v>
      </c>
      <c r="U13" s="34">
        <v>319.40022899999997</v>
      </c>
      <c r="V13" s="34">
        <v>342.47186200000004</v>
      </c>
      <c r="W13" s="34">
        <v>363.89011900000003</v>
      </c>
      <c r="X13" s="34">
        <v>353.62552299999999</v>
      </c>
      <c r="Y13" s="34">
        <v>329.30920299999997</v>
      </c>
      <c r="Z13" s="34">
        <v>288.185113</v>
      </c>
      <c r="AA13" s="34">
        <v>219.728903</v>
      </c>
      <c r="AB13" s="34">
        <v>197.19126</v>
      </c>
      <c r="AC13" s="34">
        <v>195.78536199999999</v>
      </c>
      <c r="AD13" s="34">
        <v>266.16399999999999</v>
      </c>
      <c r="AE13" s="34">
        <v>288.91437300000001</v>
      </c>
      <c r="AF13" s="34">
        <f t="shared" si="0"/>
        <v>5835.1811069999994</v>
      </c>
    </row>
    <row r="14" spans="1:32" ht="12.75" customHeight="1">
      <c r="A14" s="3">
        <v>6</v>
      </c>
      <c r="B14" s="3">
        <v>580632</v>
      </c>
      <c r="C14" s="8">
        <v>85.674000000000007</v>
      </c>
      <c r="D14" s="8">
        <v>100.534384</v>
      </c>
      <c r="E14" s="8">
        <v>122.201472</v>
      </c>
      <c r="F14" s="8">
        <v>153.17521599999998</v>
      </c>
      <c r="G14" s="8">
        <v>170.544352</v>
      </c>
      <c r="H14" s="8">
        <v>187.50338300000001</v>
      </c>
      <c r="I14" s="8">
        <v>166.12025</v>
      </c>
      <c r="J14" s="8">
        <v>181.12581599999999</v>
      </c>
      <c r="K14" s="8">
        <v>178.081076</v>
      </c>
      <c r="L14" s="8">
        <v>176.344359</v>
      </c>
      <c r="M14" s="8">
        <v>200.574061</v>
      </c>
      <c r="N14" s="8">
        <v>209.991939</v>
      </c>
      <c r="O14" s="8">
        <v>244.95435599999999</v>
      </c>
      <c r="P14" s="34">
        <v>210.37981600000001</v>
      </c>
      <c r="Q14" s="34">
        <v>156.00062299999999</v>
      </c>
      <c r="R14" s="34">
        <v>207.72651199999999</v>
      </c>
      <c r="S14" s="34">
        <v>217.98580900000002</v>
      </c>
      <c r="T14" s="34">
        <v>221.20640900000001</v>
      </c>
      <c r="U14" s="34">
        <v>228.047808</v>
      </c>
      <c r="V14" s="34">
        <v>213.90577199999998</v>
      </c>
      <c r="W14" s="34">
        <v>202.41288699999998</v>
      </c>
      <c r="X14" s="34">
        <v>188.572024</v>
      </c>
      <c r="Y14" s="34">
        <v>203.35343599999999</v>
      </c>
      <c r="Z14" s="34">
        <v>222.13948000000002</v>
      </c>
      <c r="AA14" s="34">
        <v>215.51517199999998</v>
      </c>
      <c r="AB14" s="34">
        <v>150.28430399999999</v>
      </c>
      <c r="AC14" s="34">
        <v>165.93278599999999</v>
      </c>
      <c r="AD14" s="34">
        <v>199.00188399999999</v>
      </c>
      <c r="AE14" s="34">
        <v>202.08617900000002</v>
      </c>
      <c r="AF14" s="34">
        <f t="shared" si="0"/>
        <v>5381.3755650000003</v>
      </c>
    </row>
    <row r="15" spans="1:32" ht="12.75" customHeight="1">
      <c r="A15" s="3">
        <v>7</v>
      </c>
      <c r="B15" s="3">
        <v>590320</v>
      </c>
      <c r="C15" s="8">
        <v>44.204000000000001</v>
      </c>
      <c r="D15" s="8">
        <v>56.248675999999996</v>
      </c>
      <c r="E15" s="8">
        <v>82.655695999999992</v>
      </c>
      <c r="F15" s="8">
        <v>108.47669599999999</v>
      </c>
      <c r="G15" s="8">
        <v>133.45093599999998</v>
      </c>
      <c r="H15" s="8">
        <v>152.36213500000002</v>
      </c>
      <c r="I15" s="8">
        <v>175.874178</v>
      </c>
      <c r="J15" s="8">
        <v>168.15562899999998</v>
      </c>
      <c r="K15" s="8">
        <v>208.11784899999998</v>
      </c>
      <c r="L15" s="8">
        <v>207.43318199999999</v>
      </c>
      <c r="M15" s="8">
        <v>214.828632</v>
      </c>
      <c r="N15" s="8">
        <v>209.66971599999999</v>
      </c>
      <c r="O15" s="8">
        <v>245.47070000000002</v>
      </c>
      <c r="P15" s="34">
        <v>237.273256</v>
      </c>
      <c r="Q15" s="34">
        <v>142.25935800000002</v>
      </c>
      <c r="R15" s="34">
        <v>164.810033</v>
      </c>
      <c r="S15" s="34">
        <v>197.29264600000002</v>
      </c>
      <c r="T15" s="34">
        <v>237.627409</v>
      </c>
      <c r="U15" s="34">
        <v>286.42434700000001</v>
      </c>
      <c r="V15" s="34">
        <v>293.36110100000002</v>
      </c>
      <c r="W15" s="34">
        <v>291.52378199999998</v>
      </c>
      <c r="X15" s="34">
        <v>332.445561</v>
      </c>
      <c r="Y15" s="34">
        <v>302.77804599999996</v>
      </c>
      <c r="Z15" s="34">
        <v>317.99560200000002</v>
      </c>
      <c r="AA15" s="34">
        <v>295.43776899999995</v>
      </c>
      <c r="AB15" s="34">
        <v>194.18532500000001</v>
      </c>
      <c r="AC15" s="34">
        <v>189.88371900000001</v>
      </c>
      <c r="AD15" s="34">
        <v>188.02553</v>
      </c>
      <c r="AE15" s="34">
        <v>158.50142000000002</v>
      </c>
      <c r="AF15" s="34">
        <f t="shared" si="0"/>
        <v>5836.7729290000016</v>
      </c>
    </row>
    <row r="16" spans="1:32" ht="12.75" customHeight="1">
      <c r="A16" s="3">
        <v>8</v>
      </c>
      <c r="B16" s="3">
        <v>591190</v>
      </c>
      <c r="C16" s="8">
        <v>32.244</v>
      </c>
      <c r="D16" s="8">
        <v>40.033688000000005</v>
      </c>
      <c r="E16" s="8">
        <v>50.660531999999996</v>
      </c>
      <c r="F16" s="8">
        <v>49.897379999999998</v>
      </c>
      <c r="G16" s="8">
        <v>57.626432000000001</v>
      </c>
      <c r="H16" s="8">
        <v>76.984778999999989</v>
      </c>
      <c r="I16" s="8">
        <v>69.251657999999992</v>
      </c>
      <c r="J16" s="8">
        <v>73.025379000000001</v>
      </c>
      <c r="K16" s="8">
        <v>75.993482</v>
      </c>
      <c r="L16" s="8">
        <v>83.600273000000001</v>
      </c>
      <c r="M16" s="8">
        <v>92.533681999999999</v>
      </c>
      <c r="N16" s="8">
        <v>113.854738</v>
      </c>
      <c r="O16" s="8">
        <v>124.17910099999999</v>
      </c>
      <c r="P16" s="34">
        <v>122.81903699999999</v>
      </c>
      <c r="Q16" s="34">
        <v>84.268262000000007</v>
      </c>
      <c r="R16" s="34">
        <v>119.35663000000001</v>
      </c>
      <c r="S16" s="34">
        <v>149.02882600000001</v>
      </c>
      <c r="T16" s="34">
        <v>157.77851100000001</v>
      </c>
      <c r="U16" s="34">
        <v>175.22840299999999</v>
      </c>
      <c r="V16" s="34">
        <v>194.382453</v>
      </c>
      <c r="W16" s="34">
        <v>154.905947</v>
      </c>
      <c r="X16" s="34">
        <v>170.67676</v>
      </c>
      <c r="Y16" s="34">
        <v>165.71144200000001</v>
      </c>
      <c r="Z16" s="34">
        <v>183.21815799999999</v>
      </c>
      <c r="AA16" s="34">
        <v>147.839617</v>
      </c>
      <c r="AB16" s="34">
        <v>147.695213</v>
      </c>
      <c r="AC16" s="34">
        <v>159.25573600000001</v>
      </c>
      <c r="AD16" s="34">
        <v>185.16445499999998</v>
      </c>
      <c r="AE16" s="34">
        <v>183.66555099999999</v>
      </c>
      <c r="AF16" s="34">
        <f t="shared" si="0"/>
        <v>3440.8801250000001</v>
      </c>
    </row>
    <row r="17" spans="1:32" ht="12.75" customHeight="1">
      <c r="A17" s="3">
        <v>9</v>
      </c>
      <c r="B17" s="3">
        <v>600293</v>
      </c>
      <c r="C17" s="8">
        <v>7.2880000000000003</v>
      </c>
      <c r="D17" s="8">
        <v>13.141579</v>
      </c>
      <c r="E17" s="8">
        <v>19.852786000000002</v>
      </c>
      <c r="F17" s="8">
        <v>37.289311999999995</v>
      </c>
      <c r="G17" s="8">
        <v>75.816399999999987</v>
      </c>
      <c r="H17" s="8">
        <v>110.582071</v>
      </c>
      <c r="I17" s="8">
        <v>93.894444000000007</v>
      </c>
      <c r="J17" s="8">
        <v>84.154886000000005</v>
      </c>
      <c r="K17" s="8">
        <v>113.79067500000001</v>
      </c>
      <c r="L17" s="8">
        <v>135.35335500000002</v>
      </c>
      <c r="M17" s="8">
        <v>133.038455</v>
      </c>
      <c r="N17" s="8">
        <v>121.12531299999999</v>
      </c>
      <c r="O17" s="8">
        <v>130.850224</v>
      </c>
      <c r="P17" s="34">
        <v>140.21677600000001</v>
      </c>
      <c r="Q17" s="34">
        <v>78.058263999999994</v>
      </c>
      <c r="R17" s="34">
        <v>111.080946</v>
      </c>
      <c r="S17" s="34">
        <v>127.58099</v>
      </c>
      <c r="T17" s="34">
        <v>134.02997099999999</v>
      </c>
      <c r="U17" s="34">
        <v>147.73934400000002</v>
      </c>
      <c r="V17" s="34">
        <v>145.27771200000001</v>
      </c>
      <c r="W17" s="34">
        <v>187.717364</v>
      </c>
      <c r="X17" s="34">
        <v>166.657892</v>
      </c>
      <c r="Y17" s="34">
        <v>184.47328300000001</v>
      </c>
      <c r="Z17" s="34">
        <v>180.96519000000001</v>
      </c>
      <c r="AA17" s="34">
        <v>154.49404999999999</v>
      </c>
      <c r="AB17" s="34">
        <v>98.197661999999994</v>
      </c>
      <c r="AC17" s="34">
        <v>149.96779100000001</v>
      </c>
      <c r="AD17" s="34">
        <v>185.097418</v>
      </c>
      <c r="AE17" s="34">
        <v>0</v>
      </c>
      <c r="AF17" s="34">
        <f t="shared" si="0"/>
        <v>3267.7321529999995</v>
      </c>
    </row>
    <row r="18" spans="1:32" ht="12.75" customHeight="1">
      <c r="A18" s="3">
        <v>10</v>
      </c>
      <c r="B18" s="3">
        <v>600230</v>
      </c>
      <c r="C18" s="8">
        <v>3.633</v>
      </c>
      <c r="D18" s="8">
        <v>9.2147430000000004</v>
      </c>
      <c r="E18" s="8">
        <v>14.353763000000001</v>
      </c>
      <c r="F18" s="8">
        <v>20.110240000000001</v>
      </c>
      <c r="G18" s="8">
        <v>28.221871999999998</v>
      </c>
      <c r="H18" s="8">
        <v>56.897441000000001</v>
      </c>
      <c r="I18" s="8">
        <v>127.21853200000001</v>
      </c>
      <c r="J18" s="8">
        <v>71.83253599999999</v>
      </c>
      <c r="K18" s="8">
        <v>113.873278</v>
      </c>
      <c r="L18" s="8">
        <v>129.454553</v>
      </c>
      <c r="M18" s="8">
        <v>131.437881</v>
      </c>
      <c r="N18" s="8">
        <v>140.57949100000002</v>
      </c>
      <c r="O18" s="8">
        <v>108.956163</v>
      </c>
      <c r="P18" s="34">
        <v>106.81671899999999</v>
      </c>
      <c r="Q18" s="34">
        <v>81.417142000000013</v>
      </c>
      <c r="R18" s="34">
        <v>83.64482000000001</v>
      </c>
      <c r="S18" s="34">
        <v>81.930795000000003</v>
      </c>
      <c r="T18" s="34">
        <v>70.816278999999994</v>
      </c>
      <c r="U18" s="34">
        <v>66.351568</v>
      </c>
      <c r="V18" s="34">
        <v>65.389054000000002</v>
      </c>
      <c r="W18" s="34">
        <v>87.061645999999996</v>
      </c>
      <c r="X18" s="34">
        <v>91.970029999999994</v>
      </c>
      <c r="Y18" s="34">
        <v>97.262695999999991</v>
      </c>
      <c r="Z18" s="34">
        <v>96.463632000000004</v>
      </c>
      <c r="AA18" s="34">
        <v>93.060846999999995</v>
      </c>
      <c r="AB18" s="34">
        <v>77.111317</v>
      </c>
      <c r="AC18" s="34">
        <v>114.12455800000001</v>
      </c>
      <c r="AD18" s="34">
        <v>143.06691499999999</v>
      </c>
      <c r="AE18" s="34">
        <v>0</v>
      </c>
      <c r="AF18" s="34">
        <f t="shared" si="0"/>
        <v>2312.2715109999995</v>
      </c>
    </row>
    <row r="19" spans="1:32" ht="12.75" customHeight="1">
      <c r="A19" s="3">
        <v>11</v>
      </c>
      <c r="B19" s="3">
        <v>521142</v>
      </c>
      <c r="C19" s="8">
        <v>2.04</v>
      </c>
      <c r="D19" s="8">
        <v>1.782367</v>
      </c>
      <c r="E19" s="8">
        <v>0.70494100000000004</v>
      </c>
      <c r="F19" s="8">
        <v>11.814384</v>
      </c>
      <c r="G19" s="8">
        <v>17.430859999999999</v>
      </c>
      <c r="H19" s="8">
        <v>10.623880999999999</v>
      </c>
      <c r="I19" s="8">
        <v>15.169044</v>
      </c>
      <c r="J19" s="8">
        <v>24.478248000000001</v>
      </c>
      <c r="K19" s="8">
        <v>33.711946000000005</v>
      </c>
      <c r="L19" s="8">
        <v>42.082364999999996</v>
      </c>
      <c r="M19" s="8">
        <v>64.546554</v>
      </c>
      <c r="N19" s="8">
        <v>60.461910000000003</v>
      </c>
      <c r="O19" s="8">
        <v>34.733305999999999</v>
      </c>
      <c r="P19" s="34">
        <v>51.190273999999995</v>
      </c>
      <c r="Q19" s="34">
        <v>35.876879000000002</v>
      </c>
      <c r="R19" s="34">
        <v>57.790514000000002</v>
      </c>
      <c r="S19" s="34">
        <v>63.096911999999996</v>
      </c>
      <c r="T19" s="34">
        <v>42.764582000000004</v>
      </c>
      <c r="U19" s="34">
        <v>31.362330999999998</v>
      </c>
      <c r="V19" s="34">
        <v>33.170147999999998</v>
      </c>
      <c r="W19" s="34">
        <v>82.430965999999998</v>
      </c>
      <c r="X19" s="34">
        <v>75.838001000000006</v>
      </c>
      <c r="Y19" s="34">
        <v>59.475928999999994</v>
      </c>
      <c r="Z19" s="34">
        <v>67.853347999999997</v>
      </c>
      <c r="AA19" s="34">
        <v>49.852108999999999</v>
      </c>
      <c r="AB19" s="34">
        <v>51.054836999999999</v>
      </c>
      <c r="AC19" s="34">
        <v>107.03129300000001</v>
      </c>
      <c r="AD19" s="34">
        <v>118.375345</v>
      </c>
      <c r="AE19" s="34">
        <v>99.702624</v>
      </c>
      <c r="AF19" s="34">
        <f t="shared" si="0"/>
        <v>1346.4458979999999</v>
      </c>
    </row>
    <row r="20" spans="1:32" ht="12.75" customHeight="1">
      <c r="A20" s="3">
        <v>12</v>
      </c>
      <c r="B20" s="3">
        <v>540752</v>
      </c>
      <c r="C20" s="8">
        <v>28.134</v>
      </c>
      <c r="D20" s="8">
        <v>31.032736</v>
      </c>
      <c r="E20" s="8">
        <v>60.483792000000001</v>
      </c>
      <c r="F20" s="8">
        <v>55.788640000000001</v>
      </c>
      <c r="G20" s="8">
        <v>83.671111999999994</v>
      </c>
      <c r="H20" s="8">
        <v>111.252475</v>
      </c>
      <c r="I20" s="8">
        <v>107.287065</v>
      </c>
      <c r="J20" s="8">
        <v>95.586615999999992</v>
      </c>
      <c r="K20" s="8">
        <v>93.04550900000001</v>
      </c>
      <c r="L20" s="8">
        <v>117.61179399999999</v>
      </c>
      <c r="M20" s="8">
        <v>148.71590599999999</v>
      </c>
      <c r="N20" s="8">
        <v>129.264848</v>
      </c>
      <c r="O20" s="8">
        <v>102.60747500000001</v>
      </c>
      <c r="P20" s="34">
        <v>91.633361999999991</v>
      </c>
      <c r="Q20" s="34">
        <v>77.095233999999991</v>
      </c>
      <c r="R20" s="34">
        <v>81.717479000000012</v>
      </c>
      <c r="S20" s="34">
        <v>71.145160000000004</v>
      </c>
      <c r="T20" s="34">
        <v>86.578524000000002</v>
      </c>
      <c r="U20" s="34">
        <v>88.134500000000003</v>
      </c>
      <c r="V20" s="34">
        <v>82.019120999999998</v>
      </c>
      <c r="W20" s="34">
        <v>102.936449</v>
      </c>
      <c r="X20" s="34">
        <v>99.476690000000005</v>
      </c>
      <c r="Y20" s="34">
        <v>94.126109999999997</v>
      </c>
      <c r="Z20" s="34">
        <v>101.11875999999999</v>
      </c>
      <c r="AA20" s="34">
        <v>100.49177</v>
      </c>
      <c r="AB20" s="34">
        <v>68.554915999999992</v>
      </c>
      <c r="AC20" s="34">
        <v>102.022499</v>
      </c>
      <c r="AD20" s="34">
        <v>110.06403400000001</v>
      </c>
      <c r="AE20" s="34">
        <v>133.07651300000001</v>
      </c>
      <c r="AF20" s="34">
        <f t="shared" si="0"/>
        <v>2654.6730890000003</v>
      </c>
    </row>
    <row r="21" spans="1:32" ht="12.75" customHeight="1">
      <c r="A21" s="3">
        <v>13</v>
      </c>
      <c r="B21" s="3">
        <v>600192</v>
      </c>
      <c r="C21" s="8">
        <v>10.489000000000001</v>
      </c>
      <c r="D21" s="8">
        <v>15.819840000000001</v>
      </c>
      <c r="E21" s="8">
        <v>20.492836</v>
      </c>
      <c r="F21" s="8">
        <v>36.322412</v>
      </c>
      <c r="G21" s="8">
        <v>102.06633599999999</v>
      </c>
      <c r="H21" s="8">
        <v>114.013724</v>
      </c>
      <c r="I21" s="8">
        <v>64.372222999999991</v>
      </c>
      <c r="J21" s="8">
        <v>93.569547</v>
      </c>
      <c r="K21" s="8">
        <v>98.281289000000001</v>
      </c>
      <c r="L21" s="8">
        <v>112.534599</v>
      </c>
      <c r="M21" s="8">
        <v>144.57267499999998</v>
      </c>
      <c r="N21" s="8">
        <v>150.31666799999999</v>
      </c>
      <c r="O21" s="8">
        <v>164.15941800000002</v>
      </c>
      <c r="P21" s="34">
        <v>116.02152000000001</v>
      </c>
      <c r="Q21" s="34">
        <v>108.559758</v>
      </c>
      <c r="R21" s="34">
        <v>144.958336</v>
      </c>
      <c r="S21" s="34">
        <v>160.35142000000002</v>
      </c>
      <c r="T21" s="34">
        <v>159.63793699999999</v>
      </c>
      <c r="U21" s="34">
        <v>204.36850899999999</v>
      </c>
      <c r="V21" s="34">
        <v>191.42145400000001</v>
      </c>
      <c r="W21" s="34">
        <v>162.8819</v>
      </c>
      <c r="X21" s="34">
        <v>119.467045</v>
      </c>
      <c r="Y21" s="34">
        <v>130.753118</v>
      </c>
      <c r="Z21" s="34">
        <v>124.24660300000001</v>
      </c>
      <c r="AA21" s="34">
        <v>107.31990500000001</v>
      </c>
      <c r="AB21" s="34">
        <v>73.358319000000009</v>
      </c>
      <c r="AC21" s="34">
        <v>94.830284000000006</v>
      </c>
      <c r="AD21" s="34">
        <v>101.74531500000001</v>
      </c>
      <c r="AE21" s="34">
        <v>86.691517000000005</v>
      </c>
      <c r="AF21" s="34">
        <f t="shared" si="0"/>
        <v>3213.6235069999998</v>
      </c>
    </row>
    <row r="22" spans="1:32" ht="12.75" customHeight="1">
      <c r="A22" s="3">
        <v>14</v>
      </c>
      <c r="B22" s="3">
        <v>520942</v>
      </c>
      <c r="C22" s="8">
        <v>19.951000000000001</v>
      </c>
      <c r="D22" s="8">
        <v>56.292052000000005</v>
      </c>
      <c r="E22" s="8">
        <v>64.774280000000005</v>
      </c>
      <c r="F22" s="8">
        <v>168.210352</v>
      </c>
      <c r="G22" s="8">
        <v>423.40896000000004</v>
      </c>
      <c r="H22" s="8">
        <v>597.22520700000007</v>
      </c>
      <c r="I22" s="8">
        <v>479.73168499999997</v>
      </c>
      <c r="J22" s="8">
        <v>574.45594400000004</v>
      </c>
      <c r="K22" s="8">
        <v>474.40835100000004</v>
      </c>
      <c r="L22" s="8">
        <v>502.53373700000003</v>
      </c>
      <c r="M22" s="8">
        <v>482.31994700000001</v>
      </c>
      <c r="N22" s="8">
        <v>352.88978200000003</v>
      </c>
      <c r="O22" s="8">
        <v>203.80845499999998</v>
      </c>
      <c r="P22" s="34">
        <v>198.962546</v>
      </c>
      <c r="Q22" s="34">
        <v>216.83098000000001</v>
      </c>
      <c r="R22" s="34">
        <v>210.240523</v>
      </c>
      <c r="S22" s="34">
        <v>259.35778800000003</v>
      </c>
      <c r="T22" s="34">
        <v>181.46717800000002</v>
      </c>
      <c r="U22" s="34">
        <v>177.22678500000001</v>
      </c>
      <c r="V22" s="34">
        <v>193.00333900000001</v>
      </c>
      <c r="W22" s="34">
        <v>151.03820800000003</v>
      </c>
      <c r="X22" s="34">
        <v>135.66624100000001</v>
      </c>
      <c r="Y22" s="34">
        <v>141.07571100000001</v>
      </c>
      <c r="Z22" s="34">
        <v>142.78850599999998</v>
      </c>
      <c r="AA22" s="34">
        <v>122.921819</v>
      </c>
      <c r="AB22" s="34">
        <v>45.888078</v>
      </c>
      <c r="AC22" s="34">
        <v>77.19632399999999</v>
      </c>
      <c r="AD22" s="34">
        <v>99.218035</v>
      </c>
      <c r="AE22" s="34">
        <v>85.57380400000001</v>
      </c>
      <c r="AF22" s="34">
        <f t="shared" si="0"/>
        <v>6838.4656169999998</v>
      </c>
    </row>
    <row r="23" spans="1:32" ht="12.75" customHeight="1">
      <c r="A23" s="3">
        <v>15</v>
      </c>
      <c r="B23" s="3">
        <v>590310</v>
      </c>
      <c r="C23" s="8">
        <v>21.082999999999998</v>
      </c>
      <c r="D23" s="8">
        <v>27.272328000000002</v>
      </c>
      <c r="E23" s="8">
        <v>34.701703999999999</v>
      </c>
      <c r="F23" s="8">
        <v>45.479104</v>
      </c>
      <c r="G23" s="8">
        <v>57.084960000000002</v>
      </c>
      <c r="H23" s="8">
        <v>69.515028000000001</v>
      </c>
      <c r="I23" s="8">
        <v>82.588751000000002</v>
      </c>
      <c r="J23" s="8">
        <v>109.615578</v>
      </c>
      <c r="K23" s="8">
        <v>139.24275399999999</v>
      </c>
      <c r="L23" s="8">
        <v>130.10920100000001</v>
      </c>
      <c r="M23" s="8">
        <v>98.586698999999996</v>
      </c>
      <c r="N23" s="8">
        <v>51.684232000000002</v>
      </c>
      <c r="O23" s="8">
        <v>44.079718</v>
      </c>
      <c r="P23" s="34">
        <v>49.710455000000003</v>
      </c>
      <c r="Q23" s="34">
        <v>52.545822000000001</v>
      </c>
      <c r="R23" s="34">
        <v>82.995609000000002</v>
      </c>
      <c r="S23" s="34">
        <v>89.219746999999998</v>
      </c>
      <c r="T23" s="34">
        <v>105.85923200000001</v>
      </c>
      <c r="U23" s="34">
        <v>114.383747</v>
      </c>
      <c r="V23" s="34">
        <v>101.143083</v>
      </c>
      <c r="W23" s="34">
        <v>91.599445000000003</v>
      </c>
      <c r="X23" s="34">
        <v>95.906349000000006</v>
      </c>
      <c r="Y23" s="34">
        <v>96.440522000000001</v>
      </c>
      <c r="Z23" s="34">
        <v>106.109949</v>
      </c>
      <c r="AA23" s="34">
        <v>108.360748</v>
      </c>
      <c r="AB23" s="34">
        <v>88.900580000000005</v>
      </c>
      <c r="AC23" s="34">
        <v>103.66801</v>
      </c>
      <c r="AD23" s="34">
        <v>87.265314000000004</v>
      </c>
      <c r="AE23" s="34">
        <v>87.717551999999998</v>
      </c>
      <c r="AF23" s="34">
        <f t="shared" si="0"/>
        <v>2372.8692210000004</v>
      </c>
    </row>
    <row r="24" spans="1:32" ht="12.75" customHeight="1">
      <c r="A24" s="3">
        <v>16</v>
      </c>
      <c r="B24" s="3">
        <v>600243</v>
      </c>
      <c r="C24" s="8">
        <v>3.718</v>
      </c>
      <c r="D24" s="8">
        <v>4.461354</v>
      </c>
      <c r="E24" s="8">
        <v>15.875821</v>
      </c>
      <c r="F24" s="8">
        <v>22.737092000000001</v>
      </c>
      <c r="G24" s="8">
        <v>45.849072</v>
      </c>
      <c r="H24" s="8">
        <v>53.038150999999999</v>
      </c>
      <c r="I24" s="8">
        <v>51.625544000000005</v>
      </c>
      <c r="J24" s="8">
        <v>27.652491000000001</v>
      </c>
      <c r="K24" s="8">
        <v>61.231695000000002</v>
      </c>
      <c r="L24" s="8">
        <v>64.407942000000006</v>
      </c>
      <c r="M24" s="8">
        <v>67.785354999999996</v>
      </c>
      <c r="N24" s="8">
        <v>111.71853599999999</v>
      </c>
      <c r="O24" s="8">
        <v>161.16394099999999</v>
      </c>
      <c r="P24" s="34">
        <v>159.71622399999998</v>
      </c>
      <c r="Q24" s="34">
        <v>114.923571</v>
      </c>
      <c r="R24" s="34">
        <v>171.75140900000002</v>
      </c>
      <c r="S24" s="34">
        <v>192.867907</v>
      </c>
      <c r="T24" s="34">
        <v>166.87250500000002</v>
      </c>
      <c r="U24" s="34">
        <v>125.329926</v>
      </c>
      <c r="V24" s="34">
        <v>113.360653</v>
      </c>
      <c r="W24" s="34">
        <v>139.98839699999999</v>
      </c>
      <c r="X24" s="34">
        <v>130.44579099999999</v>
      </c>
      <c r="Y24" s="34">
        <v>108.979686</v>
      </c>
      <c r="Z24" s="34">
        <v>104.53090899999999</v>
      </c>
      <c r="AA24" s="34">
        <v>99.071255000000008</v>
      </c>
      <c r="AB24" s="34">
        <v>83.362164000000007</v>
      </c>
      <c r="AC24" s="34">
        <v>78.97559600000001</v>
      </c>
      <c r="AD24" s="34">
        <v>85.800350999999992</v>
      </c>
      <c r="AE24" s="34">
        <v>0</v>
      </c>
      <c r="AF24" s="34">
        <f t="shared" si="0"/>
        <v>2567.2413380000003</v>
      </c>
    </row>
    <row r="25" spans="1:32" ht="12.75" customHeight="1">
      <c r="A25" s="3">
        <v>17</v>
      </c>
      <c r="B25" s="3">
        <v>600110</v>
      </c>
      <c r="C25" s="8">
        <v>0.13500000000000001</v>
      </c>
      <c r="D25" s="8">
        <v>0.38529099999999999</v>
      </c>
      <c r="E25" s="8">
        <v>0.29875200000000002</v>
      </c>
      <c r="F25" s="8">
        <v>1.748041</v>
      </c>
      <c r="G25" s="8">
        <v>1.459206</v>
      </c>
      <c r="H25" s="8">
        <v>3.1697169999999999</v>
      </c>
      <c r="I25" s="8">
        <v>4.6743439999999996</v>
      </c>
      <c r="J25" s="8">
        <v>4.8782889999999997</v>
      </c>
      <c r="K25" s="8">
        <v>6.4410759999999998</v>
      </c>
      <c r="L25" s="8">
        <v>7.107227</v>
      </c>
      <c r="M25" s="8">
        <v>8.9860170000000004</v>
      </c>
      <c r="N25" s="8">
        <v>11.50995</v>
      </c>
      <c r="O25" s="8">
        <v>16.400880000000001</v>
      </c>
      <c r="P25" s="34">
        <v>14.515533999999999</v>
      </c>
      <c r="Q25" s="34">
        <v>14.376691999999998</v>
      </c>
      <c r="R25" s="34">
        <v>22.760750000000002</v>
      </c>
      <c r="S25" s="34">
        <v>35.134320000000002</v>
      </c>
      <c r="T25" s="34">
        <v>35.805906</v>
      </c>
      <c r="U25" s="34">
        <v>35.648381999999998</v>
      </c>
      <c r="V25" s="34">
        <v>64.442355000000006</v>
      </c>
      <c r="W25" s="34">
        <v>74.924458000000001</v>
      </c>
      <c r="X25" s="34">
        <v>78.220894000000001</v>
      </c>
      <c r="Y25" s="34">
        <v>73.806517999999997</v>
      </c>
      <c r="Z25" s="34">
        <v>87.847042999999999</v>
      </c>
      <c r="AA25" s="34">
        <v>87.067986000000005</v>
      </c>
      <c r="AB25" s="34">
        <v>53.774335000000001</v>
      </c>
      <c r="AC25" s="34">
        <v>93.554140000000004</v>
      </c>
      <c r="AD25" s="34">
        <v>74.555032000000011</v>
      </c>
      <c r="AE25" s="34">
        <v>64.356452000000004</v>
      </c>
      <c r="AF25" s="34">
        <f t="shared" si="0"/>
        <v>977.98458699999992</v>
      </c>
    </row>
    <row r="26" spans="1:32" ht="12.75" customHeight="1">
      <c r="A26" s="3">
        <v>18</v>
      </c>
      <c r="B26" s="3">
        <v>551299</v>
      </c>
      <c r="C26" s="8">
        <v>4.7229999999999999</v>
      </c>
      <c r="D26" s="8">
        <v>2.3055180000000002</v>
      </c>
      <c r="E26" s="8">
        <v>3.4356170000000001</v>
      </c>
      <c r="F26" s="8">
        <v>3.807734</v>
      </c>
      <c r="G26" s="8">
        <v>3.8919969999999999</v>
      </c>
      <c r="H26" s="8">
        <v>5.7215110000000005</v>
      </c>
      <c r="I26" s="8">
        <v>7.3814279999999997</v>
      </c>
      <c r="J26" s="8">
        <v>6.9723610000000003</v>
      </c>
      <c r="K26" s="8">
        <v>8.7568129999999993</v>
      </c>
      <c r="L26" s="8">
        <v>10.388888999999999</v>
      </c>
      <c r="M26" s="8">
        <v>13.140518999999999</v>
      </c>
      <c r="N26" s="8">
        <v>21.44669</v>
      </c>
      <c r="O26" s="8">
        <v>30.462422</v>
      </c>
      <c r="P26" s="34">
        <v>46.500269999999993</v>
      </c>
      <c r="Q26" s="34">
        <v>29.257957999999999</v>
      </c>
      <c r="R26" s="34">
        <v>47.403404999999999</v>
      </c>
      <c r="S26" s="34">
        <v>59.954535999999997</v>
      </c>
      <c r="T26" s="34">
        <v>56.838580999999998</v>
      </c>
      <c r="U26" s="34">
        <v>51.500985</v>
      </c>
      <c r="V26" s="34">
        <v>61.928940000000004</v>
      </c>
      <c r="W26" s="34">
        <v>43.826355000000007</v>
      </c>
      <c r="X26" s="34">
        <v>40.992237000000003</v>
      </c>
      <c r="Y26" s="34">
        <v>41.312932000000004</v>
      </c>
      <c r="Z26" s="34">
        <v>42.267482999999999</v>
      </c>
      <c r="AA26" s="34">
        <v>63.826894999999993</v>
      </c>
      <c r="AB26" s="34">
        <v>42.796464</v>
      </c>
      <c r="AC26" s="34">
        <v>56.757669</v>
      </c>
      <c r="AD26" s="34">
        <v>70.374049999999997</v>
      </c>
      <c r="AE26" s="34">
        <v>60.537785999999997</v>
      </c>
      <c r="AF26" s="34">
        <f t="shared" si="0"/>
        <v>938.51104500000008</v>
      </c>
    </row>
    <row r="27" spans="1:32" ht="12.75" customHeight="1">
      <c r="A27" s="3">
        <v>19</v>
      </c>
      <c r="B27" s="3">
        <v>961210</v>
      </c>
      <c r="C27" s="8">
        <v>46.834000000000003</v>
      </c>
      <c r="D27" s="8">
        <v>47.466264000000002</v>
      </c>
      <c r="E27" s="8">
        <v>58.843508</v>
      </c>
      <c r="F27" s="8">
        <v>60.750624000000002</v>
      </c>
      <c r="G27" s="8">
        <v>56.892144000000002</v>
      </c>
      <c r="H27" s="8">
        <v>66.216600999999997</v>
      </c>
      <c r="I27" s="8">
        <v>52.055064000000002</v>
      </c>
      <c r="J27" s="8">
        <v>62.748529000000005</v>
      </c>
      <c r="K27" s="8">
        <v>51.965821000000005</v>
      </c>
      <c r="L27" s="8">
        <v>56.424914999999999</v>
      </c>
      <c r="M27" s="8">
        <v>63.699452000000001</v>
      </c>
      <c r="N27" s="8">
        <v>70.760000000000005</v>
      </c>
      <c r="O27" s="8">
        <v>80.652293</v>
      </c>
      <c r="P27" s="34">
        <v>68.01738499999999</v>
      </c>
      <c r="Q27" s="34">
        <v>61.250233999999999</v>
      </c>
      <c r="R27" s="34">
        <v>89.607967000000002</v>
      </c>
      <c r="S27" s="34">
        <v>67.736163000000005</v>
      </c>
      <c r="T27" s="34">
        <v>73.410259000000011</v>
      </c>
      <c r="U27" s="34">
        <v>76.569638999999995</v>
      </c>
      <c r="V27" s="34">
        <v>70.148013000000006</v>
      </c>
      <c r="W27" s="34">
        <v>74.81014900000001</v>
      </c>
      <c r="X27" s="34">
        <v>78.459865999999991</v>
      </c>
      <c r="Y27" s="34">
        <v>72.675990999999996</v>
      </c>
      <c r="Z27" s="34">
        <v>72.938745999999995</v>
      </c>
      <c r="AA27" s="34">
        <v>72.875948000000008</v>
      </c>
      <c r="AB27" s="34">
        <v>56.589059999999996</v>
      </c>
      <c r="AC27" s="34">
        <v>65.538477999999998</v>
      </c>
      <c r="AD27" s="34">
        <v>69.232517000000001</v>
      </c>
      <c r="AE27" s="34">
        <v>63.981808999999998</v>
      </c>
      <c r="AF27" s="34">
        <f t="shared" si="0"/>
        <v>1909.1514389999998</v>
      </c>
    </row>
    <row r="28" spans="1:32" ht="12.75" customHeight="1">
      <c r="A28" s="3">
        <v>20</v>
      </c>
      <c r="B28" s="3">
        <v>600292</v>
      </c>
      <c r="C28" s="8">
        <v>3.5470000000000002</v>
      </c>
      <c r="D28" s="8">
        <v>8.4109650000000009</v>
      </c>
      <c r="E28" s="8">
        <v>29.896168000000003</v>
      </c>
      <c r="F28" s="8">
        <v>57.955776</v>
      </c>
      <c r="G28" s="8">
        <v>116.62639200000001</v>
      </c>
      <c r="H28" s="8">
        <v>123.23403</v>
      </c>
      <c r="I28" s="8">
        <v>113.00945</v>
      </c>
      <c r="J28" s="8">
        <v>84.966195000000013</v>
      </c>
      <c r="K28" s="8">
        <v>127.06271599999999</v>
      </c>
      <c r="L28" s="8">
        <v>208.889298</v>
      </c>
      <c r="M28" s="8">
        <v>350.65315100000004</v>
      </c>
      <c r="N28" s="8">
        <v>365.55560300000002</v>
      </c>
      <c r="O28" s="8">
        <v>373.750832</v>
      </c>
      <c r="P28" s="34">
        <v>326.42966999999999</v>
      </c>
      <c r="Q28" s="34">
        <v>223.33747200000002</v>
      </c>
      <c r="R28" s="34">
        <v>232.144926</v>
      </c>
      <c r="S28" s="34">
        <v>166.31932399999999</v>
      </c>
      <c r="T28" s="34">
        <v>122.631637</v>
      </c>
      <c r="U28" s="34">
        <v>120.857243</v>
      </c>
      <c r="V28" s="34">
        <v>109.664208</v>
      </c>
      <c r="W28" s="34">
        <v>93.034030000000001</v>
      </c>
      <c r="X28" s="34">
        <v>69.256479000000013</v>
      </c>
      <c r="Y28" s="34">
        <v>71.157633000000004</v>
      </c>
      <c r="Z28" s="34">
        <v>82.308092000000002</v>
      </c>
      <c r="AA28" s="34">
        <v>78.512303000000003</v>
      </c>
      <c r="AB28" s="34">
        <v>48.567938999999996</v>
      </c>
      <c r="AC28" s="34">
        <v>60.014533</v>
      </c>
      <c r="AD28" s="34">
        <v>69.103148000000004</v>
      </c>
      <c r="AE28" s="34">
        <v>0</v>
      </c>
      <c r="AF28" s="34">
        <f t="shared" si="0"/>
        <v>3836.896213</v>
      </c>
    </row>
    <row r="29" spans="1:32" ht="12.75" customHeight="1">
      <c r="A29" s="3">
        <v>21</v>
      </c>
      <c r="B29" s="3">
        <v>540760</v>
      </c>
      <c r="C29" s="8">
        <v>23.358000000000001</v>
      </c>
      <c r="D29" s="8">
        <v>33.430039999999998</v>
      </c>
      <c r="E29" s="8">
        <v>43.186788</v>
      </c>
      <c r="F29" s="8">
        <v>48.594647999999999</v>
      </c>
      <c r="G29" s="8">
        <v>58.913927999999999</v>
      </c>
      <c r="H29" s="8">
        <v>55.267538999999999</v>
      </c>
      <c r="I29" s="8">
        <v>68.708758000000003</v>
      </c>
      <c r="J29" s="8">
        <v>83.472053000000002</v>
      </c>
      <c r="K29" s="8">
        <v>82.818638000000007</v>
      </c>
      <c r="L29" s="8">
        <v>102.029995</v>
      </c>
      <c r="M29" s="8">
        <v>89.080339999999993</v>
      </c>
      <c r="N29" s="8">
        <v>69.531123999999991</v>
      </c>
      <c r="O29" s="8">
        <v>53.535659000000003</v>
      </c>
      <c r="P29" s="34">
        <v>57.307006000000001</v>
      </c>
      <c r="Q29" s="34">
        <v>36.414959000000003</v>
      </c>
      <c r="R29" s="34">
        <v>44.114781000000001</v>
      </c>
      <c r="S29" s="34">
        <v>53.845731000000001</v>
      </c>
      <c r="T29" s="34">
        <v>73.406993</v>
      </c>
      <c r="U29" s="34">
        <v>71.813974999999999</v>
      </c>
      <c r="V29" s="34">
        <v>56.882203000000004</v>
      </c>
      <c r="W29" s="34">
        <v>77.025250999999997</v>
      </c>
      <c r="X29" s="34">
        <v>76.913668000000001</v>
      </c>
      <c r="Y29" s="34">
        <v>69.275172000000012</v>
      </c>
      <c r="Z29" s="34">
        <v>59.409957000000006</v>
      </c>
      <c r="AA29" s="34">
        <v>55.611370999999998</v>
      </c>
      <c r="AB29" s="34">
        <v>45.937050999999997</v>
      </c>
      <c r="AC29" s="34">
        <v>56.526625000000003</v>
      </c>
      <c r="AD29" s="34">
        <v>66.03245299999999</v>
      </c>
      <c r="AE29" s="34">
        <v>0</v>
      </c>
      <c r="AF29" s="34">
        <f t="shared" si="0"/>
        <v>1712.444706</v>
      </c>
    </row>
    <row r="30" spans="1:32" ht="12.75" customHeight="1">
      <c r="A30" s="3">
        <v>22</v>
      </c>
      <c r="B30" s="3">
        <v>590699</v>
      </c>
      <c r="C30" s="8">
        <v>28.785</v>
      </c>
      <c r="D30" s="8">
        <v>38.317660000000004</v>
      </c>
      <c r="E30" s="8">
        <v>48.697288</v>
      </c>
      <c r="F30" s="8">
        <v>36.589307999999996</v>
      </c>
      <c r="G30" s="8">
        <v>39.557472000000004</v>
      </c>
      <c r="H30" s="8">
        <v>47.828375000000001</v>
      </c>
      <c r="I30" s="8">
        <v>48.287624999999998</v>
      </c>
      <c r="J30" s="8">
        <v>43.961862000000004</v>
      </c>
      <c r="K30" s="8">
        <v>48.870021000000001</v>
      </c>
      <c r="L30" s="8">
        <v>63.257821999999997</v>
      </c>
      <c r="M30" s="8">
        <v>43.846598</v>
      </c>
      <c r="N30" s="8">
        <v>56.911802000000002</v>
      </c>
      <c r="O30" s="8">
        <v>57.715819000000003</v>
      </c>
      <c r="P30" s="34">
        <v>50.049139000000004</v>
      </c>
      <c r="Q30" s="34">
        <v>26.506938999999999</v>
      </c>
      <c r="R30" s="34">
        <v>29.903624000000001</v>
      </c>
      <c r="S30" s="34">
        <v>48.732131000000003</v>
      </c>
      <c r="T30" s="34">
        <v>41.154247000000005</v>
      </c>
      <c r="U30" s="34">
        <v>52.816330000000001</v>
      </c>
      <c r="V30" s="34">
        <v>51.844463000000005</v>
      </c>
      <c r="W30" s="34">
        <v>50.336883</v>
      </c>
      <c r="X30" s="34">
        <v>43.234541</v>
      </c>
      <c r="Y30" s="34">
        <v>43.680730000000004</v>
      </c>
      <c r="Z30" s="34">
        <v>48.383463999999996</v>
      </c>
      <c r="AA30" s="34">
        <v>43.166091999999999</v>
      </c>
      <c r="AB30" s="34">
        <v>36.136243</v>
      </c>
      <c r="AC30" s="34">
        <v>52.131364999999995</v>
      </c>
      <c r="AD30" s="34">
        <v>58.586317000000001</v>
      </c>
      <c r="AE30" s="34">
        <v>54.240963999999998</v>
      </c>
      <c r="AF30" s="34">
        <f t="shared" si="0"/>
        <v>1333.5301239999999</v>
      </c>
    </row>
    <row r="31" spans="1:32" ht="12.75" customHeight="1">
      <c r="A31" s="3">
        <v>23</v>
      </c>
      <c r="B31" s="3">
        <v>520932</v>
      </c>
      <c r="C31" s="8">
        <v>13.105</v>
      </c>
      <c r="D31" s="8">
        <v>20.971204</v>
      </c>
      <c r="E31" s="8">
        <v>33.892223999999999</v>
      </c>
      <c r="F31" s="8">
        <v>48.310952</v>
      </c>
      <c r="G31" s="8">
        <v>94.667928000000003</v>
      </c>
      <c r="H31" s="8">
        <v>94.640945000000002</v>
      </c>
      <c r="I31" s="8">
        <v>111.026087</v>
      </c>
      <c r="J31" s="8">
        <v>113.41574899999999</v>
      </c>
      <c r="K31" s="8">
        <v>114.510643</v>
      </c>
      <c r="L31" s="8">
        <v>128.00392099999999</v>
      </c>
      <c r="M31" s="8">
        <v>116.97282000000001</v>
      </c>
      <c r="N31" s="8">
        <v>106.630409</v>
      </c>
      <c r="O31" s="8">
        <v>82.196337</v>
      </c>
      <c r="P31" s="34">
        <v>73.632289999999998</v>
      </c>
      <c r="Q31" s="34">
        <v>63.921358999999995</v>
      </c>
      <c r="R31" s="34">
        <v>90.214991999999995</v>
      </c>
      <c r="S31" s="34">
        <v>133.69193299999998</v>
      </c>
      <c r="T31" s="34">
        <v>124.930604</v>
      </c>
      <c r="U31" s="34">
        <v>107.43455100000001</v>
      </c>
      <c r="V31" s="34">
        <v>122.684342</v>
      </c>
      <c r="W31" s="34">
        <v>96.173113000000001</v>
      </c>
      <c r="X31" s="34">
        <v>69.40275299999999</v>
      </c>
      <c r="Y31" s="34">
        <v>84.958151999999998</v>
      </c>
      <c r="Z31" s="34">
        <v>91.890036999999992</v>
      </c>
      <c r="AA31" s="34">
        <v>65.941793000000004</v>
      </c>
      <c r="AB31" s="34">
        <v>33.518046000000005</v>
      </c>
      <c r="AC31" s="34">
        <v>61.385767000000001</v>
      </c>
      <c r="AD31" s="34">
        <v>56.639938000000001</v>
      </c>
      <c r="AE31" s="34">
        <v>64.102423999999999</v>
      </c>
      <c r="AF31" s="34">
        <f t="shared" si="0"/>
        <v>2418.866313</v>
      </c>
    </row>
    <row r="32" spans="1:32" ht="12.75" customHeight="1">
      <c r="A32" s="3">
        <v>24</v>
      </c>
      <c r="B32" s="3">
        <v>540710</v>
      </c>
      <c r="C32" s="8">
        <v>29.526</v>
      </c>
      <c r="D32" s="8">
        <v>27.714047999999998</v>
      </c>
      <c r="E32" s="8">
        <v>34.37518</v>
      </c>
      <c r="F32" s="8">
        <v>33.080264</v>
      </c>
      <c r="G32" s="8">
        <v>35.760728</v>
      </c>
      <c r="H32" s="8">
        <v>43.472748000000003</v>
      </c>
      <c r="I32" s="8">
        <v>45.911296999999998</v>
      </c>
      <c r="J32" s="8">
        <v>63.541076999999994</v>
      </c>
      <c r="K32" s="8">
        <v>153.87391200000002</v>
      </c>
      <c r="L32" s="8">
        <v>82.479176999999993</v>
      </c>
      <c r="M32" s="8">
        <v>72.403419</v>
      </c>
      <c r="N32" s="8">
        <v>63.871425000000002</v>
      </c>
      <c r="O32" s="8">
        <v>56.109574000000002</v>
      </c>
      <c r="P32" s="34">
        <v>56.748204000000001</v>
      </c>
      <c r="Q32" s="34">
        <v>32.371014000000002</v>
      </c>
      <c r="R32" s="34">
        <v>67.510514000000001</v>
      </c>
      <c r="S32" s="34">
        <v>87.913459000000003</v>
      </c>
      <c r="T32" s="34">
        <v>101.01563300000001</v>
      </c>
      <c r="U32" s="34">
        <v>128.61332400000001</v>
      </c>
      <c r="V32" s="34">
        <v>121.59173</v>
      </c>
      <c r="W32" s="34">
        <v>97.299059</v>
      </c>
      <c r="X32" s="34">
        <v>81.391350000000003</v>
      </c>
      <c r="Y32" s="34">
        <v>78.042898000000008</v>
      </c>
      <c r="Z32" s="34">
        <v>74.460243000000006</v>
      </c>
      <c r="AA32" s="34">
        <v>62.840925000000006</v>
      </c>
      <c r="AB32" s="34">
        <v>48.649927000000005</v>
      </c>
      <c r="AC32" s="34">
        <v>39.913688</v>
      </c>
      <c r="AD32" s="34">
        <v>55.897978000000002</v>
      </c>
      <c r="AE32" s="34">
        <v>56.632334</v>
      </c>
      <c r="AF32" s="34">
        <f t="shared" si="0"/>
        <v>1933.011129</v>
      </c>
    </row>
    <row r="33" spans="1:32" ht="12.75" customHeight="1">
      <c r="A33" s="3">
        <v>25</v>
      </c>
      <c r="B33" s="3">
        <v>540753</v>
      </c>
      <c r="C33" s="8">
        <v>1.859</v>
      </c>
      <c r="D33" s="8">
        <v>3.2150349999999999</v>
      </c>
      <c r="E33" s="8">
        <v>5.6400579999999998</v>
      </c>
      <c r="F33" s="8">
        <v>4.7787600000000001</v>
      </c>
      <c r="G33" s="8">
        <v>9.7098680000000002</v>
      </c>
      <c r="H33" s="8">
        <v>10.518585999999999</v>
      </c>
      <c r="I33" s="8">
        <v>8.7420310000000008</v>
      </c>
      <c r="J33" s="8">
        <v>11.958377</v>
      </c>
      <c r="K33" s="8">
        <v>9.5342219999999998</v>
      </c>
      <c r="L33" s="8">
        <v>22.623823000000002</v>
      </c>
      <c r="M33" s="8">
        <v>39.201038999999994</v>
      </c>
      <c r="N33" s="8">
        <v>41.868470000000002</v>
      </c>
      <c r="O33" s="8">
        <v>34.245367999999999</v>
      </c>
      <c r="P33" s="34">
        <v>34.081055999999997</v>
      </c>
      <c r="Q33" s="34">
        <v>24.261658999999998</v>
      </c>
      <c r="R33" s="34">
        <v>26.994208</v>
      </c>
      <c r="S33" s="34">
        <v>27.680619</v>
      </c>
      <c r="T33" s="34">
        <v>23.804876</v>
      </c>
      <c r="U33" s="34">
        <v>26.815576</v>
      </c>
      <c r="V33" s="34">
        <v>29.753806000000001</v>
      </c>
      <c r="W33" s="34">
        <v>30.156117999999999</v>
      </c>
      <c r="X33" s="34">
        <v>29.749768</v>
      </c>
      <c r="Y33" s="34">
        <v>36.006285000000005</v>
      </c>
      <c r="Z33" s="34">
        <v>48.652086000000004</v>
      </c>
      <c r="AA33" s="34">
        <v>51.777440000000006</v>
      </c>
      <c r="AB33" s="34">
        <v>43.362031000000002</v>
      </c>
      <c r="AC33" s="34">
        <v>54.111826000000001</v>
      </c>
      <c r="AD33" s="34">
        <v>44.764010999999996</v>
      </c>
      <c r="AE33" s="34">
        <v>49.961582</v>
      </c>
      <c r="AF33" s="34">
        <f t="shared" si="0"/>
        <v>785.82758399999989</v>
      </c>
    </row>
    <row r="34" spans="1:32" ht="12.75" customHeight="1">
      <c r="A34" s="3"/>
      <c r="B34" s="40" t="s">
        <v>19</v>
      </c>
      <c r="C34" s="8">
        <f>SUM(C9:C33)</f>
        <v>774.14400799999987</v>
      </c>
      <c r="D34" s="8">
        <f t="shared" ref="D34:AD34" si="1">SUM(D9:D33)</f>
        <v>852.27143200000023</v>
      </c>
      <c r="E34" s="8">
        <f t="shared" si="1"/>
        <v>1142.5559139999998</v>
      </c>
      <c r="F34" s="8">
        <f t="shared" si="1"/>
        <v>1509.426899</v>
      </c>
      <c r="G34" s="8">
        <f t="shared" si="1"/>
        <v>2250.1974909999994</v>
      </c>
      <c r="H34" s="8">
        <f t="shared" si="1"/>
        <v>2821.8316350000009</v>
      </c>
      <c r="I34" s="8">
        <f t="shared" si="1"/>
        <v>2734.2908100000013</v>
      </c>
      <c r="J34" s="8">
        <f t="shared" si="1"/>
        <v>2873.274288999999</v>
      </c>
      <c r="K34" s="8">
        <f t="shared" si="1"/>
        <v>3105.6796340000001</v>
      </c>
      <c r="L34" s="8">
        <f t="shared" si="1"/>
        <v>3360.0681399999999</v>
      </c>
      <c r="M34" s="8">
        <f t="shared" si="1"/>
        <v>3728.8494650000002</v>
      </c>
      <c r="N34" s="8">
        <f t="shared" si="1"/>
        <v>3726.7919330000004</v>
      </c>
      <c r="O34" s="8">
        <f t="shared" si="1"/>
        <v>3669.3047669999996</v>
      </c>
      <c r="P34" s="8">
        <f t="shared" si="1"/>
        <v>3467.0726340000006</v>
      </c>
      <c r="Q34" s="8">
        <f t="shared" si="1"/>
        <v>2758.3355019999999</v>
      </c>
      <c r="R34" s="8">
        <f t="shared" si="1"/>
        <v>3565.4087629999999</v>
      </c>
      <c r="S34" s="8">
        <f t="shared" si="1"/>
        <v>3987.0145150000012</v>
      </c>
      <c r="T34" s="8">
        <f t="shared" si="1"/>
        <v>4160.4647359999999</v>
      </c>
      <c r="U34" s="8">
        <f t="shared" si="1"/>
        <v>4391.3853849999996</v>
      </c>
      <c r="V34" s="8">
        <f t="shared" si="1"/>
        <v>4686.5294260000001</v>
      </c>
      <c r="W34" s="8">
        <f t="shared" si="1"/>
        <v>4708.5914159999993</v>
      </c>
      <c r="X34" s="8">
        <f t="shared" si="1"/>
        <v>4549.6174780000001</v>
      </c>
      <c r="Y34" s="8">
        <f t="shared" si="1"/>
        <v>4613.7869319999991</v>
      </c>
      <c r="Z34" s="8">
        <f t="shared" si="1"/>
        <v>4793.3189269999993</v>
      </c>
      <c r="AA34" s="8">
        <f t="shared" si="1"/>
        <v>4498.6714690000017</v>
      </c>
      <c r="AB34" s="8">
        <f t="shared" si="1"/>
        <v>3623.8242119999995</v>
      </c>
      <c r="AC34" s="8">
        <f t="shared" si="1"/>
        <v>4263.3141090000008</v>
      </c>
      <c r="AD34" s="8">
        <f t="shared" si="1"/>
        <v>4813.868797000001</v>
      </c>
      <c r="AE34" s="8">
        <f t="shared" ref="AE34" si="2">SUM(AE9:AE33)</f>
        <v>3791.8777500000001</v>
      </c>
      <c r="AF34" s="34">
        <f t="shared" si="0"/>
        <v>99221.768468000009</v>
      </c>
    </row>
    <row r="35" spans="1:32" ht="12.75" customHeight="1">
      <c r="A35" s="3"/>
      <c r="B35" s="40" t="s">
        <v>20</v>
      </c>
      <c r="C35" s="8">
        <f>C36-C34</f>
        <v>825.92400800000144</v>
      </c>
      <c r="D35" s="8">
        <f t="shared" ref="D35:AD35" si="3">D36-D34</f>
        <v>1034.5891619999991</v>
      </c>
      <c r="E35" s="8">
        <f t="shared" si="3"/>
        <v>1271.2169070000011</v>
      </c>
      <c r="F35" s="8">
        <f t="shared" si="3"/>
        <v>1469.7605609999996</v>
      </c>
      <c r="G35" s="8">
        <f t="shared" si="3"/>
        <v>1974.8178950000024</v>
      </c>
      <c r="H35" s="8">
        <f t="shared" si="3"/>
        <v>2297.7785170000029</v>
      </c>
      <c r="I35" s="8">
        <f t="shared" si="3"/>
        <v>2001.7668850000018</v>
      </c>
      <c r="J35" s="8">
        <f t="shared" si="3"/>
        <v>2033.0812450000012</v>
      </c>
      <c r="K35" s="8">
        <f t="shared" si="3"/>
        <v>1876.0777180000023</v>
      </c>
      <c r="L35" s="8">
        <f t="shared" si="3"/>
        <v>1980.7737319999983</v>
      </c>
      <c r="M35" s="8">
        <f t="shared" si="3"/>
        <v>1955.9014759999982</v>
      </c>
      <c r="N35" s="8">
        <f t="shared" si="3"/>
        <v>1758.5655360000019</v>
      </c>
      <c r="O35" s="8">
        <f t="shared" si="3"/>
        <v>1513.0230170000013</v>
      </c>
      <c r="P35" s="8">
        <f t="shared" si="3"/>
        <v>1338.8554750000017</v>
      </c>
      <c r="Q35" s="8">
        <f t="shared" si="3"/>
        <v>985.81057800000144</v>
      </c>
      <c r="R35" s="8">
        <f t="shared" si="3"/>
        <v>1142.3838809999993</v>
      </c>
      <c r="S35" s="8">
        <f t="shared" si="3"/>
        <v>1285.8440449999957</v>
      </c>
      <c r="T35" s="8">
        <f t="shared" si="3"/>
        <v>1414.5607379999929</v>
      </c>
      <c r="U35" s="8">
        <f t="shared" si="3"/>
        <v>1373.9209559999954</v>
      </c>
      <c r="V35" s="8">
        <f t="shared" si="3"/>
        <v>1293.1800130000056</v>
      </c>
      <c r="W35" s="8">
        <f t="shared" si="3"/>
        <v>1392.7410769999988</v>
      </c>
      <c r="X35" s="8">
        <f t="shared" si="3"/>
        <v>1327.6360030000023</v>
      </c>
      <c r="Y35" s="8">
        <f t="shared" si="3"/>
        <v>1329.4211680000026</v>
      </c>
      <c r="Z35" s="8">
        <f t="shared" si="3"/>
        <v>1395.7127820000023</v>
      </c>
      <c r="AA35" s="8">
        <f t="shared" si="3"/>
        <v>1307.2883909999964</v>
      </c>
      <c r="AB35" s="8">
        <f t="shared" si="3"/>
        <v>944.27972500000305</v>
      </c>
      <c r="AC35" s="8">
        <f t="shared" si="3"/>
        <v>1045.891784999998</v>
      </c>
      <c r="AD35" s="8">
        <f t="shared" si="3"/>
        <v>1036.6496140000017</v>
      </c>
      <c r="AE35" s="8">
        <f t="shared" ref="AE35" si="4">AE36-AE34</f>
        <v>1952.5190220000018</v>
      </c>
      <c r="AF35" s="34">
        <f t="shared" si="0"/>
        <v>42559.971911999994</v>
      </c>
    </row>
    <row r="36" spans="1:32" ht="12.75" customHeight="1">
      <c r="A36" s="3"/>
      <c r="B36" s="40" t="s">
        <v>7</v>
      </c>
      <c r="C36" s="8">
        <v>1600.0680160000013</v>
      </c>
      <c r="D36" s="8">
        <v>1886.8605939999993</v>
      </c>
      <c r="E36" s="8">
        <v>2413.7728210000009</v>
      </c>
      <c r="F36" s="8">
        <v>2979.1874599999996</v>
      </c>
      <c r="G36" s="8">
        <v>4225.0153860000019</v>
      </c>
      <c r="H36" s="8">
        <v>5119.6101520000038</v>
      </c>
      <c r="I36" s="8">
        <v>4736.0576950000032</v>
      </c>
      <c r="J36" s="8">
        <v>4906.3555340000003</v>
      </c>
      <c r="K36" s="8">
        <v>4981.7573520000024</v>
      </c>
      <c r="L36" s="8">
        <v>5340.8418719999981</v>
      </c>
      <c r="M36" s="8">
        <v>5684.7509409999984</v>
      </c>
      <c r="N36" s="8">
        <v>5485.3574690000023</v>
      </c>
      <c r="O36" s="8">
        <v>5182.327784000001</v>
      </c>
      <c r="P36" s="10">
        <v>4805.9281090000022</v>
      </c>
      <c r="Q36" s="10">
        <v>3744.1460800000013</v>
      </c>
      <c r="R36" s="10">
        <v>4707.7926439999992</v>
      </c>
      <c r="S36" s="10">
        <v>5272.8585599999969</v>
      </c>
      <c r="T36" s="10">
        <v>5575.0254739999928</v>
      </c>
      <c r="U36" s="10">
        <v>5765.306340999995</v>
      </c>
      <c r="V36" s="10">
        <v>5979.7094390000057</v>
      </c>
      <c r="W36" s="10">
        <v>6101.3324929999981</v>
      </c>
      <c r="X36" s="10">
        <v>5877.2534810000025</v>
      </c>
      <c r="Y36" s="10">
        <v>5943.2081000000017</v>
      </c>
      <c r="Z36" s="10">
        <v>6189.0317090000017</v>
      </c>
      <c r="AA36" s="10">
        <v>5805.9598599999981</v>
      </c>
      <c r="AB36" s="34">
        <v>4568.1039370000026</v>
      </c>
      <c r="AC36" s="34">
        <v>5309.2058939999988</v>
      </c>
      <c r="AD36" s="34">
        <v>5850.5184110000027</v>
      </c>
      <c r="AE36" s="34">
        <v>5744.3967720000019</v>
      </c>
      <c r="AF36" s="34">
        <f t="shared" si="0"/>
        <v>141781.74038000003</v>
      </c>
    </row>
    <row r="37" spans="1:32" s="2" customFormat="1">
      <c r="A37" s="5"/>
      <c r="B37" s="12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32" s="2" customFormat="1">
      <c r="A38" s="5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s="2" customFormat="1">
      <c r="A39" s="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2" ht="12.75" customHeight="1">
      <c r="A40" s="3">
        <v>1</v>
      </c>
      <c r="B40" s="3">
        <v>392190</v>
      </c>
      <c r="C40" s="12">
        <f>C9/C$36*100</f>
        <v>6.8858322832696324</v>
      </c>
      <c r="D40" s="12">
        <f t="shared" ref="D40:AF49" si="5">D9/D$36*100</f>
        <v>7.2796559765347473</v>
      </c>
      <c r="E40" s="12">
        <f t="shared" si="5"/>
        <v>6.1255527742144524</v>
      </c>
      <c r="F40" s="12">
        <f t="shared" si="5"/>
        <v>5.8933330767980614</v>
      </c>
      <c r="G40" s="12">
        <f t="shared" si="5"/>
        <v>4.7388805414399959</v>
      </c>
      <c r="H40" s="12">
        <f t="shared" si="5"/>
        <v>4.3778799819834378</v>
      </c>
      <c r="I40" s="12">
        <f t="shared" si="5"/>
        <v>4.8463932827997329</v>
      </c>
      <c r="J40" s="12">
        <f t="shared" si="5"/>
        <v>4.9854491242011978</v>
      </c>
      <c r="K40" s="12">
        <f t="shared" si="5"/>
        <v>5.813787696498788</v>
      </c>
      <c r="L40" s="12">
        <f t="shared" si="5"/>
        <v>6.2878436218191807</v>
      </c>
      <c r="M40" s="12">
        <f t="shared" si="5"/>
        <v>7.4245288734805115</v>
      </c>
      <c r="N40" s="12">
        <f t="shared" si="5"/>
        <v>7.3292753530116341</v>
      </c>
      <c r="O40" s="12">
        <f t="shared" si="5"/>
        <v>7.6721383434591326</v>
      </c>
      <c r="P40" s="12">
        <f t="shared" si="5"/>
        <v>7.9832153186293064</v>
      </c>
      <c r="Q40" s="12">
        <f t="shared" si="5"/>
        <v>8.7954541025813793</v>
      </c>
      <c r="R40" s="12">
        <f t="shared" si="5"/>
        <v>9.0055365870952766</v>
      </c>
      <c r="S40" s="12">
        <f t="shared" si="5"/>
        <v>9.4430324146604896</v>
      </c>
      <c r="T40" s="12">
        <f t="shared" si="5"/>
        <v>10.442324482910529</v>
      </c>
      <c r="U40" s="12">
        <f t="shared" si="5"/>
        <v>10.282820095508963</v>
      </c>
      <c r="V40" s="12">
        <f t="shared" si="5"/>
        <v>10.633390041545786</v>
      </c>
      <c r="W40" s="12">
        <f t="shared" si="5"/>
        <v>10.2489199976796</v>
      </c>
      <c r="X40" s="12">
        <f t="shared" si="5"/>
        <v>10.327767348511946</v>
      </c>
      <c r="Y40" s="12">
        <f t="shared" si="5"/>
        <v>11.123132908639018</v>
      </c>
      <c r="Z40" s="12">
        <f t="shared" si="5"/>
        <v>10.981198335301658</v>
      </c>
      <c r="AA40" s="12">
        <f t="shared" si="5"/>
        <v>11.859124754610347</v>
      </c>
      <c r="AB40" s="12">
        <f t="shared" si="5"/>
        <v>14.260086460024862</v>
      </c>
      <c r="AC40" s="12">
        <f t="shared" si="5"/>
        <v>14.010809410135117</v>
      </c>
      <c r="AD40" s="12">
        <f t="shared" si="5"/>
        <v>15.145104395091522</v>
      </c>
      <c r="AE40" s="12">
        <f t="shared" ref="AE40:AE66" si="6">AE9/AE$36*100</f>
        <v>14.628304125786102</v>
      </c>
      <c r="AF40" s="12">
        <f t="shared" si="5"/>
        <v>9.271647214068425</v>
      </c>
    </row>
    <row r="41" spans="1:32" ht="12.75" customHeight="1">
      <c r="A41" s="3">
        <v>2</v>
      </c>
      <c r="B41" s="3">
        <v>392113</v>
      </c>
      <c r="C41" s="12">
        <f t="shared" ref="C41:R67" si="7">C10/C$36*100</f>
        <v>2.6850733575315693</v>
      </c>
      <c r="D41" s="12">
        <f t="shared" si="7"/>
        <v>2.0202529069299122</v>
      </c>
      <c r="E41" s="12">
        <f t="shared" si="7"/>
        <v>1.8042823094659406</v>
      </c>
      <c r="F41" s="12">
        <f t="shared" si="7"/>
        <v>2.1039119169761813</v>
      </c>
      <c r="G41" s="12">
        <f t="shared" si="7"/>
        <v>2.0472307932087603</v>
      </c>
      <c r="H41" s="12">
        <f t="shared" si="7"/>
        <v>2.5889828339413743</v>
      </c>
      <c r="I41" s="12">
        <f t="shared" si="7"/>
        <v>3.3686579276353159</v>
      </c>
      <c r="J41" s="12">
        <f t="shared" si="7"/>
        <v>3.3425278878291733</v>
      </c>
      <c r="K41" s="12">
        <f t="shared" si="7"/>
        <v>3.3467950809178615</v>
      </c>
      <c r="L41" s="12">
        <f t="shared" si="7"/>
        <v>2.8843201257766067</v>
      </c>
      <c r="M41" s="12">
        <f t="shared" si="7"/>
        <v>2.7260378266059915</v>
      </c>
      <c r="N41" s="12">
        <f t="shared" si="7"/>
        <v>2.8125256899278286</v>
      </c>
      <c r="O41" s="12">
        <f t="shared" si="7"/>
        <v>3.4026968642244415</v>
      </c>
      <c r="P41" s="12">
        <f t="shared" si="7"/>
        <v>3.6097534350362439</v>
      </c>
      <c r="Q41" s="12">
        <f t="shared" si="7"/>
        <v>4.0783238083488449</v>
      </c>
      <c r="R41" s="12">
        <f t="shared" si="7"/>
        <v>4.3720995074480609</v>
      </c>
      <c r="S41" s="12">
        <f t="shared" si="5"/>
        <v>4.6483077293087902</v>
      </c>
      <c r="T41" s="12">
        <f t="shared" si="5"/>
        <v>5.9768934967919476</v>
      </c>
      <c r="U41" s="12">
        <f t="shared" si="5"/>
        <v>5.7510571058829409</v>
      </c>
      <c r="V41" s="12">
        <f t="shared" si="5"/>
        <v>7.3267629216657593</v>
      </c>
      <c r="W41" s="12">
        <f t="shared" si="5"/>
        <v>6.509370935867798</v>
      </c>
      <c r="X41" s="12">
        <f t="shared" si="5"/>
        <v>6.5507724695667218</v>
      </c>
      <c r="Y41" s="12">
        <f t="shared" si="5"/>
        <v>6.3618196542705592</v>
      </c>
      <c r="Z41" s="12">
        <f t="shared" si="5"/>
        <v>6.5326195923679649</v>
      </c>
      <c r="AA41" s="12">
        <f t="shared" si="5"/>
        <v>6.8027379369446779</v>
      </c>
      <c r="AB41" s="12">
        <f t="shared" si="5"/>
        <v>7.1525576805193394</v>
      </c>
      <c r="AC41" s="12">
        <f t="shared" si="5"/>
        <v>8.0047924394924621</v>
      </c>
      <c r="AD41" s="12">
        <f t="shared" si="5"/>
        <v>9.222144741661932</v>
      </c>
      <c r="AE41" s="12">
        <f t="shared" si="6"/>
        <v>9.586503872507917</v>
      </c>
      <c r="AF41" s="12">
        <f t="shared" si="5"/>
        <v>5.0907457297781535</v>
      </c>
    </row>
    <row r="42" spans="1:32" ht="12.75" customHeight="1">
      <c r="A42" s="3">
        <v>3</v>
      </c>
      <c r="B42" s="3">
        <v>392112</v>
      </c>
      <c r="C42" s="12">
        <f t="shared" si="7"/>
        <v>2.3673993618531259</v>
      </c>
      <c r="D42" s="12">
        <f t="shared" si="5"/>
        <v>2.3373457551787746</v>
      </c>
      <c r="E42" s="12">
        <f t="shared" si="5"/>
        <v>2.4844720877731672</v>
      </c>
      <c r="F42" s="12">
        <f t="shared" si="5"/>
        <v>2.2495931155671558</v>
      </c>
      <c r="G42" s="12">
        <f t="shared" si="5"/>
        <v>1.6461542892946985</v>
      </c>
      <c r="H42" s="12">
        <f t="shared" si="5"/>
        <v>1.8071084760986684</v>
      </c>
      <c r="I42" s="12">
        <f t="shared" si="5"/>
        <v>0.60801356010507768</v>
      </c>
      <c r="J42" s="12">
        <f t="shared" si="5"/>
        <v>0.7240437378380985</v>
      </c>
      <c r="K42" s="12">
        <f t="shared" si="5"/>
        <v>0.71207478593389317</v>
      </c>
      <c r="L42" s="12">
        <f t="shared" si="5"/>
        <v>1.2185291113220964</v>
      </c>
      <c r="M42" s="12">
        <f t="shared" si="5"/>
        <v>2.0434485381265541</v>
      </c>
      <c r="N42" s="12">
        <f t="shared" si="5"/>
        <v>3.0293092827420236</v>
      </c>
      <c r="O42" s="12">
        <f t="shared" si="5"/>
        <v>3.6531560119470821</v>
      </c>
      <c r="P42" s="12">
        <f t="shared" si="5"/>
        <v>3.236877174851637</v>
      </c>
      <c r="Q42" s="12">
        <f t="shared" si="5"/>
        <v>3.3316789018018218</v>
      </c>
      <c r="R42" s="12">
        <f t="shared" si="5"/>
        <v>4.2716576367546581</v>
      </c>
      <c r="S42" s="12">
        <f t="shared" si="5"/>
        <v>4.5420437752079605</v>
      </c>
      <c r="T42" s="12">
        <f t="shared" si="5"/>
        <v>5.2368247707849012</v>
      </c>
      <c r="U42" s="12">
        <f t="shared" si="5"/>
        <v>5.422821121865522</v>
      </c>
      <c r="V42" s="12">
        <f t="shared" si="5"/>
        <v>6.4404893737513191</v>
      </c>
      <c r="W42" s="12">
        <f t="shared" si="5"/>
        <v>7.2938186783062129</v>
      </c>
      <c r="X42" s="12">
        <f t="shared" si="5"/>
        <v>7.8811696738522858</v>
      </c>
      <c r="Y42" s="12">
        <f t="shared" si="5"/>
        <v>8.438783154841909</v>
      </c>
      <c r="Z42" s="12">
        <f t="shared" si="5"/>
        <v>9.3471277770116821</v>
      </c>
      <c r="AA42" s="12">
        <f t="shared" si="5"/>
        <v>9.6842243067109344</v>
      </c>
      <c r="AB42" s="12">
        <f t="shared" si="5"/>
        <v>9.1591790767084689</v>
      </c>
      <c r="AC42" s="12">
        <f t="shared" si="5"/>
        <v>8.5090057161004129</v>
      </c>
      <c r="AD42" s="12">
        <f t="shared" si="5"/>
        <v>9.0340005255988878</v>
      </c>
      <c r="AE42" s="12">
        <f t="shared" si="6"/>
        <v>11.509306255142498</v>
      </c>
      <c r="AF42" s="12">
        <f t="shared" si="5"/>
        <v>5.1688827449559058</v>
      </c>
    </row>
    <row r="43" spans="1:32" ht="12.75" customHeight="1">
      <c r="A43" s="3">
        <v>4</v>
      </c>
      <c r="B43" s="3">
        <v>560300</v>
      </c>
      <c r="C43" s="12">
        <f t="shared" si="7"/>
        <v>8.6428205936965554</v>
      </c>
      <c r="D43" s="12">
        <f t="shared" si="5"/>
        <v>3.5603473946947046</v>
      </c>
      <c r="E43" s="12">
        <f t="shared" si="5"/>
        <v>3.9156079303620581</v>
      </c>
      <c r="F43" s="12">
        <f t="shared" si="5"/>
        <v>4.3657745525016409</v>
      </c>
      <c r="G43" s="12">
        <f t="shared" si="5"/>
        <v>4.5456065470527003</v>
      </c>
      <c r="H43" s="12">
        <f t="shared" si="5"/>
        <v>5.0789563126876107</v>
      </c>
      <c r="I43" s="12">
        <f t="shared" si="5"/>
        <v>5.5373452750980441</v>
      </c>
      <c r="J43" s="12">
        <f t="shared" si="5"/>
        <v>5.4634614255412828</v>
      </c>
      <c r="K43" s="12">
        <f t="shared" si="5"/>
        <v>5.4903947678260963</v>
      </c>
      <c r="L43" s="12">
        <f t="shared" si="5"/>
        <v>5.3671629280545776</v>
      </c>
      <c r="M43" s="12">
        <f t="shared" si="5"/>
        <v>5.5398341856750148</v>
      </c>
      <c r="N43" s="12">
        <f t="shared" si="5"/>
        <v>6.7310813577170698</v>
      </c>
      <c r="O43" s="12">
        <f t="shared" si="5"/>
        <v>6.8627456583900237</v>
      </c>
      <c r="P43" s="12">
        <f t="shared" si="5"/>
        <v>7.3425901510920797</v>
      </c>
      <c r="Q43" s="12">
        <f t="shared" si="5"/>
        <v>9.1626153646227362</v>
      </c>
      <c r="R43" s="12">
        <f t="shared" si="5"/>
        <v>8.9527547594341339</v>
      </c>
      <c r="S43" s="12">
        <f t="shared" si="5"/>
        <v>8.7664244875933139</v>
      </c>
      <c r="T43" s="12">
        <f t="shared" si="5"/>
        <v>7.5441413669135207</v>
      </c>
      <c r="U43" s="12">
        <f t="shared" si="5"/>
        <v>8.9895222100219794</v>
      </c>
      <c r="V43" s="12">
        <f t="shared" si="5"/>
        <v>9.5254812430360207</v>
      </c>
      <c r="W43" s="12">
        <f t="shared" si="5"/>
        <v>9.5900315491952366</v>
      </c>
      <c r="X43" s="12">
        <f t="shared" si="5"/>
        <v>9.6313206301200154</v>
      </c>
      <c r="Y43" s="12">
        <f t="shared" si="5"/>
        <v>9.9008795939687833</v>
      </c>
      <c r="Z43" s="12">
        <f t="shared" si="5"/>
        <v>9.486364048615668</v>
      </c>
      <c r="AA43" s="12">
        <f t="shared" si="5"/>
        <v>9.5969371548497104</v>
      </c>
      <c r="AB43" s="12">
        <f t="shared" si="5"/>
        <v>11.868304409817103</v>
      </c>
      <c r="AC43" s="12">
        <f t="shared" si="5"/>
        <v>10.624786592614297</v>
      </c>
      <c r="AD43" s="12">
        <f t="shared" si="5"/>
        <v>8.9829389308796372</v>
      </c>
      <c r="AE43" s="12">
        <f t="shared" si="6"/>
        <v>0</v>
      </c>
      <c r="AF43" s="12">
        <f t="shared" si="5"/>
        <v>7.4877277211766717</v>
      </c>
    </row>
    <row r="44" spans="1:32" ht="12.75" customHeight="1">
      <c r="A44" s="3">
        <v>5</v>
      </c>
      <c r="B44" s="3">
        <v>590390</v>
      </c>
      <c r="C44" s="12">
        <f t="shared" si="7"/>
        <v>2.1562833363953682</v>
      </c>
      <c r="D44" s="12">
        <f t="shared" si="5"/>
        <v>1.4555445212716129</v>
      </c>
      <c r="E44" s="12">
        <f t="shared" si="5"/>
        <v>2.1394354742384425</v>
      </c>
      <c r="F44" s="12">
        <f t="shared" si="5"/>
        <v>2.3218693327878066</v>
      </c>
      <c r="G44" s="12">
        <f t="shared" si="5"/>
        <v>2.1119317173535128</v>
      </c>
      <c r="H44" s="12">
        <f t="shared" si="5"/>
        <v>2.3936865574056685</v>
      </c>
      <c r="I44" s="12">
        <f t="shared" si="5"/>
        <v>3.4046047870200171</v>
      </c>
      <c r="J44" s="12">
        <f t="shared" si="5"/>
        <v>3.6998126764777579</v>
      </c>
      <c r="K44" s="12">
        <f t="shared" si="5"/>
        <v>2.945102875014534</v>
      </c>
      <c r="L44" s="12">
        <f t="shared" si="5"/>
        <v>2.5425870350501185</v>
      </c>
      <c r="M44" s="12">
        <f t="shared" si="5"/>
        <v>2.5295935124064397</v>
      </c>
      <c r="N44" s="12">
        <f t="shared" si="5"/>
        <v>3.1983864313583883</v>
      </c>
      <c r="O44" s="12">
        <f t="shared" si="5"/>
        <v>3.8664086555587112</v>
      </c>
      <c r="P44" s="12">
        <f t="shared" si="5"/>
        <v>3.9422303601503978</v>
      </c>
      <c r="Q44" s="12">
        <f t="shared" si="5"/>
        <v>3.9791087157582257</v>
      </c>
      <c r="R44" s="12">
        <f t="shared" si="5"/>
        <v>4.8071680321016288</v>
      </c>
      <c r="S44" s="12">
        <f t="shared" si="5"/>
        <v>4.7677204525660581</v>
      </c>
      <c r="T44" s="12">
        <f t="shared" si="5"/>
        <v>5.6485797503281576</v>
      </c>
      <c r="U44" s="12">
        <f t="shared" si="5"/>
        <v>5.5400391602538823</v>
      </c>
      <c r="V44" s="12">
        <f t="shared" si="5"/>
        <v>5.7272324933780068</v>
      </c>
      <c r="W44" s="12">
        <f t="shared" si="5"/>
        <v>5.9641089781205618</v>
      </c>
      <c r="X44" s="12">
        <f t="shared" si="5"/>
        <v>6.0168499477383666</v>
      </c>
      <c r="Y44" s="12">
        <f t="shared" si="5"/>
        <v>5.5409334059832078</v>
      </c>
      <c r="Z44" s="12">
        <f t="shared" si="5"/>
        <v>4.6563844968014187</v>
      </c>
      <c r="AA44" s="12">
        <f t="shared" si="5"/>
        <v>3.784540511790587</v>
      </c>
      <c r="AB44" s="12">
        <f t="shared" si="5"/>
        <v>4.3166981907487161</v>
      </c>
      <c r="AC44" s="12">
        <f t="shared" si="5"/>
        <v>3.6876581151478702</v>
      </c>
      <c r="AD44" s="12">
        <f t="shared" si="5"/>
        <v>4.5494088096460796</v>
      </c>
      <c r="AE44" s="12">
        <f t="shared" si="6"/>
        <v>5.0294989094113349</v>
      </c>
      <c r="AF44" s="12">
        <f t="shared" si="5"/>
        <v>4.1156083225954809</v>
      </c>
    </row>
    <row r="45" spans="1:32" ht="12.75" customHeight="1">
      <c r="A45" s="3">
        <v>6</v>
      </c>
      <c r="B45" s="3">
        <v>580632</v>
      </c>
      <c r="C45" s="12">
        <f t="shared" si="7"/>
        <v>5.3543973845671786</v>
      </c>
      <c r="D45" s="12">
        <f t="shared" si="5"/>
        <v>5.3281299275467315</v>
      </c>
      <c r="E45" s="12">
        <f t="shared" si="5"/>
        <v>5.062674951712034</v>
      </c>
      <c r="F45" s="12">
        <f t="shared" si="5"/>
        <v>5.1415098263068009</v>
      </c>
      <c r="G45" s="12">
        <f t="shared" si="5"/>
        <v>4.0365380103730573</v>
      </c>
      <c r="H45" s="12">
        <f t="shared" si="5"/>
        <v>3.6624543165020249</v>
      </c>
      <c r="I45" s="12">
        <f t="shared" si="5"/>
        <v>3.507563900147967</v>
      </c>
      <c r="J45" s="12">
        <f t="shared" si="5"/>
        <v>3.6916569691054106</v>
      </c>
      <c r="K45" s="12">
        <f t="shared" si="5"/>
        <v>3.5746637866355861</v>
      </c>
      <c r="L45" s="12">
        <f t="shared" si="5"/>
        <v>3.3018082771651858</v>
      </c>
      <c r="M45" s="12">
        <f t="shared" si="5"/>
        <v>3.5282822955954729</v>
      </c>
      <c r="N45" s="12">
        <f t="shared" si="5"/>
        <v>3.828227060620029</v>
      </c>
      <c r="O45" s="12">
        <f t="shared" si="5"/>
        <v>4.7267244799967276</v>
      </c>
      <c r="P45" s="12">
        <f t="shared" si="5"/>
        <v>4.3775065133834259</v>
      </c>
      <c r="Q45" s="12">
        <f t="shared" si="5"/>
        <v>4.1665207410924507</v>
      </c>
      <c r="R45" s="12">
        <f t="shared" si="5"/>
        <v>4.4123972253693857</v>
      </c>
      <c r="S45" s="12">
        <f t="shared" si="5"/>
        <v>4.1341106824606371</v>
      </c>
      <c r="T45" s="12">
        <f t="shared" si="5"/>
        <v>3.967809833903555</v>
      </c>
      <c r="U45" s="12">
        <f t="shared" si="5"/>
        <v>3.955519351647236</v>
      </c>
      <c r="V45" s="12">
        <f t="shared" si="5"/>
        <v>3.5771934101830158</v>
      </c>
      <c r="W45" s="12">
        <f t="shared" si="5"/>
        <v>3.31751936535546</v>
      </c>
      <c r="X45" s="12">
        <f t="shared" si="5"/>
        <v>3.2085058881604485</v>
      </c>
      <c r="Y45" s="12">
        <f t="shared" si="5"/>
        <v>3.4216105608013274</v>
      </c>
      <c r="Z45" s="12">
        <f t="shared" si="5"/>
        <v>3.5892444964689378</v>
      </c>
      <c r="AA45" s="12">
        <f t="shared" si="5"/>
        <v>3.7119645536095738</v>
      </c>
      <c r="AB45" s="12">
        <f t="shared" si="5"/>
        <v>3.2898617472941245</v>
      </c>
      <c r="AC45" s="12">
        <f t="shared" si="5"/>
        <v>3.1253786218297308</v>
      </c>
      <c r="AD45" s="12">
        <f t="shared" si="5"/>
        <v>3.4014401805118921</v>
      </c>
      <c r="AE45" s="12">
        <f t="shared" si="6"/>
        <v>3.5179704157106917</v>
      </c>
      <c r="AF45" s="12">
        <f t="shared" si="5"/>
        <v>3.7955349896093575</v>
      </c>
    </row>
    <row r="46" spans="1:32" ht="12.75" customHeight="1">
      <c r="A46" s="3">
        <v>7</v>
      </c>
      <c r="B46" s="3">
        <v>590320</v>
      </c>
      <c r="C46" s="12">
        <f t="shared" si="7"/>
        <v>2.7626325604898514</v>
      </c>
      <c r="D46" s="12">
        <f t="shared" si="5"/>
        <v>2.9810721671152782</v>
      </c>
      <c r="E46" s="12">
        <f t="shared" si="5"/>
        <v>3.4243361794817377</v>
      </c>
      <c r="F46" s="12">
        <f t="shared" si="5"/>
        <v>3.6411503960882006</v>
      </c>
      <c r="G46" s="12">
        <f t="shared" si="5"/>
        <v>3.1585905330002486</v>
      </c>
      <c r="H46" s="12">
        <f t="shared" si="5"/>
        <v>2.9760495521417565</v>
      </c>
      <c r="I46" s="12">
        <f t="shared" si="5"/>
        <v>3.7135142628366964</v>
      </c>
      <c r="J46" s="12">
        <f t="shared" si="5"/>
        <v>3.4273021560446897</v>
      </c>
      <c r="K46" s="12">
        <f t="shared" si="5"/>
        <v>4.1775990738779738</v>
      </c>
      <c r="L46" s="12">
        <f t="shared" si="5"/>
        <v>3.8839042040823792</v>
      </c>
      <c r="M46" s="12">
        <f t="shared" si="5"/>
        <v>3.7790333161404908</v>
      </c>
      <c r="N46" s="12">
        <f t="shared" si="5"/>
        <v>3.8223528217610117</v>
      </c>
      <c r="O46" s="12">
        <f t="shared" si="5"/>
        <v>4.7366880334715615</v>
      </c>
      <c r="P46" s="12">
        <f t="shared" si="5"/>
        <v>4.9370954083907606</v>
      </c>
      <c r="Q46" s="12">
        <f t="shared" si="5"/>
        <v>3.7995140937449738</v>
      </c>
      <c r="R46" s="12">
        <f t="shared" si="5"/>
        <v>3.5007921007321245</v>
      </c>
      <c r="S46" s="12">
        <f t="shared" si="5"/>
        <v>3.7416639144593353</v>
      </c>
      <c r="T46" s="12">
        <f t="shared" si="5"/>
        <v>4.2623555732294456</v>
      </c>
      <c r="U46" s="12">
        <f t="shared" si="5"/>
        <v>4.968068131316671</v>
      </c>
      <c r="V46" s="12">
        <f t="shared" si="5"/>
        <v>4.9059424039349171</v>
      </c>
      <c r="W46" s="12">
        <f t="shared" si="5"/>
        <v>4.7780346724992038</v>
      </c>
      <c r="X46" s="12">
        <f t="shared" si="5"/>
        <v>5.6564781844909486</v>
      </c>
      <c r="Y46" s="12">
        <f t="shared" si="5"/>
        <v>5.0945220309549626</v>
      </c>
      <c r="Z46" s="12">
        <f t="shared" si="5"/>
        <v>5.1380509415968145</v>
      </c>
      <c r="AA46" s="12">
        <f t="shared" si="5"/>
        <v>5.0885258617685318</v>
      </c>
      <c r="AB46" s="12">
        <f t="shared" si="5"/>
        <v>4.2508955067149099</v>
      </c>
      <c r="AC46" s="12">
        <f t="shared" si="5"/>
        <v>3.5764994387313185</v>
      </c>
      <c r="AD46" s="12">
        <f t="shared" si="5"/>
        <v>3.2138268233884872</v>
      </c>
      <c r="AE46" s="12">
        <f t="shared" si="6"/>
        <v>2.7592352389825483</v>
      </c>
      <c r="AF46" s="12">
        <f t="shared" si="5"/>
        <v>4.1167310496798972</v>
      </c>
    </row>
    <row r="47" spans="1:32" ht="12.75" customHeight="1">
      <c r="A47" s="3">
        <v>8</v>
      </c>
      <c r="B47" s="3">
        <v>591190</v>
      </c>
      <c r="C47" s="12">
        <f t="shared" si="7"/>
        <v>2.0151643353641018</v>
      </c>
      <c r="D47" s="12">
        <f t="shared" si="5"/>
        <v>2.121708838867193</v>
      </c>
      <c r="E47" s="12">
        <f t="shared" si="5"/>
        <v>2.0988111043114599</v>
      </c>
      <c r="F47" s="12">
        <f t="shared" si="5"/>
        <v>1.6748654010513324</v>
      </c>
      <c r="G47" s="12">
        <f t="shared" si="5"/>
        <v>1.3639342519544608</v>
      </c>
      <c r="H47" s="12">
        <f t="shared" si="5"/>
        <v>1.5037234616375128</v>
      </c>
      <c r="I47" s="12">
        <f t="shared" si="5"/>
        <v>1.4622215872308952</v>
      </c>
      <c r="J47" s="12">
        <f t="shared" si="5"/>
        <v>1.4883833528563035</v>
      </c>
      <c r="K47" s="12">
        <f t="shared" si="5"/>
        <v>1.5254352356100054</v>
      </c>
      <c r="L47" s="12">
        <f t="shared" si="5"/>
        <v>1.5653014075980121</v>
      </c>
      <c r="M47" s="12">
        <f t="shared" si="5"/>
        <v>1.6277526132696765</v>
      </c>
      <c r="N47" s="12">
        <f t="shared" si="5"/>
        <v>2.0756120023797839</v>
      </c>
      <c r="O47" s="12">
        <f t="shared" si="5"/>
        <v>2.396203138354013</v>
      </c>
      <c r="P47" s="12">
        <f t="shared" si="5"/>
        <v>2.5555737458910031</v>
      </c>
      <c r="Q47" s="12">
        <f t="shared" si="5"/>
        <v>2.2506670466233514</v>
      </c>
      <c r="R47" s="12">
        <f t="shared" si="5"/>
        <v>2.5352992161224006</v>
      </c>
      <c r="S47" s="12">
        <f t="shared" si="5"/>
        <v>2.8263383950886802</v>
      </c>
      <c r="T47" s="12">
        <f t="shared" si="5"/>
        <v>2.8300948889978148</v>
      </c>
      <c r="U47" s="12">
        <f t="shared" si="5"/>
        <v>3.0393597952265368</v>
      </c>
      <c r="V47" s="12">
        <f t="shared" si="5"/>
        <v>3.2507006399378966</v>
      </c>
      <c r="W47" s="12">
        <f t="shared" si="5"/>
        <v>2.5388871558421404</v>
      </c>
      <c r="X47" s="12">
        <f t="shared" si="5"/>
        <v>2.9040224409541668</v>
      </c>
      <c r="Y47" s="12">
        <f t="shared" si="5"/>
        <v>2.788249026649428</v>
      </c>
      <c r="Z47" s="12">
        <f t="shared" si="5"/>
        <v>2.9603687073305305</v>
      </c>
      <c r="AA47" s="12">
        <f t="shared" si="5"/>
        <v>2.5463423889396308</v>
      </c>
      <c r="AB47" s="12">
        <f t="shared" si="5"/>
        <v>3.233184162114215</v>
      </c>
      <c r="AC47" s="12">
        <f t="shared" si="5"/>
        <v>2.9996149928933242</v>
      </c>
      <c r="AD47" s="12">
        <f t="shared" si="5"/>
        <v>3.1649238920752434</v>
      </c>
      <c r="AE47" s="12">
        <f t="shared" si="6"/>
        <v>3.1972991819653491</v>
      </c>
      <c r="AF47" s="12">
        <f t="shared" si="5"/>
        <v>2.4268852362637356</v>
      </c>
    </row>
    <row r="48" spans="1:32" ht="12.75" customHeight="1">
      <c r="A48" s="3">
        <v>9</v>
      </c>
      <c r="B48" s="3">
        <v>600293</v>
      </c>
      <c r="C48" s="12">
        <f t="shared" si="7"/>
        <v>0.45548063751809875</v>
      </c>
      <c r="D48" s="12">
        <f t="shared" si="5"/>
        <v>0.69647853380311808</v>
      </c>
      <c r="E48" s="12">
        <f t="shared" si="5"/>
        <v>0.82247947392891751</v>
      </c>
      <c r="F48" s="12">
        <f t="shared" si="5"/>
        <v>1.2516604779210505</v>
      </c>
      <c r="G48" s="12">
        <f t="shared" si="5"/>
        <v>1.7944644710934068</v>
      </c>
      <c r="H48" s="12">
        <f t="shared" si="5"/>
        <v>2.1599705391005313</v>
      </c>
      <c r="I48" s="12">
        <f t="shared" si="5"/>
        <v>1.9825443448277069</v>
      </c>
      <c r="J48" s="12">
        <f t="shared" si="5"/>
        <v>1.7152219283096088</v>
      </c>
      <c r="K48" s="12">
        <f t="shared" si="5"/>
        <v>2.2841472789580366</v>
      </c>
      <c r="L48" s="12">
        <f t="shared" si="5"/>
        <v>2.5343074789314803</v>
      </c>
      <c r="M48" s="12">
        <f t="shared" si="5"/>
        <v>2.340268841691723</v>
      </c>
      <c r="N48" s="12">
        <f t="shared" si="5"/>
        <v>2.2081571471782588</v>
      </c>
      <c r="O48" s="12">
        <f t="shared" si="5"/>
        <v>2.5249314488363512</v>
      </c>
      <c r="P48" s="12">
        <f t="shared" si="5"/>
        <v>2.9175795563278979</v>
      </c>
      <c r="Q48" s="12">
        <f t="shared" si="5"/>
        <v>2.084808186757499</v>
      </c>
      <c r="R48" s="12">
        <f t="shared" si="5"/>
        <v>2.3595122895136589</v>
      </c>
      <c r="S48" s="12">
        <f t="shared" si="5"/>
        <v>2.4195792196633485</v>
      </c>
      <c r="T48" s="12">
        <f t="shared" si="5"/>
        <v>2.4041140551746323</v>
      </c>
      <c r="U48" s="12">
        <f t="shared" si="5"/>
        <v>2.5625584359559732</v>
      </c>
      <c r="V48" s="12">
        <f t="shared" si="5"/>
        <v>2.4295112242827468</v>
      </c>
      <c r="W48" s="12">
        <f t="shared" si="5"/>
        <v>3.0766617655301753</v>
      </c>
      <c r="X48" s="12">
        <f t="shared" si="5"/>
        <v>2.8356424057388709</v>
      </c>
      <c r="Y48" s="12">
        <f t="shared" si="5"/>
        <v>3.1039344390447972</v>
      </c>
      <c r="Z48" s="12">
        <f t="shared" si="5"/>
        <v>2.9239661147129525</v>
      </c>
      <c r="AA48" s="12">
        <f t="shared" si="5"/>
        <v>2.660956219562979</v>
      </c>
      <c r="AB48" s="12">
        <f t="shared" si="5"/>
        <v>2.1496372095353209</v>
      </c>
      <c r="AC48" s="12">
        <f t="shared" si="5"/>
        <v>2.82467461225191</v>
      </c>
      <c r="AD48" s="12">
        <f t="shared" si="5"/>
        <v>3.1637780619916409</v>
      </c>
      <c r="AE48" s="12">
        <f t="shared" si="6"/>
        <v>0</v>
      </c>
      <c r="AF48" s="12">
        <f t="shared" si="5"/>
        <v>2.304762336984933</v>
      </c>
    </row>
    <row r="49" spans="1:32" ht="12.75" customHeight="1">
      <c r="A49" s="3">
        <v>10</v>
      </c>
      <c r="B49" s="3">
        <v>600230</v>
      </c>
      <c r="C49" s="12">
        <f t="shared" si="7"/>
        <v>0.22705284798343203</v>
      </c>
      <c r="D49" s="12">
        <f t="shared" si="5"/>
        <v>0.48836374183136944</v>
      </c>
      <c r="E49" s="12">
        <f t="shared" si="5"/>
        <v>0.59466089248835718</v>
      </c>
      <c r="F49" s="12">
        <f t="shared" si="5"/>
        <v>0.67502432357848352</v>
      </c>
      <c r="G49" s="12">
        <f t="shared" si="5"/>
        <v>0.66797086925448623</v>
      </c>
      <c r="H49" s="12">
        <f t="shared" si="5"/>
        <v>1.1113627661233678</v>
      </c>
      <c r="I49" s="12">
        <f t="shared" si="5"/>
        <v>2.6861693879765949</v>
      </c>
      <c r="J49" s="12">
        <f t="shared" si="5"/>
        <v>1.4640711522476468</v>
      </c>
      <c r="K49" s="12">
        <f t="shared" si="5"/>
        <v>2.285805388620219</v>
      </c>
      <c r="L49" s="12">
        <f t="shared" si="5"/>
        <v>2.4238604344135513</v>
      </c>
      <c r="M49" s="12">
        <f t="shared" si="5"/>
        <v>2.3121132722285789</v>
      </c>
      <c r="N49" s="12">
        <f t="shared" si="5"/>
        <v>2.562813668835116</v>
      </c>
      <c r="O49" s="12">
        <f t="shared" si="5"/>
        <v>2.1024560302108437</v>
      </c>
      <c r="P49" s="12">
        <f t="shared" si="5"/>
        <v>2.222603346894966</v>
      </c>
      <c r="Q49" s="12">
        <f t="shared" si="5"/>
        <v>2.1745183083241235</v>
      </c>
      <c r="R49" s="12">
        <f t="shared" si="5"/>
        <v>1.7767311843397329</v>
      </c>
      <c r="S49" s="12">
        <f t="shared" si="5"/>
        <v>1.5538212160957348</v>
      </c>
      <c r="T49" s="12">
        <f t="shared" si="5"/>
        <v>1.2702413528021144</v>
      </c>
      <c r="U49" s="12">
        <f t="shared" si="5"/>
        <v>1.1508767110628728</v>
      </c>
      <c r="V49" s="12">
        <f t="shared" ref="D49:AF58" si="8">V18/V$36*100</f>
        <v>1.093515574076708</v>
      </c>
      <c r="W49" s="12">
        <f t="shared" si="8"/>
        <v>1.4269283980160892</v>
      </c>
      <c r="X49" s="12">
        <f t="shared" si="8"/>
        <v>1.564847088819989</v>
      </c>
      <c r="Y49" s="12">
        <f t="shared" si="8"/>
        <v>1.6365352577844272</v>
      </c>
      <c r="Z49" s="12">
        <f t="shared" si="8"/>
        <v>1.5586223586433394</v>
      </c>
      <c r="AA49" s="12">
        <f t="shared" si="8"/>
        <v>1.602850333863659</v>
      </c>
      <c r="AB49" s="12">
        <f t="shared" si="8"/>
        <v>1.6880377080614566</v>
      </c>
      <c r="AC49" s="12">
        <f t="shared" si="8"/>
        <v>2.149559845267512</v>
      </c>
      <c r="AD49" s="12">
        <f t="shared" si="8"/>
        <v>2.4453715884563163</v>
      </c>
      <c r="AE49" s="12">
        <f t="shared" si="6"/>
        <v>0</v>
      </c>
      <c r="AF49" s="12">
        <f t="shared" si="8"/>
        <v>1.6308669260249626</v>
      </c>
    </row>
    <row r="50" spans="1:32" ht="12.75" customHeight="1">
      <c r="A50" s="3">
        <v>11</v>
      </c>
      <c r="B50" s="3">
        <v>521142</v>
      </c>
      <c r="C50" s="12">
        <f t="shared" si="7"/>
        <v>0.12749458020539536</v>
      </c>
      <c r="D50" s="12">
        <f t="shared" si="8"/>
        <v>9.446203952044592E-2</v>
      </c>
      <c r="E50" s="12">
        <f t="shared" si="8"/>
        <v>2.9204943972645708E-2</v>
      </c>
      <c r="F50" s="12">
        <f t="shared" si="8"/>
        <v>0.39656396781423087</v>
      </c>
      <c r="G50" s="12">
        <f t="shared" si="8"/>
        <v>0.41256323131411177</v>
      </c>
      <c r="H50" s="12">
        <f t="shared" si="8"/>
        <v>0.2075134763112719</v>
      </c>
      <c r="I50" s="12">
        <f t="shared" si="8"/>
        <v>0.32028841236487493</v>
      </c>
      <c r="J50" s="12">
        <f t="shared" si="8"/>
        <v>0.49890897286939251</v>
      </c>
      <c r="K50" s="12">
        <f t="shared" si="8"/>
        <v>0.67670790883594178</v>
      </c>
      <c r="L50" s="12">
        <f t="shared" si="8"/>
        <v>0.78793504860388808</v>
      </c>
      <c r="M50" s="12">
        <f t="shared" si="8"/>
        <v>1.1354332787822308</v>
      </c>
      <c r="N50" s="12">
        <f t="shared" si="8"/>
        <v>1.1022419293855501</v>
      </c>
      <c r="O50" s="12">
        <f t="shared" si="8"/>
        <v>0.67022595728576151</v>
      </c>
      <c r="P50" s="12">
        <f t="shared" si="8"/>
        <v>1.0651485590085421</v>
      </c>
      <c r="Q50" s="12">
        <f t="shared" si="8"/>
        <v>0.9582125866200174</v>
      </c>
      <c r="R50" s="12">
        <f t="shared" si="8"/>
        <v>1.2275501146732326</v>
      </c>
      <c r="S50" s="12">
        <f t="shared" si="8"/>
        <v>1.1966357770082123</v>
      </c>
      <c r="T50" s="12">
        <f t="shared" si="8"/>
        <v>0.7670741990227552</v>
      </c>
      <c r="U50" s="12">
        <f t="shared" si="8"/>
        <v>0.54398377371496598</v>
      </c>
      <c r="V50" s="12">
        <f t="shared" si="8"/>
        <v>0.55471170193759589</v>
      </c>
      <c r="W50" s="12">
        <f t="shared" si="8"/>
        <v>1.3510321900104982</v>
      </c>
      <c r="X50" s="12">
        <f t="shared" si="8"/>
        <v>1.2903646447302173</v>
      </c>
      <c r="Y50" s="12">
        <f t="shared" si="8"/>
        <v>1.0007377833530677</v>
      </c>
      <c r="Z50" s="12">
        <f t="shared" si="8"/>
        <v>1.0963483657924813</v>
      </c>
      <c r="AA50" s="12">
        <f t="shared" si="8"/>
        <v>0.85863681806439518</v>
      </c>
      <c r="AB50" s="12">
        <f t="shared" si="8"/>
        <v>1.1176373765595424</v>
      </c>
      <c r="AC50" s="12">
        <f t="shared" si="8"/>
        <v>2.0159567200239388</v>
      </c>
      <c r="AD50" s="12">
        <f t="shared" si="8"/>
        <v>2.0233308688924652</v>
      </c>
      <c r="AE50" s="12">
        <f t="shared" si="6"/>
        <v>1.7356500248378033</v>
      </c>
      <c r="AF50" s="12">
        <f t="shared" si="8"/>
        <v>0.94966100316676039</v>
      </c>
    </row>
    <row r="51" spans="1:32" ht="12.75" customHeight="1">
      <c r="A51" s="3">
        <v>12</v>
      </c>
      <c r="B51" s="3">
        <v>540752</v>
      </c>
      <c r="C51" s="12">
        <f t="shared" si="7"/>
        <v>1.758300254656173</v>
      </c>
      <c r="D51" s="12">
        <f t="shared" si="8"/>
        <v>1.6446756108363567</v>
      </c>
      <c r="E51" s="12">
        <f t="shared" si="8"/>
        <v>2.5057781525165317</v>
      </c>
      <c r="F51" s="12">
        <f t="shared" si="8"/>
        <v>1.8726126082713845</v>
      </c>
      <c r="G51" s="12">
        <f t="shared" si="8"/>
        <v>1.9803741372694721</v>
      </c>
      <c r="H51" s="12">
        <f t="shared" si="8"/>
        <v>2.1730653642941666</v>
      </c>
      <c r="I51" s="12">
        <f t="shared" si="8"/>
        <v>2.265324282541282</v>
      </c>
      <c r="J51" s="12">
        <f t="shared" si="8"/>
        <v>1.948220330500003</v>
      </c>
      <c r="K51" s="12">
        <f t="shared" si="8"/>
        <v>1.8677246285920663</v>
      </c>
      <c r="L51" s="12">
        <f t="shared" si="8"/>
        <v>2.2021208794177913</v>
      </c>
      <c r="M51" s="12">
        <f t="shared" si="8"/>
        <v>2.6160496307308678</v>
      </c>
      <c r="N51" s="12">
        <f t="shared" si="8"/>
        <v>2.3565437390457871</v>
      </c>
      <c r="O51" s="12">
        <f t="shared" si="8"/>
        <v>1.9799495376728564</v>
      </c>
      <c r="P51" s="12">
        <f t="shared" si="8"/>
        <v>1.9066735898191929</v>
      </c>
      <c r="Q51" s="12">
        <f t="shared" si="8"/>
        <v>2.0590872351860789</v>
      </c>
      <c r="R51" s="12">
        <f t="shared" si="8"/>
        <v>1.7357918068916554</v>
      </c>
      <c r="S51" s="12">
        <f t="shared" si="8"/>
        <v>1.3492711626992713</v>
      </c>
      <c r="T51" s="12">
        <f t="shared" si="8"/>
        <v>1.5529709129361391</v>
      </c>
      <c r="U51" s="12">
        <f t="shared" si="8"/>
        <v>1.5287045438198352</v>
      </c>
      <c r="V51" s="12">
        <f t="shared" si="8"/>
        <v>1.3716238529094178</v>
      </c>
      <c r="W51" s="12">
        <f t="shared" si="8"/>
        <v>1.6871142347691759</v>
      </c>
      <c r="X51" s="12">
        <f t="shared" si="8"/>
        <v>1.6925710337590247</v>
      </c>
      <c r="Y51" s="12">
        <f t="shared" si="8"/>
        <v>1.58375928313868</v>
      </c>
      <c r="Z51" s="12">
        <f t="shared" si="8"/>
        <v>1.6338381309786238</v>
      </c>
      <c r="AA51" s="12">
        <f t="shared" si="8"/>
        <v>1.730838180476157</v>
      </c>
      <c r="AB51" s="12">
        <f t="shared" si="8"/>
        <v>1.5007302142302361</v>
      </c>
      <c r="AC51" s="12">
        <f t="shared" si="8"/>
        <v>1.9216150406842749</v>
      </c>
      <c r="AD51" s="12">
        <f t="shared" si="8"/>
        <v>1.881269765651199</v>
      </c>
      <c r="AE51" s="12">
        <f t="shared" si="6"/>
        <v>2.3166316374359242</v>
      </c>
      <c r="AF51" s="12">
        <f t="shared" si="8"/>
        <v>1.87236599147747</v>
      </c>
    </row>
    <row r="52" spans="1:32" ht="12.75" customHeight="1">
      <c r="A52" s="3">
        <v>13</v>
      </c>
      <c r="B52" s="3">
        <v>600192</v>
      </c>
      <c r="C52" s="12">
        <f t="shared" si="7"/>
        <v>0.65553463322274119</v>
      </c>
      <c r="D52" s="12">
        <f t="shared" si="8"/>
        <v>0.83842124056781298</v>
      </c>
      <c r="E52" s="12">
        <f t="shared" si="8"/>
        <v>0.84899605388339872</v>
      </c>
      <c r="F52" s="12">
        <f t="shared" si="8"/>
        <v>1.2192053198290518</v>
      </c>
      <c r="G52" s="12">
        <f t="shared" si="8"/>
        <v>2.4157624688943549</v>
      </c>
      <c r="H52" s="12">
        <f t="shared" si="8"/>
        <v>2.227000115535358</v>
      </c>
      <c r="I52" s="12">
        <f t="shared" si="8"/>
        <v>1.3591942316910468</v>
      </c>
      <c r="J52" s="12">
        <f t="shared" si="8"/>
        <v>1.9071089804149524</v>
      </c>
      <c r="K52" s="12">
        <f t="shared" si="8"/>
        <v>1.9728236856125374</v>
      </c>
      <c r="L52" s="12">
        <f t="shared" si="8"/>
        <v>2.1070573085111559</v>
      </c>
      <c r="M52" s="12">
        <f t="shared" si="8"/>
        <v>2.5431663849563186</v>
      </c>
      <c r="N52" s="12">
        <f t="shared" si="8"/>
        <v>2.7403258374591069</v>
      </c>
      <c r="O52" s="12">
        <f t="shared" si="8"/>
        <v>3.1676772454808502</v>
      </c>
      <c r="P52" s="12">
        <f t="shared" si="8"/>
        <v>2.4141334903185077</v>
      </c>
      <c r="Q52" s="12">
        <f t="shared" si="8"/>
        <v>2.8994530576648856</v>
      </c>
      <c r="R52" s="12">
        <f t="shared" si="8"/>
        <v>3.0791147138722623</v>
      </c>
      <c r="S52" s="12">
        <f t="shared" si="8"/>
        <v>3.041071900096636</v>
      </c>
      <c r="T52" s="12">
        <f t="shared" si="8"/>
        <v>2.8634476693334694</v>
      </c>
      <c r="U52" s="12">
        <f t="shared" si="8"/>
        <v>3.544798782792038</v>
      </c>
      <c r="V52" s="12">
        <f t="shared" si="8"/>
        <v>3.201183200500318</v>
      </c>
      <c r="W52" s="12">
        <f t="shared" si="8"/>
        <v>2.6696119279988899</v>
      </c>
      <c r="X52" s="12">
        <f t="shared" si="8"/>
        <v>2.0327019310331487</v>
      </c>
      <c r="Y52" s="12">
        <f t="shared" si="8"/>
        <v>2.2000427344955322</v>
      </c>
      <c r="Z52" s="12">
        <f t="shared" si="8"/>
        <v>2.0075289454297409</v>
      </c>
      <c r="AA52" s="12">
        <f t="shared" si="8"/>
        <v>1.8484437989207874</v>
      </c>
      <c r="AB52" s="12">
        <f t="shared" si="8"/>
        <v>1.6058811273058817</v>
      </c>
      <c r="AC52" s="12">
        <f t="shared" si="8"/>
        <v>1.7861481715593084</v>
      </c>
      <c r="AD52" s="12">
        <f t="shared" si="8"/>
        <v>1.7390820411521297</v>
      </c>
      <c r="AE52" s="12">
        <f t="shared" si="6"/>
        <v>1.509149183819644</v>
      </c>
      <c r="AF52" s="12">
        <f t="shared" si="8"/>
        <v>2.2665989981410322</v>
      </c>
    </row>
    <row r="53" spans="1:32" ht="12.75" customHeight="1">
      <c r="A53" s="3">
        <v>14</v>
      </c>
      <c r="B53" s="3">
        <v>520942</v>
      </c>
      <c r="C53" s="12">
        <f t="shared" si="7"/>
        <v>1.2468844949401192</v>
      </c>
      <c r="D53" s="12">
        <f t="shared" si="8"/>
        <v>2.9833710120929067</v>
      </c>
      <c r="E53" s="12">
        <f t="shared" si="8"/>
        <v>2.6835284346753352</v>
      </c>
      <c r="F53" s="12">
        <f t="shared" si="8"/>
        <v>5.6461821976116946</v>
      </c>
      <c r="G53" s="12">
        <f t="shared" si="8"/>
        <v>10.021477351372653</v>
      </c>
      <c r="H53" s="12">
        <f t="shared" si="8"/>
        <v>11.665443056571227</v>
      </c>
      <c r="I53" s="12">
        <f t="shared" si="8"/>
        <v>10.129346302230797</v>
      </c>
      <c r="J53" s="12">
        <f t="shared" si="8"/>
        <v>11.708404334319894</v>
      </c>
      <c r="K53" s="12">
        <f t="shared" si="8"/>
        <v>9.522911645015018</v>
      </c>
      <c r="L53" s="12">
        <f t="shared" si="8"/>
        <v>9.4092607316197334</v>
      </c>
      <c r="M53" s="12">
        <f t="shared" si="8"/>
        <v>8.4844516849696081</v>
      </c>
      <c r="N53" s="12">
        <f t="shared" si="8"/>
        <v>6.433305103529249</v>
      </c>
      <c r="O53" s="12">
        <f t="shared" si="8"/>
        <v>3.9327588584659074</v>
      </c>
      <c r="P53" s="12">
        <f t="shared" si="8"/>
        <v>4.139940121605342</v>
      </c>
      <c r="Q53" s="12">
        <f t="shared" si="8"/>
        <v>5.7911997920764868</v>
      </c>
      <c r="R53" s="12">
        <f t="shared" si="8"/>
        <v>4.4657982816628072</v>
      </c>
      <c r="S53" s="12">
        <f t="shared" si="8"/>
        <v>4.9187321269622712</v>
      </c>
      <c r="T53" s="12">
        <f t="shared" si="8"/>
        <v>3.2550017725712777</v>
      </c>
      <c r="U53" s="12">
        <f t="shared" si="8"/>
        <v>3.0740219949745105</v>
      </c>
      <c r="V53" s="12">
        <f t="shared" si="8"/>
        <v>3.2276374123000231</v>
      </c>
      <c r="W53" s="12">
        <f t="shared" si="8"/>
        <v>2.4754954458437521</v>
      </c>
      <c r="X53" s="12">
        <f t="shared" si="8"/>
        <v>2.3083272048514178</v>
      </c>
      <c r="Y53" s="12">
        <f t="shared" si="8"/>
        <v>2.373729955711966</v>
      </c>
      <c r="Z53" s="12">
        <f t="shared" si="8"/>
        <v>2.307121900706357</v>
      </c>
      <c r="AA53" s="12">
        <f t="shared" si="8"/>
        <v>2.1171661872288596</v>
      </c>
      <c r="AB53" s="12">
        <f t="shared" si="8"/>
        <v>1.0045322661842924</v>
      </c>
      <c r="AC53" s="12">
        <f t="shared" si="8"/>
        <v>1.4540088582219148</v>
      </c>
      <c r="AD53" s="12">
        <f t="shared" si="8"/>
        <v>1.6958845016785633</v>
      </c>
      <c r="AE53" s="12">
        <f t="shared" si="6"/>
        <v>1.4896917360777318</v>
      </c>
      <c r="AF53" s="12">
        <f t="shared" si="8"/>
        <v>4.823234359143644</v>
      </c>
    </row>
    <row r="54" spans="1:32" ht="12.75" customHeight="1">
      <c r="A54" s="3">
        <v>15</v>
      </c>
      <c r="B54" s="3">
        <v>590310</v>
      </c>
      <c r="C54" s="12">
        <f t="shared" si="7"/>
        <v>1.317631487485466</v>
      </c>
      <c r="D54" s="12">
        <f t="shared" si="8"/>
        <v>1.4453811843186974</v>
      </c>
      <c r="E54" s="12">
        <f t="shared" si="8"/>
        <v>1.4376541030743499</v>
      </c>
      <c r="F54" s="12">
        <f t="shared" si="8"/>
        <v>1.5265606683239734</v>
      </c>
      <c r="G54" s="12">
        <f t="shared" si="8"/>
        <v>1.351118393299976</v>
      </c>
      <c r="H54" s="12">
        <f t="shared" si="8"/>
        <v>1.3578187779169781</v>
      </c>
      <c r="I54" s="12">
        <f t="shared" si="8"/>
        <v>1.7438290730113233</v>
      </c>
      <c r="J54" s="12">
        <f t="shared" si="8"/>
        <v>2.2341548067682284</v>
      </c>
      <c r="K54" s="12">
        <f t="shared" si="8"/>
        <v>2.7950529132876949</v>
      </c>
      <c r="L54" s="12">
        <f t="shared" si="8"/>
        <v>2.4361178278299729</v>
      </c>
      <c r="M54" s="12">
        <f t="shared" si="8"/>
        <v>1.7342307521155484</v>
      </c>
      <c r="N54" s="12">
        <f t="shared" si="8"/>
        <v>0.94222176571150973</v>
      </c>
      <c r="O54" s="12">
        <f t="shared" si="8"/>
        <v>0.85057757512159693</v>
      </c>
      <c r="P54" s="12">
        <f t="shared" si="8"/>
        <v>1.0343570247525726</v>
      </c>
      <c r="Q54" s="12">
        <f t="shared" si="8"/>
        <v>1.403412710863033</v>
      </c>
      <c r="R54" s="12">
        <f t="shared" si="8"/>
        <v>1.7629410485140309</v>
      </c>
      <c r="S54" s="12">
        <f t="shared" si="8"/>
        <v>1.6920565189596144</v>
      </c>
      <c r="T54" s="12">
        <f t="shared" si="8"/>
        <v>1.8988116286408225</v>
      </c>
      <c r="U54" s="12">
        <f t="shared" si="8"/>
        <v>1.9840012001887846</v>
      </c>
      <c r="V54" s="12">
        <f t="shared" si="8"/>
        <v>1.6914380879502113</v>
      </c>
      <c r="W54" s="12">
        <f t="shared" si="8"/>
        <v>1.5013022992123637</v>
      </c>
      <c r="X54" s="12">
        <f t="shared" si="8"/>
        <v>1.6318225734187959</v>
      </c>
      <c r="Y54" s="12">
        <f t="shared" si="8"/>
        <v>1.6227014160920932</v>
      </c>
      <c r="Z54" s="12">
        <f t="shared" si="8"/>
        <v>1.7144838480257976</v>
      </c>
      <c r="AA54" s="12">
        <f t="shared" si="8"/>
        <v>1.8663709466293148</v>
      </c>
      <c r="AB54" s="12">
        <f t="shared" si="8"/>
        <v>1.9461155268367958</v>
      </c>
      <c r="AC54" s="12">
        <f t="shared" si="8"/>
        <v>1.9526085834636122</v>
      </c>
      <c r="AD54" s="12">
        <f t="shared" si="8"/>
        <v>1.4915825892612504</v>
      </c>
      <c r="AE54" s="12">
        <f t="shared" si="6"/>
        <v>1.5270106763439977</v>
      </c>
      <c r="AF54" s="12">
        <f t="shared" si="8"/>
        <v>1.6736070629689643</v>
      </c>
    </row>
    <row r="55" spans="1:32" ht="12.75" customHeight="1">
      <c r="A55" s="3">
        <v>16</v>
      </c>
      <c r="B55" s="3">
        <v>600243</v>
      </c>
      <c r="C55" s="12">
        <f t="shared" si="7"/>
        <v>0.23236512215865684</v>
      </c>
      <c r="D55" s="12">
        <f t="shared" si="8"/>
        <v>0.23644322289556502</v>
      </c>
      <c r="E55" s="12">
        <f t="shared" si="8"/>
        <v>0.65771811091247656</v>
      </c>
      <c r="F55" s="12">
        <f t="shared" si="8"/>
        <v>0.76319776131173711</v>
      </c>
      <c r="G55" s="12">
        <f t="shared" si="8"/>
        <v>1.0851811842372301</v>
      </c>
      <c r="H55" s="12">
        <f t="shared" si="8"/>
        <v>1.0359802685226014</v>
      </c>
      <c r="I55" s="12">
        <f t="shared" si="8"/>
        <v>1.0900531058669878</v>
      </c>
      <c r="J55" s="12">
        <f t="shared" si="8"/>
        <v>0.56360552773589523</v>
      </c>
      <c r="K55" s="12">
        <f t="shared" si="8"/>
        <v>1.22911837477226</v>
      </c>
      <c r="L55" s="12">
        <f t="shared" si="8"/>
        <v>1.2059511130195848</v>
      </c>
      <c r="M55" s="12">
        <f t="shared" si="8"/>
        <v>1.19240676862575</v>
      </c>
      <c r="N55" s="12">
        <f t="shared" si="8"/>
        <v>2.0366682870053063</v>
      </c>
      <c r="O55" s="12">
        <f t="shared" si="8"/>
        <v>3.1098754790767971</v>
      </c>
      <c r="P55" s="12">
        <f t="shared" si="8"/>
        <v>3.3233169614189895</v>
      </c>
      <c r="Q55" s="12">
        <f t="shared" si="8"/>
        <v>3.0694200638667377</v>
      </c>
      <c r="R55" s="12">
        <f t="shared" si="8"/>
        <v>3.6482364876221607</v>
      </c>
      <c r="S55" s="12">
        <f t="shared" si="8"/>
        <v>3.65774854010118</v>
      </c>
      <c r="T55" s="12">
        <f t="shared" si="8"/>
        <v>2.9932151122579831</v>
      </c>
      <c r="U55" s="12">
        <f t="shared" si="8"/>
        <v>2.1738641207790783</v>
      </c>
      <c r="V55" s="12">
        <f t="shared" si="8"/>
        <v>1.8957552061084335</v>
      </c>
      <c r="W55" s="12">
        <f t="shared" si="8"/>
        <v>2.2943905640383866</v>
      </c>
      <c r="X55" s="12">
        <f t="shared" si="8"/>
        <v>2.2195025520288585</v>
      </c>
      <c r="Y55" s="12">
        <f t="shared" si="8"/>
        <v>1.8336845045018695</v>
      </c>
      <c r="Z55" s="12">
        <f t="shared" si="8"/>
        <v>1.688970325487146</v>
      </c>
      <c r="AA55" s="12">
        <f t="shared" si="8"/>
        <v>1.7063716833894893</v>
      </c>
      <c r="AB55" s="12">
        <f t="shared" si="8"/>
        <v>1.8248745026310895</v>
      </c>
      <c r="AC55" s="12">
        <f t="shared" si="8"/>
        <v>1.4875218173258515</v>
      </c>
      <c r="AD55" s="12">
        <f t="shared" si="8"/>
        <v>1.466542705663147</v>
      </c>
      <c r="AE55" s="12">
        <f t="shared" si="6"/>
        <v>0</v>
      </c>
      <c r="AF55" s="12">
        <f t="shared" si="8"/>
        <v>1.810699552085721</v>
      </c>
    </row>
    <row r="56" spans="1:32" ht="12.75" customHeight="1">
      <c r="A56" s="3">
        <v>17</v>
      </c>
      <c r="B56" s="3">
        <v>600110</v>
      </c>
      <c r="C56" s="12">
        <f t="shared" si="7"/>
        <v>8.4371413371217528E-3</v>
      </c>
      <c r="D56" s="12">
        <f t="shared" si="8"/>
        <v>2.0419685546732031E-2</v>
      </c>
      <c r="E56" s="12">
        <f t="shared" si="8"/>
        <v>1.2376972571769625E-2</v>
      </c>
      <c r="F56" s="12">
        <f t="shared" si="8"/>
        <v>5.8675092570374884E-2</v>
      </c>
      <c r="G56" s="12">
        <f t="shared" si="8"/>
        <v>3.4537294345370208E-2</v>
      </c>
      <c r="H56" s="12">
        <f t="shared" si="8"/>
        <v>6.1913249366491951E-2</v>
      </c>
      <c r="I56" s="12">
        <f t="shared" si="8"/>
        <v>9.8696939543934256E-2</v>
      </c>
      <c r="J56" s="12">
        <f t="shared" si="8"/>
        <v>9.9427955560792411E-2</v>
      </c>
      <c r="K56" s="12">
        <f t="shared" si="8"/>
        <v>0.12929325025061952</v>
      </c>
      <c r="L56" s="12">
        <f t="shared" si="8"/>
        <v>0.13307315906993028</v>
      </c>
      <c r="M56" s="12">
        <f t="shared" si="8"/>
        <v>0.15807230770991842</v>
      </c>
      <c r="N56" s="12">
        <f t="shared" si="8"/>
        <v>0.20983044523620265</v>
      </c>
      <c r="O56" s="12">
        <f t="shared" si="8"/>
        <v>0.31647708681485431</v>
      </c>
      <c r="P56" s="12">
        <f t="shared" si="8"/>
        <v>0.30203393955929009</v>
      </c>
      <c r="Q56" s="12">
        <f t="shared" si="8"/>
        <v>0.38397786018007057</v>
      </c>
      <c r="R56" s="12">
        <f t="shared" si="8"/>
        <v>0.48346967934129781</v>
      </c>
      <c r="S56" s="12">
        <f t="shared" si="8"/>
        <v>0.66632396071705025</v>
      </c>
      <c r="T56" s="12">
        <f t="shared" si="8"/>
        <v>0.64225546891196228</v>
      </c>
      <c r="U56" s="12">
        <f t="shared" si="8"/>
        <v>0.61832589443663066</v>
      </c>
      <c r="V56" s="12">
        <f t="shared" si="8"/>
        <v>1.0776837178693548</v>
      </c>
      <c r="W56" s="12">
        <f t="shared" si="8"/>
        <v>1.2280015568068146</v>
      </c>
      <c r="X56" s="12">
        <f t="shared" si="8"/>
        <v>1.3309089739428914</v>
      </c>
      <c r="Y56" s="12">
        <f t="shared" si="8"/>
        <v>1.241863262368349</v>
      </c>
      <c r="Z56" s="12">
        <f t="shared" si="8"/>
        <v>1.4193988192410467</v>
      </c>
      <c r="AA56" s="12">
        <f t="shared" si="8"/>
        <v>1.499631208266742</v>
      </c>
      <c r="AB56" s="12">
        <f t="shared" si="8"/>
        <v>1.1771696910056531</v>
      </c>
      <c r="AC56" s="12">
        <f t="shared" si="8"/>
        <v>1.7621117332391787</v>
      </c>
      <c r="AD56" s="12">
        <f t="shared" si="8"/>
        <v>1.2743320636308648</v>
      </c>
      <c r="AE56" s="12">
        <f t="shared" si="6"/>
        <v>1.1203343806906516</v>
      </c>
      <c r="AF56" s="12">
        <f t="shared" si="8"/>
        <v>0.68978176200886587</v>
      </c>
    </row>
    <row r="57" spans="1:32" ht="12.75" customHeight="1">
      <c r="A57" s="3">
        <v>18</v>
      </c>
      <c r="B57" s="3">
        <v>551299</v>
      </c>
      <c r="C57" s="12">
        <f t="shared" si="7"/>
        <v>0.29517495211278544</v>
      </c>
      <c r="D57" s="12">
        <f t="shared" si="8"/>
        <v>0.12218804120088594</v>
      </c>
      <c r="E57" s="12">
        <f t="shared" si="8"/>
        <v>0.14233390027884479</v>
      </c>
      <c r="F57" s="12">
        <f t="shared" si="8"/>
        <v>0.12781115828139261</v>
      </c>
      <c r="G57" s="12">
        <f t="shared" si="8"/>
        <v>9.2117936727437941E-2</v>
      </c>
      <c r="H57" s="12">
        <f t="shared" si="8"/>
        <v>0.11175677112377122</v>
      </c>
      <c r="I57" s="12">
        <f t="shared" si="8"/>
        <v>0.15585595605798452</v>
      </c>
      <c r="J57" s="12">
        <f t="shared" si="8"/>
        <v>0.14210875978479387</v>
      </c>
      <c r="K57" s="12">
        <f t="shared" si="8"/>
        <v>0.17577758973917995</v>
      </c>
      <c r="L57" s="12">
        <f t="shared" si="8"/>
        <v>0.19451781664731529</v>
      </c>
      <c r="M57" s="12">
        <f t="shared" si="8"/>
        <v>0.23115382074572408</v>
      </c>
      <c r="N57" s="12">
        <f t="shared" si="8"/>
        <v>0.39098071768711545</v>
      </c>
      <c r="O57" s="12">
        <f t="shared" si="8"/>
        <v>0.58781349365916513</v>
      </c>
      <c r="P57" s="12">
        <f t="shared" si="8"/>
        <v>0.96756066560628551</v>
      </c>
      <c r="Q57" s="12">
        <f t="shared" si="8"/>
        <v>0.78143206421048583</v>
      </c>
      <c r="R57" s="12">
        <f t="shared" si="8"/>
        <v>1.0069136129097533</v>
      </c>
      <c r="S57" s="12">
        <f t="shared" si="8"/>
        <v>1.1370404746832434</v>
      </c>
      <c r="T57" s="12">
        <f t="shared" si="8"/>
        <v>1.019521458064643</v>
      </c>
      <c r="U57" s="12">
        <f t="shared" si="8"/>
        <v>0.8932913873760806</v>
      </c>
      <c r="V57" s="12">
        <f t="shared" si="8"/>
        <v>1.0356513243953951</v>
      </c>
      <c r="W57" s="12">
        <f t="shared" si="8"/>
        <v>0.71830792782202202</v>
      </c>
      <c r="X57" s="12">
        <f t="shared" si="8"/>
        <v>0.6974726738011181</v>
      </c>
      <c r="Y57" s="12">
        <f t="shared" si="8"/>
        <v>0.6951284778333775</v>
      </c>
      <c r="Z57" s="12">
        <f t="shared" si="8"/>
        <v>0.68294177485850061</v>
      </c>
      <c r="AA57" s="12">
        <f t="shared" si="8"/>
        <v>1.0993340729021164</v>
      </c>
      <c r="AB57" s="12">
        <f t="shared" si="8"/>
        <v>0.93685398997522795</v>
      </c>
      <c r="AC57" s="12">
        <f t="shared" si="8"/>
        <v>1.0690425297715909</v>
      </c>
      <c r="AD57" s="12">
        <f t="shared" si="8"/>
        <v>1.2028686187481166</v>
      </c>
      <c r="AE57" s="12">
        <f t="shared" si="6"/>
        <v>1.0538580185665485</v>
      </c>
      <c r="AF57" s="12">
        <f t="shared" si="8"/>
        <v>0.66194070018087314</v>
      </c>
    </row>
    <row r="58" spans="1:32" ht="12.75" customHeight="1">
      <c r="A58" s="3">
        <v>19</v>
      </c>
      <c r="B58" s="3">
        <v>961210</v>
      </c>
      <c r="C58" s="12">
        <f t="shared" si="7"/>
        <v>2.927000573205631</v>
      </c>
      <c r="D58" s="12">
        <f t="shared" si="8"/>
        <v>2.5156211407953131</v>
      </c>
      <c r="E58" s="12">
        <f t="shared" si="8"/>
        <v>2.4378229586503397</v>
      </c>
      <c r="F58" s="12">
        <f t="shared" si="8"/>
        <v>2.0391675520814658</v>
      </c>
      <c r="G58" s="12">
        <f t="shared" si="8"/>
        <v>1.3465547176116244</v>
      </c>
      <c r="H58" s="12">
        <f t="shared" si="8"/>
        <v>1.2933914699370639</v>
      </c>
      <c r="I58" s="12">
        <f t="shared" si="8"/>
        <v>1.0991222521413977</v>
      </c>
      <c r="J58" s="12">
        <f t="shared" si="8"/>
        <v>1.278923399765183</v>
      </c>
      <c r="K58" s="12">
        <f t="shared" si="8"/>
        <v>1.0431222825242088</v>
      </c>
      <c r="L58" s="12">
        <f t="shared" si="8"/>
        <v>1.0564797901209988</v>
      </c>
      <c r="M58" s="12">
        <f t="shared" si="8"/>
        <v>1.1205319751228133</v>
      </c>
      <c r="N58" s="12">
        <f t="shared" si="8"/>
        <v>1.289979739695976</v>
      </c>
      <c r="O58" s="12">
        <f t="shared" si="8"/>
        <v>1.5562947069656061</v>
      </c>
      <c r="P58" s="12">
        <f t="shared" si="8"/>
        <v>1.4152809500546768</v>
      </c>
      <c r="Q58" s="12">
        <f t="shared" si="8"/>
        <v>1.6358932768990673</v>
      </c>
      <c r="R58" s="12">
        <f t="shared" si="8"/>
        <v>1.903396639913693</v>
      </c>
      <c r="S58" s="12">
        <f t="shared" si="8"/>
        <v>1.2846193811047351</v>
      </c>
      <c r="T58" s="12">
        <f t="shared" si="8"/>
        <v>1.3167699294354849</v>
      </c>
      <c r="U58" s="12">
        <f t="shared" si="8"/>
        <v>1.3281105022204067</v>
      </c>
      <c r="V58" s="12">
        <f t="shared" si="8"/>
        <v>1.1731006952025238</v>
      </c>
      <c r="W58" s="12">
        <f t="shared" si="8"/>
        <v>1.2261280480260499</v>
      </c>
      <c r="X58" s="12">
        <f t="shared" si="8"/>
        <v>1.3349750228341386</v>
      </c>
      <c r="Y58" s="12">
        <f t="shared" ref="D58:AF67" si="9">Y27/Y$36*100</f>
        <v>1.2228410948625539</v>
      </c>
      <c r="Z58" s="12">
        <f t="shared" si="9"/>
        <v>1.1785162757194072</v>
      </c>
      <c r="AA58" s="12">
        <f t="shared" si="9"/>
        <v>1.2551920743041449</v>
      </c>
      <c r="AB58" s="12">
        <f t="shared" si="9"/>
        <v>1.238786612135703</v>
      </c>
      <c r="AC58" s="12">
        <f t="shared" si="9"/>
        <v>1.2344308981135177</v>
      </c>
      <c r="AD58" s="12">
        <f t="shared" si="9"/>
        <v>1.1833569632022816</v>
      </c>
      <c r="AE58" s="12">
        <f t="shared" si="6"/>
        <v>1.1138124948448456</v>
      </c>
      <c r="AF58" s="12">
        <f t="shared" si="9"/>
        <v>1.3465425335329766</v>
      </c>
    </row>
    <row r="59" spans="1:32" ht="12.75" customHeight="1">
      <c r="A59" s="3">
        <v>20</v>
      </c>
      <c r="B59" s="3">
        <v>600292</v>
      </c>
      <c r="C59" s="12">
        <f t="shared" si="7"/>
        <v>0.22167807646496931</v>
      </c>
      <c r="D59" s="12">
        <f t="shared" si="9"/>
        <v>0.44576504627559166</v>
      </c>
      <c r="E59" s="12">
        <f t="shared" si="9"/>
        <v>1.2385659387619723</v>
      </c>
      <c r="F59" s="12">
        <f t="shared" si="9"/>
        <v>1.9453551271325507</v>
      </c>
      <c r="G59" s="12">
        <f t="shared" si="9"/>
        <v>2.7603779239823094</v>
      </c>
      <c r="H59" s="12">
        <f t="shared" si="9"/>
        <v>2.4070979301394257</v>
      </c>
      <c r="I59" s="12">
        <f t="shared" si="9"/>
        <v>2.3861501965929897</v>
      </c>
      <c r="J59" s="12">
        <f t="shared" si="9"/>
        <v>1.7317578070158668</v>
      </c>
      <c r="K59" s="12">
        <f t="shared" si="9"/>
        <v>2.5505601140727729</v>
      </c>
      <c r="L59" s="12">
        <f t="shared" si="9"/>
        <v>3.9111679957260503</v>
      </c>
      <c r="M59" s="12">
        <f t="shared" si="9"/>
        <v>6.1683115872498897</v>
      </c>
      <c r="N59" s="12">
        <f t="shared" si="9"/>
        <v>6.6642074844876413</v>
      </c>
      <c r="O59" s="12">
        <f t="shared" si="9"/>
        <v>7.2120260928674584</v>
      </c>
      <c r="P59" s="12">
        <f t="shared" si="9"/>
        <v>6.7922295672442372</v>
      </c>
      <c r="Q59" s="12">
        <f t="shared" si="9"/>
        <v>5.9649775203215345</v>
      </c>
      <c r="R59" s="12">
        <f t="shared" si="9"/>
        <v>4.9310779712412511</v>
      </c>
      <c r="S59" s="12">
        <f t="shared" si="9"/>
        <v>3.1542534681605434</v>
      </c>
      <c r="T59" s="12">
        <f t="shared" si="9"/>
        <v>2.1996605678648806</v>
      </c>
      <c r="U59" s="12">
        <f t="shared" si="9"/>
        <v>2.0962848433659684</v>
      </c>
      <c r="V59" s="12">
        <f t="shared" si="9"/>
        <v>1.8339387409823593</v>
      </c>
      <c r="W59" s="12">
        <f t="shared" si="9"/>
        <v>1.5248149499594896</v>
      </c>
      <c r="X59" s="12">
        <f t="shared" si="9"/>
        <v>1.1783816917866909</v>
      </c>
      <c r="Y59" s="12">
        <f t="shared" si="9"/>
        <v>1.1972933103251084</v>
      </c>
      <c r="Z59" s="12">
        <f t="shared" si="9"/>
        <v>1.3299025739407466</v>
      </c>
      <c r="AA59" s="12">
        <f t="shared" si="9"/>
        <v>1.3522708543148632</v>
      </c>
      <c r="AB59" s="12">
        <f t="shared" si="9"/>
        <v>1.0631968902155908</v>
      </c>
      <c r="AC59" s="12">
        <f t="shared" si="9"/>
        <v>1.1303862422782132</v>
      </c>
      <c r="AD59" s="12">
        <f t="shared" si="9"/>
        <v>1.1811457232588816</v>
      </c>
      <c r="AE59" s="12">
        <f t="shared" si="6"/>
        <v>0</v>
      </c>
      <c r="AF59" s="12">
        <f t="shared" si="9"/>
        <v>2.7061991217743855</v>
      </c>
    </row>
    <row r="60" spans="1:32" ht="12.75" customHeight="1">
      <c r="A60" s="3">
        <v>21</v>
      </c>
      <c r="B60" s="3">
        <v>540760</v>
      </c>
      <c r="C60" s="12">
        <f t="shared" si="7"/>
        <v>1.459812943351777</v>
      </c>
      <c r="D60" s="12">
        <f t="shared" si="9"/>
        <v>1.7717281343573394</v>
      </c>
      <c r="E60" s="12">
        <f t="shared" si="9"/>
        <v>1.7891819654389913</v>
      </c>
      <c r="F60" s="12">
        <f t="shared" si="9"/>
        <v>1.6311376391198964</v>
      </c>
      <c r="G60" s="12">
        <f t="shared" si="9"/>
        <v>1.3944074190881532</v>
      </c>
      <c r="H60" s="12">
        <f t="shared" si="9"/>
        <v>1.0795263185891104</v>
      </c>
      <c r="I60" s="12">
        <f t="shared" si="9"/>
        <v>1.4507584667420308</v>
      </c>
      <c r="J60" s="12">
        <f t="shared" si="9"/>
        <v>1.7013046123860458</v>
      </c>
      <c r="K60" s="12">
        <f t="shared" si="9"/>
        <v>1.6624382150357282</v>
      </c>
      <c r="L60" s="12">
        <f t="shared" si="9"/>
        <v>1.9103728858722524</v>
      </c>
      <c r="M60" s="12">
        <f t="shared" si="9"/>
        <v>1.5670051498215674</v>
      </c>
      <c r="N60" s="12">
        <f t="shared" si="9"/>
        <v>1.2675768970928294</v>
      </c>
      <c r="O60" s="12">
        <f t="shared" si="9"/>
        <v>1.0330427026497015</v>
      </c>
      <c r="P60" s="12">
        <f t="shared" si="9"/>
        <v>1.1924232884940971</v>
      </c>
      <c r="Q60" s="12">
        <f t="shared" si="9"/>
        <v>0.97258382076801841</v>
      </c>
      <c r="R60" s="12">
        <f t="shared" si="9"/>
        <v>0.93705870958916448</v>
      </c>
      <c r="S60" s="12">
        <f t="shared" si="9"/>
        <v>1.0211867128102907</v>
      </c>
      <c r="T60" s="12">
        <f t="shared" si="9"/>
        <v>1.316711346743527</v>
      </c>
      <c r="U60" s="12">
        <f t="shared" si="9"/>
        <v>1.2456228819845128</v>
      </c>
      <c r="V60" s="12">
        <f t="shared" si="9"/>
        <v>0.95125362829523186</v>
      </c>
      <c r="W60" s="12">
        <f t="shared" si="9"/>
        <v>1.2624332650018721</v>
      </c>
      <c r="X60" s="12">
        <f t="shared" si="9"/>
        <v>1.308666850062647</v>
      </c>
      <c r="Y60" s="12">
        <f t="shared" si="9"/>
        <v>1.1656191544092154</v>
      </c>
      <c r="Z60" s="12">
        <f t="shared" si="9"/>
        <v>0.95992329322867886</v>
      </c>
      <c r="AA60" s="12">
        <f t="shared" si="9"/>
        <v>0.95783250902461492</v>
      </c>
      <c r="AB60" s="12">
        <f t="shared" si="9"/>
        <v>1.0056043302326458</v>
      </c>
      <c r="AC60" s="12">
        <f t="shared" si="9"/>
        <v>1.0646907678581736</v>
      </c>
      <c r="AD60" s="12">
        <f t="shared" si="9"/>
        <v>1.1286598615918784</v>
      </c>
      <c r="AE60" s="12">
        <f t="shared" si="6"/>
        <v>0</v>
      </c>
      <c r="AF60" s="12">
        <f t="shared" si="9"/>
        <v>1.207803417711157</v>
      </c>
    </row>
    <row r="61" spans="1:32" ht="12.75" customHeight="1">
      <c r="A61" s="3">
        <v>22</v>
      </c>
      <c r="B61" s="3">
        <v>590699</v>
      </c>
      <c r="C61" s="12">
        <f t="shared" si="7"/>
        <v>1.7989860251040712</v>
      </c>
      <c r="D61" s="12">
        <f t="shared" si="9"/>
        <v>2.0307626393728175</v>
      </c>
      <c r="E61" s="12">
        <f t="shared" si="9"/>
        <v>2.017476026589164</v>
      </c>
      <c r="F61" s="12">
        <f t="shared" si="9"/>
        <v>1.2281640041543407</v>
      </c>
      <c r="G61" s="12">
        <f t="shared" si="9"/>
        <v>0.93626811706005908</v>
      </c>
      <c r="H61" s="12">
        <f t="shared" si="9"/>
        <v>0.93421908270331055</v>
      </c>
      <c r="I61" s="12">
        <f t="shared" si="9"/>
        <v>1.0195742558410696</v>
      </c>
      <c r="J61" s="12">
        <f t="shared" si="9"/>
        <v>0.89601867812786207</v>
      </c>
      <c r="K61" s="12">
        <f t="shared" si="9"/>
        <v>0.98097955293588079</v>
      </c>
      <c r="L61" s="12">
        <f t="shared" si="9"/>
        <v>1.1844166802922342</v>
      </c>
      <c r="M61" s="12">
        <f t="shared" si="9"/>
        <v>0.77130200522535108</v>
      </c>
      <c r="N61" s="12">
        <f t="shared" si="9"/>
        <v>1.0375222092932295</v>
      </c>
      <c r="O61" s="12">
        <f t="shared" si="9"/>
        <v>1.1137045244068258</v>
      </c>
      <c r="P61" s="12">
        <f t="shared" si="9"/>
        <v>1.041404237950909</v>
      </c>
      <c r="Q61" s="12">
        <f t="shared" si="9"/>
        <v>0.70795685941826259</v>
      </c>
      <c r="R61" s="12">
        <f t="shared" si="9"/>
        <v>0.63519416128303041</v>
      </c>
      <c r="S61" s="12">
        <f t="shared" si="9"/>
        <v>0.92420705857128149</v>
      </c>
      <c r="T61" s="12">
        <f t="shared" si="9"/>
        <v>0.73818939827143926</v>
      </c>
      <c r="U61" s="12">
        <f t="shared" si="9"/>
        <v>0.91610622013953524</v>
      </c>
      <c r="V61" s="12">
        <f t="shared" si="9"/>
        <v>0.86700639101069799</v>
      </c>
      <c r="W61" s="12">
        <f t="shared" si="9"/>
        <v>0.82501458587531562</v>
      </c>
      <c r="X61" s="12">
        <f t="shared" si="9"/>
        <v>0.73562491629412818</v>
      </c>
      <c r="Y61" s="12">
        <f t="shared" si="9"/>
        <v>0.73496887985463588</v>
      </c>
      <c r="Z61" s="12">
        <f t="shared" si="9"/>
        <v>0.78176144952758031</v>
      </c>
      <c r="AA61" s="12">
        <f t="shared" si="9"/>
        <v>0.74347899470321199</v>
      </c>
      <c r="AB61" s="12">
        <f t="shared" si="9"/>
        <v>0.79105562172763633</v>
      </c>
      <c r="AC61" s="12">
        <f t="shared" si="9"/>
        <v>0.98190512933232288</v>
      </c>
      <c r="AD61" s="12">
        <f t="shared" si="9"/>
        <v>1.0013867641173033</v>
      </c>
      <c r="AE61" s="12">
        <f t="shared" si="6"/>
        <v>0.94424125200382281</v>
      </c>
      <c r="AF61" s="12">
        <f t="shared" si="9"/>
        <v>0.94055138583142261</v>
      </c>
    </row>
    <row r="62" spans="1:32" ht="12.75" customHeight="1">
      <c r="A62" s="3">
        <v>23</v>
      </c>
      <c r="B62" s="3">
        <v>520932</v>
      </c>
      <c r="C62" s="12">
        <f t="shared" si="7"/>
        <v>0.81902768313318941</v>
      </c>
      <c r="D62" s="12">
        <f t="shared" si="9"/>
        <v>1.1114336727729661</v>
      </c>
      <c r="E62" s="12">
        <f t="shared" si="9"/>
        <v>1.4041182212814378</v>
      </c>
      <c r="F62" s="12">
        <f t="shared" si="9"/>
        <v>1.6216150426465612</v>
      </c>
      <c r="G62" s="12">
        <f t="shared" si="9"/>
        <v>2.2406528580627505</v>
      </c>
      <c r="H62" s="12">
        <f t="shared" si="9"/>
        <v>1.8485967132287993</v>
      </c>
      <c r="I62" s="12">
        <f t="shared" si="9"/>
        <v>2.344272265036246</v>
      </c>
      <c r="J62" s="12">
        <f t="shared" si="9"/>
        <v>2.3116088553724445</v>
      </c>
      <c r="K62" s="12">
        <f t="shared" si="9"/>
        <v>2.2985993678320757</v>
      </c>
      <c r="L62" s="12">
        <f t="shared" si="9"/>
        <v>2.3966993232111187</v>
      </c>
      <c r="M62" s="12">
        <f t="shared" si="9"/>
        <v>2.0576595388965879</v>
      </c>
      <c r="N62" s="12">
        <f t="shared" si="9"/>
        <v>1.9439099384609304</v>
      </c>
      <c r="O62" s="12">
        <f t="shared" si="9"/>
        <v>1.5860891172066391</v>
      </c>
      <c r="P62" s="12">
        <f t="shared" si="9"/>
        <v>1.5321138462747648</v>
      </c>
      <c r="Q62" s="12">
        <f t="shared" si="9"/>
        <v>1.707234644007265</v>
      </c>
      <c r="R62" s="12">
        <f t="shared" si="9"/>
        <v>1.9162906869948371</v>
      </c>
      <c r="S62" s="12">
        <f t="shared" si="9"/>
        <v>2.5354735288025636</v>
      </c>
      <c r="T62" s="12">
        <f t="shared" si="9"/>
        <v>2.2408974556732253</v>
      </c>
      <c r="U62" s="12">
        <f t="shared" si="9"/>
        <v>1.8634664776783647</v>
      </c>
      <c r="V62" s="12">
        <f t="shared" si="9"/>
        <v>2.0516773139484958</v>
      </c>
      <c r="W62" s="12">
        <f t="shared" si="9"/>
        <v>1.5762640883829642</v>
      </c>
      <c r="X62" s="12">
        <f t="shared" si="9"/>
        <v>1.1808705073613952</v>
      </c>
      <c r="Y62" s="12">
        <f t="shared" si="9"/>
        <v>1.4294998689344225</v>
      </c>
      <c r="Z62" s="12">
        <f t="shared" si="9"/>
        <v>1.4847239652428152</v>
      </c>
      <c r="AA62" s="12">
        <f t="shared" si="9"/>
        <v>1.1357604012095259</v>
      </c>
      <c r="AB62" s="12">
        <f t="shared" si="9"/>
        <v>0.73374087941642185</v>
      </c>
      <c r="AC62" s="12">
        <f t="shared" si="9"/>
        <v>1.1562137205749139</v>
      </c>
      <c r="AD62" s="12">
        <f t="shared" si="9"/>
        <v>0.96811827638225967</v>
      </c>
      <c r="AE62" s="12">
        <f t="shared" si="6"/>
        <v>1.1159121931210496</v>
      </c>
      <c r="AF62" s="12">
        <f t="shared" si="9"/>
        <v>1.706049246198426</v>
      </c>
    </row>
    <row r="63" spans="1:32" ht="12.75" customHeight="1">
      <c r="A63" s="3">
        <v>24</v>
      </c>
      <c r="B63" s="3">
        <v>540710</v>
      </c>
      <c r="C63" s="12">
        <f t="shared" si="7"/>
        <v>1.8452965564433841</v>
      </c>
      <c r="D63" s="12">
        <f t="shared" si="9"/>
        <v>1.4687914988594015</v>
      </c>
      <c r="E63" s="12">
        <f t="shared" si="9"/>
        <v>1.4241265665489895</v>
      </c>
      <c r="F63" s="12">
        <f t="shared" si="9"/>
        <v>1.1103787339384144</v>
      </c>
      <c r="G63" s="12">
        <f t="shared" si="9"/>
        <v>0.84640468099824295</v>
      </c>
      <c r="H63" s="12">
        <f t="shared" si="9"/>
        <v>0.84914176488647541</v>
      </c>
      <c r="I63" s="12">
        <f t="shared" si="9"/>
        <v>0.96939902249227072</v>
      </c>
      <c r="J63" s="12">
        <f t="shared" si="9"/>
        <v>1.295076896887595</v>
      </c>
      <c r="K63" s="12">
        <f t="shared" si="9"/>
        <v>3.0887476271445653</v>
      </c>
      <c r="L63" s="12">
        <f t="shared" si="9"/>
        <v>1.5443104097952596</v>
      </c>
      <c r="M63" s="12">
        <f t="shared" si="9"/>
        <v>1.2736427637982604</v>
      </c>
      <c r="N63" s="12">
        <f t="shared" si="9"/>
        <v>1.1643985895352043</v>
      </c>
      <c r="O63" s="12">
        <f t="shared" si="9"/>
        <v>1.0827098620282871</v>
      </c>
      <c r="P63" s="12">
        <f t="shared" si="9"/>
        <v>1.1807959401999448</v>
      </c>
      <c r="Q63" s="12">
        <f t="shared" si="9"/>
        <v>0.86457668339692539</v>
      </c>
      <c r="R63" s="12">
        <f t="shared" si="9"/>
        <v>1.4340163024393393</v>
      </c>
      <c r="S63" s="12">
        <f t="shared" si="9"/>
        <v>1.6672827082242097</v>
      </c>
      <c r="T63" s="12">
        <f t="shared" si="9"/>
        <v>1.8119313260737961</v>
      </c>
      <c r="U63" s="12">
        <f t="shared" si="9"/>
        <v>2.2308150927794754</v>
      </c>
      <c r="V63" s="12">
        <f t="shared" si="9"/>
        <v>2.0334053224554993</v>
      </c>
      <c r="W63" s="12">
        <f t="shared" si="9"/>
        <v>1.5947181883896724</v>
      </c>
      <c r="X63" s="12">
        <f t="shared" si="9"/>
        <v>1.384853490888595</v>
      </c>
      <c r="Y63" s="12">
        <f t="shared" si="9"/>
        <v>1.3131442932311252</v>
      </c>
      <c r="Z63" s="12">
        <f t="shared" si="9"/>
        <v>1.2031000405397987</v>
      </c>
      <c r="AA63" s="12">
        <f t="shared" si="9"/>
        <v>1.0823520402361173</v>
      </c>
      <c r="AB63" s="12">
        <f t="shared" si="9"/>
        <v>1.0649916830033803</v>
      </c>
      <c r="AC63" s="12">
        <f t="shared" si="9"/>
        <v>0.75178263561236092</v>
      </c>
      <c r="AD63" s="12">
        <f t="shared" si="9"/>
        <v>0.95543632329917938</v>
      </c>
      <c r="AE63" s="12">
        <f t="shared" si="6"/>
        <v>0.98587086247321609</v>
      </c>
      <c r="AF63" s="12">
        <f t="shared" si="9"/>
        <v>1.3633709981406561</v>
      </c>
    </row>
    <row r="64" spans="1:32" ht="12.75" customHeight="1">
      <c r="A64" s="3">
        <v>25</v>
      </c>
      <c r="B64" s="3">
        <v>540753</v>
      </c>
      <c r="C64" s="12">
        <f t="shared" si="7"/>
        <v>0.11618256107932842</v>
      </c>
      <c r="D64" s="12">
        <f t="shared" si="9"/>
        <v>0.17039070137049039</v>
      </c>
      <c r="E64" s="12">
        <f t="shared" si="9"/>
        <v>0.23366150910852423</v>
      </c>
      <c r="F64" s="12">
        <f t="shared" si="9"/>
        <v>0.16040481051165545</v>
      </c>
      <c r="G64" s="12">
        <f t="shared" si="9"/>
        <v>0.22981852402655362</v>
      </c>
      <c r="H64" s="12">
        <f t="shared" si="9"/>
        <v>0.20545677674091758</v>
      </c>
      <c r="I64" s="12">
        <f t="shared" si="9"/>
        <v>0.18458455455957015</v>
      </c>
      <c r="J64" s="12">
        <f t="shared" si="9"/>
        <v>0.24373237767077804</v>
      </c>
      <c r="K64" s="12">
        <f t="shared" si="9"/>
        <v>0.19138270546582004</v>
      </c>
      <c r="L64" s="12">
        <f t="shared" si="9"/>
        <v>0.42360031512275431</v>
      </c>
      <c r="M64" s="12">
        <f t="shared" si="9"/>
        <v>0.68958234770271531</v>
      </c>
      <c r="N64" s="12">
        <f t="shared" si="9"/>
        <v>0.76327696483986407</v>
      </c>
      <c r="O64" s="12">
        <f t="shared" si="9"/>
        <v>0.66081053587018712</v>
      </c>
      <c r="P64" s="12">
        <f t="shared" si="9"/>
        <v>0.70914618835385457</v>
      </c>
      <c r="Q64" s="12">
        <f t="shared" si="9"/>
        <v>0.64798911371534929</v>
      </c>
      <c r="R64" s="12">
        <f t="shared" si="9"/>
        <v>0.57339415818161943</v>
      </c>
      <c r="S64" s="12">
        <f t="shared" si="9"/>
        <v>0.52496418565037362</v>
      </c>
      <c r="T64" s="12">
        <f t="shared" si="9"/>
        <v>0.42699134041660941</v>
      </c>
      <c r="U64" s="12">
        <f t="shared" si="9"/>
        <v>0.46511970767799349</v>
      </c>
      <c r="V64" s="12">
        <f t="shared" si="9"/>
        <v>0.497579461067857</v>
      </c>
      <c r="W64" s="12">
        <f t="shared" si="9"/>
        <v>0.49425462445454055</v>
      </c>
      <c r="X64" s="12">
        <f t="shared" si="9"/>
        <v>0.5061848718312919</v>
      </c>
      <c r="Y64" s="12">
        <f t="shared" si="9"/>
        <v>0.60583920997146301</v>
      </c>
      <c r="Z64" s="12">
        <f t="shared" si="9"/>
        <v>0.78610174074970129</v>
      </c>
      <c r="AA64" s="12">
        <f t="shared" si="9"/>
        <v>0.89179810485289879</v>
      </c>
      <c r="AB64" s="12">
        <f t="shared" si="9"/>
        <v>0.94923477219471986</v>
      </c>
      <c r="AC64" s="12">
        <f t="shared" si="9"/>
        <v>1.0192075251998132</v>
      </c>
      <c r="AD64" s="12">
        <f t="shared" si="9"/>
        <v>0.76512896559449828</v>
      </c>
      <c r="AE64" s="12">
        <f t="shared" si="6"/>
        <v>0.86974462215995385</v>
      </c>
      <c r="AF64" s="12">
        <f t="shared" si="9"/>
        <v>0.55425161370839682</v>
      </c>
    </row>
    <row r="65" spans="1:32" ht="12.75" customHeight="1">
      <c r="A65" s="3"/>
      <c r="B65" s="40" t="s">
        <v>19</v>
      </c>
      <c r="C65" s="12">
        <f t="shared" si="7"/>
        <v>48.381943783569717</v>
      </c>
      <c r="D65" s="12">
        <f t="shared" si="9"/>
        <v>45.168754634556777</v>
      </c>
      <c r="E65" s="12">
        <f t="shared" si="9"/>
        <v>47.334857036241331</v>
      </c>
      <c r="F65" s="12">
        <f t="shared" si="9"/>
        <v>50.665724103175449</v>
      </c>
      <c r="G65" s="12">
        <f t="shared" si="9"/>
        <v>53.258918262315611</v>
      </c>
      <c r="H65" s="12">
        <f t="shared" si="9"/>
        <v>55.118095933488945</v>
      </c>
      <c r="I65" s="12">
        <f t="shared" si="9"/>
        <v>57.733477632391882</v>
      </c>
      <c r="J65" s="12">
        <f t="shared" si="9"/>
        <v>58.562292705630881</v>
      </c>
      <c r="K65" s="12">
        <f t="shared" si="9"/>
        <v>62.341045831009367</v>
      </c>
      <c r="L65" s="12">
        <f t="shared" si="9"/>
        <v>62.912705909073232</v>
      </c>
      <c r="M65" s="12">
        <f t="shared" si="9"/>
        <v>65.593893271673608</v>
      </c>
      <c r="N65" s="12">
        <f t="shared" si="9"/>
        <v>67.940730463996658</v>
      </c>
      <c r="O65" s="12">
        <f t="shared" si="9"/>
        <v>70.804181440021381</v>
      </c>
      <c r="P65" s="12">
        <f t="shared" si="9"/>
        <v>72.141583381308934</v>
      </c>
      <c r="Q65" s="12">
        <f t="shared" si="9"/>
        <v>73.670616558849616</v>
      </c>
      <c r="R65" s="12">
        <f t="shared" si="9"/>
        <v>75.734192914041188</v>
      </c>
      <c r="S65" s="12">
        <f t="shared" si="9"/>
        <v>75.613909791655843</v>
      </c>
      <c r="T65" s="12">
        <f t="shared" si="9"/>
        <v>74.626829158054633</v>
      </c>
      <c r="U65" s="12">
        <f t="shared" si="9"/>
        <v>76.169159542670755</v>
      </c>
      <c r="V65" s="12">
        <f t="shared" si="9"/>
        <v>78.373865382725597</v>
      </c>
      <c r="W65" s="12">
        <f t="shared" si="9"/>
        <v>77.173165393004268</v>
      </c>
      <c r="X65" s="12">
        <f t="shared" si="9"/>
        <v>77.410605016578117</v>
      </c>
      <c r="Y65" s="12">
        <f t="shared" si="9"/>
        <v>77.631253262021872</v>
      </c>
      <c r="Z65" s="12">
        <f t="shared" si="9"/>
        <v>77.448608318319373</v>
      </c>
      <c r="AA65" s="12">
        <f t="shared" si="9"/>
        <v>77.483681897173909</v>
      </c>
      <c r="AB65" s="12">
        <f t="shared" si="9"/>
        <v>79.328847635193327</v>
      </c>
      <c r="AC65" s="12">
        <f t="shared" si="9"/>
        <v>80.300410157722951</v>
      </c>
      <c r="AD65" s="12">
        <f t="shared" si="9"/>
        <v>82.281063981425675</v>
      </c>
      <c r="AE65" s="12">
        <f t="shared" si="6"/>
        <v>66.010025081881622</v>
      </c>
      <c r="AF65" s="12">
        <f t="shared" si="9"/>
        <v>69.98205001720828</v>
      </c>
    </row>
    <row r="66" spans="1:32" ht="12.75" customHeight="1">
      <c r="A66" s="3"/>
      <c r="B66" s="40" t="s">
        <v>20</v>
      </c>
      <c r="C66" s="12">
        <f t="shared" si="7"/>
        <v>51.618056216430283</v>
      </c>
      <c r="D66" s="12">
        <f t="shared" si="9"/>
        <v>54.831245365443223</v>
      </c>
      <c r="E66" s="12">
        <f t="shared" si="9"/>
        <v>52.665142963758669</v>
      </c>
      <c r="F66" s="12">
        <f t="shared" si="9"/>
        <v>49.334275896824558</v>
      </c>
      <c r="G66" s="12">
        <f t="shared" si="9"/>
        <v>46.741081737684389</v>
      </c>
      <c r="H66" s="12">
        <f t="shared" si="9"/>
        <v>44.881904066511062</v>
      </c>
      <c r="I66" s="12">
        <f t="shared" si="9"/>
        <v>42.266522367608118</v>
      </c>
      <c r="J66" s="12">
        <f t="shared" si="9"/>
        <v>41.437707294369126</v>
      </c>
      <c r="K66" s="12">
        <f t="shared" si="9"/>
        <v>37.658954168990633</v>
      </c>
      <c r="L66" s="12">
        <f t="shared" si="9"/>
        <v>37.087294090926775</v>
      </c>
      <c r="M66" s="12">
        <f t="shared" si="9"/>
        <v>34.406106728326392</v>
      </c>
      <c r="N66" s="12">
        <f t="shared" si="9"/>
        <v>32.059269536003342</v>
      </c>
      <c r="O66" s="12">
        <f t="shared" si="9"/>
        <v>29.195818559978626</v>
      </c>
      <c r="P66" s="12">
        <f t="shared" si="9"/>
        <v>27.858416618691063</v>
      </c>
      <c r="Q66" s="12">
        <f t="shared" si="9"/>
        <v>26.329383441150377</v>
      </c>
      <c r="R66" s="12">
        <f t="shared" si="9"/>
        <v>24.265807085958809</v>
      </c>
      <c r="S66" s="12">
        <f t="shared" si="9"/>
        <v>24.386090208344154</v>
      </c>
      <c r="T66" s="12">
        <f t="shared" si="9"/>
        <v>25.37317084194537</v>
      </c>
      <c r="U66" s="12">
        <f t="shared" si="9"/>
        <v>23.830840457329248</v>
      </c>
      <c r="V66" s="12">
        <f t="shared" si="9"/>
        <v>21.62613461727441</v>
      </c>
      <c r="W66" s="12">
        <f t="shared" si="9"/>
        <v>22.826834606995728</v>
      </c>
      <c r="X66" s="12">
        <f t="shared" si="9"/>
        <v>22.589394983421879</v>
      </c>
      <c r="Y66" s="12">
        <f t="shared" si="9"/>
        <v>22.368746737978135</v>
      </c>
      <c r="Z66" s="12">
        <f t="shared" si="9"/>
        <v>22.55139168168062</v>
      </c>
      <c r="AA66" s="12">
        <f t="shared" si="9"/>
        <v>22.516318102826098</v>
      </c>
      <c r="AB66" s="12">
        <f t="shared" si="9"/>
        <v>20.67115236480668</v>
      </c>
      <c r="AC66" s="12">
        <f t="shared" si="9"/>
        <v>19.699589842277046</v>
      </c>
      <c r="AD66" s="12">
        <f t="shared" si="9"/>
        <v>17.718936018574325</v>
      </c>
      <c r="AE66" s="12">
        <f t="shared" si="6"/>
        <v>33.989974918118364</v>
      </c>
      <c r="AF66" s="12">
        <f t="shared" si="9"/>
        <v>30.017949982791702</v>
      </c>
    </row>
    <row r="67" spans="1:32" ht="12.75" customHeight="1">
      <c r="A67" s="3"/>
      <c r="B67" s="40" t="s">
        <v>7</v>
      </c>
      <c r="C67" s="12">
        <f t="shared" si="7"/>
        <v>100</v>
      </c>
      <c r="D67" s="12">
        <f t="shared" si="9"/>
        <v>100</v>
      </c>
      <c r="E67" s="12">
        <f t="shared" si="9"/>
        <v>100</v>
      </c>
      <c r="F67" s="12">
        <f t="shared" si="9"/>
        <v>100</v>
      </c>
      <c r="G67" s="12">
        <f t="shared" si="9"/>
        <v>100</v>
      </c>
      <c r="H67" s="12">
        <f t="shared" si="9"/>
        <v>100</v>
      </c>
      <c r="I67" s="12">
        <f t="shared" si="9"/>
        <v>100</v>
      </c>
      <c r="J67" s="12">
        <f t="shared" si="9"/>
        <v>100</v>
      </c>
      <c r="K67" s="12">
        <f t="shared" si="9"/>
        <v>100</v>
      </c>
      <c r="L67" s="12">
        <f t="shared" si="9"/>
        <v>100</v>
      </c>
      <c r="M67" s="12">
        <f t="shared" si="9"/>
        <v>100</v>
      </c>
      <c r="N67" s="12">
        <f t="shared" si="9"/>
        <v>100</v>
      </c>
      <c r="O67" s="12">
        <f t="shared" si="9"/>
        <v>100</v>
      </c>
      <c r="P67" s="12">
        <f t="shared" si="9"/>
        <v>100</v>
      </c>
      <c r="Q67" s="12">
        <f t="shared" si="9"/>
        <v>100</v>
      </c>
      <c r="R67" s="12">
        <f t="shared" si="9"/>
        <v>100</v>
      </c>
      <c r="S67" s="12">
        <f t="shared" si="9"/>
        <v>100</v>
      </c>
      <c r="T67" s="12">
        <f t="shared" si="9"/>
        <v>100</v>
      </c>
      <c r="U67" s="12">
        <f t="shared" si="9"/>
        <v>100</v>
      </c>
      <c r="V67" s="12">
        <f t="shared" si="9"/>
        <v>100</v>
      </c>
      <c r="W67" s="12">
        <f t="shared" si="9"/>
        <v>100</v>
      </c>
      <c r="X67" s="12">
        <f t="shared" si="9"/>
        <v>100</v>
      </c>
      <c r="Y67" s="12">
        <f t="shared" si="9"/>
        <v>100</v>
      </c>
      <c r="Z67" s="12">
        <f t="shared" si="9"/>
        <v>100</v>
      </c>
      <c r="AA67" s="12">
        <f t="shared" si="9"/>
        <v>100</v>
      </c>
      <c r="AB67" s="12">
        <f t="shared" ref="AB67:AF67" si="10">AB36/AB$36*100</f>
        <v>100</v>
      </c>
      <c r="AC67" s="12">
        <f t="shared" si="10"/>
        <v>100</v>
      </c>
      <c r="AD67" s="12">
        <f t="shared" si="10"/>
        <v>100</v>
      </c>
      <c r="AE67" s="12">
        <f t="shared" ref="AE67" si="11">AE36/AE$36*100</f>
        <v>100</v>
      </c>
      <c r="AF67" s="12">
        <f t="shared" si="10"/>
        <v>100</v>
      </c>
    </row>
    <row r="68" spans="1:32" ht="12.75" customHeight="1">
      <c r="A68" s="3"/>
      <c r="B68" s="40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</row>
    <row r="70" spans="1:32" s="2" customFormat="1">
      <c r="A70" s="5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2" ht="12.75" customHeight="1">
      <c r="A71" s="3">
        <v>1</v>
      </c>
      <c r="B71" s="3">
        <v>392190</v>
      </c>
      <c r="C71" s="12" t="s">
        <v>10</v>
      </c>
      <c r="D71" s="12">
        <f>IF(C9=0,"--",((D9/C9)*100-100))</f>
        <v>24.66822777687014</v>
      </c>
      <c r="E71" s="12">
        <f t="shared" ref="E71:AD81" si="12">IF(D9=0,"--",((E9/D9)*100-100))</f>
        <v>7.6442926517884757</v>
      </c>
      <c r="F71" s="12">
        <f t="shared" si="12"/>
        <v>18.745494292969482</v>
      </c>
      <c r="G71" s="12">
        <f t="shared" si="12"/>
        <v>14.036856599722597</v>
      </c>
      <c r="H71" s="12">
        <f t="shared" si="12"/>
        <v>11.942934404760507</v>
      </c>
      <c r="I71" s="12">
        <f t="shared" si="12"/>
        <v>2.4082383688194682</v>
      </c>
      <c r="J71" s="12">
        <f t="shared" si="12"/>
        <v>6.5682087511230094</v>
      </c>
      <c r="K71" s="12">
        <f t="shared" si="12"/>
        <v>18.407288087797482</v>
      </c>
      <c r="L71" s="12">
        <f t="shared" si="12"/>
        <v>15.949722416413323</v>
      </c>
      <c r="M71" s="12">
        <f t="shared" si="12"/>
        <v>25.680786725693054</v>
      </c>
      <c r="N71" s="12">
        <f t="shared" si="12"/>
        <v>-4.7454718424056779</v>
      </c>
      <c r="O71" s="12">
        <f t="shared" si="12"/>
        <v>-1.1047730729368936</v>
      </c>
      <c r="P71" s="12">
        <f t="shared" si="12"/>
        <v>-3.5030006650706724</v>
      </c>
      <c r="Q71" s="12">
        <f t="shared" si="12"/>
        <v>-14.166674631460708</v>
      </c>
      <c r="R71" s="12">
        <f t="shared" si="12"/>
        <v>28.740701028636295</v>
      </c>
      <c r="S71" s="12">
        <f t="shared" si="12"/>
        <v>17.443958637527771</v>
      </c>
      <c r="T71" s="12">
        <f t="shared" si="12"/>
        <v>16.91936232125795</v>
      </c>
      <c r="U71" s="12">
        <f t="shared" si="12"/>
        <v>1.8334800994052927</v>
      </c>
      <c r="V71" s="12">
        <f t="shared" si="12"/>
        <v>7.2549142205631512</v>
      </c>
      <c r="W71" s="12">
        <f t="shared" si="12"/>
        <v>-1.6552977996420708</v>
      </c>
      <c r="X71" s="12">
        <f t="shared" si="12"/>
        <v>-2.9315550261518268</v>
      </c>
      <c r="Y71" s="12">
        <f t="shared" si="12"/>
        <v>8.9098590121885195</v>
      </c>
      <c r="Z71" s="12">
        <f t="shared" si="12"/>
        <v>2.8074008384479896</v>
      </c>
      <c r="AA71" s="12">
        <f t="shared" si="12"/>
        <v>1.3104450958581992</v>
      </c>
      <c r="AB71" s="12">
        <f t="shared" si="12"/>
        <v>-5.3912142226435122</v>
      </c>
      <c r="AC71" s="12">
        <f t="shared" si="12"/>
        <v>14.191731379414648</v>
      </c>
      <c r="AD71" s="12">
        <f t="shared" si="12"/>
        <v>19.117022317124622</v>
      </c>
      <c r="AE71" s="12">
        <f t="shared" ref="AE71:AE90" si="13">IF(AD9=0,"--",((AE9/AD9)*100-100))</f>
        <v>-5.1643142957789649</v>
      </c>
      <c r="AF71" s="12">
        <f>(POWER(AE9/C9,1/29)-1)*100</f>
        <v>7.2569983516400649</v>
      </c>
    </row>
    <row r="72" spans="1:32" ht="12.75" customHeight="1">
      <c r="A72" s="3">
        <v>2</v>
      </c>
      <c r="B72" s="3">
        <v>392113</v>
      </c>
      <c r="C72" s="12" t="s">
        <v>10</v>
      </c>
      <c r="D72" s="12">
        <f t="shared" ref="D72:S98" si="14">IF(C10=0,"--",((D10/C10)*100-100))</f>
        <v>-11.273989246561001</v>
      </c>
      <c r="E72" s="12">
        <f t="shared" si="14"/>
        <v>14.249768542784409</v>
      </c>
      <c r="F72" s="12">
        <f t="shared" si="14"/>
        <v>43.921110371140458</v>
      </c>
      <c r="G72" s="12">
        <f t="shared" si="14"/>
        <v>37.99702231097001</v>
      </c>
      <c r="H72" s="12">
        <f t="shared" si="14"/>
        <v>53.239583288051762</v>
      </c>
      <c r="I72" s="12">
        <f t="shared" si="14"/>
        <v>20.367110309952579</v>
      </c>
      <c r="J72" s="12">
        <f t="shared" si="14"/>
        <v>2.7921993227307809</v>
      </c>
      <c r="K72" s="12">
        <f t="shared" si="14"/>
        <v>1.6664448933732672</v>
      </c>
      <c r="L72" s="12">
        <f t="shared" si="14"/>
        <v>-7.6064853902924199</v>
      </c>
      <c r="M72" s="12">
        <f t="shared" si="14"/>
        <v>0.59818376052909628</v>
      </c>
      <c r="N72" s="12">
        <f t="shared" si="14"/>
        <v>-0.44613787575784158</v>
      </c>
      <c r="O72" s="12">
        <f t="shared" si="14"/>
        <v>14.300125369231779</v>
      </c>
      <c r="P72" s="12">
        <f t="shared" si="14"/>
        <v>-1.6200338773794698</v>
      </c>
      <c r="Q72" s="12">
        <f t="shared" si="14"/>
        <v>-11.980341148056411</v>
      </c>
      <c r="R72" s="12">
        <f t="shared" si="14"/>
        <v>34.794717987911326</v>
      </c>
      <c r="S72" s="12">
        <f t="shared" si="14"/>
        <v>19.078575269859812</v>
      </c>
      <c r="T72" s="12">
        <f t="shared" si="12"/>
        <v>35.950678594400671</v>
      </c>
      <c r="U72" s="12">
        <f t="shared" si="12"/>
        <v>-0.49436046729644545</v>
      </c>
      <c r="V72" s="12">
        <f t="shared" si="12"/>
        <v>32.136303094472339</v>
      </c>
      <c r="W72" s="12">
        <f t="shared" si="12"/>
        <v>-9.3492310244546388</v>
      </c>
      <c r="X72" s="12">
        <f t="shared" si="12"/>
        <v>-3.0599534345951582</v>
      </c>
      <c r="Y72" s="12">
        <f t="shared" si="12"/>
        <v>-1.79460343973318</v>
      </c>
      <c r="Z72" s="12">
        <f t="shared" si="12"/>
        <v>6.9320237328713006</v>
      </c>
      <c r="AA72" s="12">
        <f t="shared" si="12"/>
        <v>-2.3105435874695104</v>
      </c>
      <c r="AB72" s="12">
        <f t="shared" si="12"/>
        <v>-17.274466679937404</v>
      </c>
      <c r="AC72" s="12">
        <f t="shared" si="12"/>
        <v>30.071544643854651</v>
      </c>
      <c r="AD72" s="12">
        <f t="shared" si="12"/>
        <v>26.954073784994236</v>
      </c>
      <c r="AE72" s="12">
        <f t="shared" si="13"/>
        <v>2.0653659299796345</v>
      </c>
      <c r="AF72" s="12">
        <f t="shared" ref="AF72:AF98" si="15">(POWER(AE10/C10,1/29)-1)*100</f>
        <v>9.1943953162685546</v>
      </c>
    </row>
    <row r="73" spans="1:32" ht="12.75" customHeight="1">
      <c r="A73" s="3">
        <v>3</v>
      </c>
      <c r="B73" s="3">
        <v>392112</v>
      </c>
      <c r="C73" s="12" t="s">
        <v>10</v>
      </c>
      <c r="D73" s="12">
        <f t="shared" si="14"/>
        <v>16.426758183738116</v>
      </c>
      <c r="E73" s="12">
        <f t="shared" si="12"/>
        <v>35.977715163980889</v>
      </c>
      <c r="F73" s="12">
        <f t="shared" si="12"/>
        <v>11.756113673227844</v>
      </c>
      <c r="G73" s="12">
        <f t="shared" si="12"/>
        <v>3.7760239557397313</v>
      </c>
      <c r="H73" s="12">
        <f t="shared" si="12"/>
        <v>33.021635055575359</v>
      </c>
      <c r="I73" s="12">
        <f t="shared" si="12"/>
        <v>-68.875016133537272</v>
      </c>
      <c r="J73" s="12">
        <f t="shared" si="12"/>
        <v>23.365455876263951</v>
      </c>
      <c r="K73" s="12">
        <f t="shared" si="12"/>
        <v>-0.14165570698926899</v>
      </c>
      <c r="L73" s="12">
        <f t="shared" si="12"/>
        <v>83.458336253325626</v>
      </c>
      <c r="M73" s="12">
        <f t="shared" si="12"/>
        <v>78.49642330168237</v>
      </c>
      <c r="N73" s="12">
        <f t="shared" si="12"/>
        <v>43.045237565613576</v>
      </c>
      <c r="O73" s="12">
        <f t="shared" si="12"/>
        <v>13.931692192602412</v>
      </c>
      <c r="P73" s="12">
        <f t="shared" si="12"/>
        <v>-17.830547787033993</v>
      </c>
      <c r="Q73" s="12">
        <f t="shared" si="12"/>
        <v>-19.81143658550522</v>
      </c>
      <c r="R73" s="12">
        <f t="shared" si="12"/>
        <v>61.212176161493716</v>
      </c>
      <c r="S73" s="12">
        <f t="shared" si="12"/>
        <v>19.092297521823681</v>
      </c>
      <c r="T73" s="12">
        <f t="shared" si="12"/>
        <v>21.903860975384177</v>
      </c>
      <c r="U73" s="12">
        <f t="shared" si="12"/>
        <v>7.0860178929021771</v>
      </c>
      <c r="V73" s="12">
        <f t="shared" si="12"/>
        <v>23.183143353145638</v>
      </c>
      <c r="W73" s="12">
        <f t="shared" si="12"/>
        <v>15.552861769447517</v>
      </c>
      <c r="X73" s="12">
        <f t="shared" si="12"/>
        <v>4.0843523282516685</v>
      </c>
      <c r="Y73" s="12">
        <f t="shared" si="12"/>
        <v>8.2768630551228455</v>
      </c>
      <c r="Z73" s="12">
        <f t="shared" si="12"/>
        <v>15.345358413708482</v>
      </c>
      <c r="AA73" s="12">
        <f t="shared" si="12"/>
        <v>-2.8063299140467848</v>
      </c>
      <c r="AB73" s="12">
        <f t="shared" si="12"/>
        <v>-25.586169964952433</v>
      </c>
      <c r="AC73" s="12">
        <f t="shared" si="12"/>
        <v>7.9731710372843025</v>
      </c>
      <c r="AD73" s="12">
        <f t="shared" si="12"/>
        <v>16.994670494009156</v>
      </c>
      <c r="AE73" s="12">
        <f t="shared" si="13"/>
        <v>25.088998123313715</v>
      </c>
      <c r="AF73" s="12">
        <f t="shared" si="15"/>
        <v>10.363019110960581</v>
      </c>
    </row>
    <row r="74" spans="1:32" ht="12.75" customHeight="1">
      <c r="A74" s="3">
        <v>4</v>
      </c>
      <c r="B74" s="3">
        <v>560300</v>
      </c>
      <c r="C74" s="12" t="s">
        <v>10</v>
      </c>
      <c r="D74" s="12">
        <f t="shared" si="14"/>
        <v>-51.422154649418708</v>
      </c>
      <c r="E74" s="12">
        <f t="shared" si="12"/>
        <v>40.690055873585806</v>
      </c>
      <c r="F74" s="12">
        <f t="shared" si="12"/>
        <v>37.614293265708682</v>
      </c>
      <c r="G74" s="12">
        <f t="shared" si="12"/>
        <v>47.659366335844425</v>
      </c>
      <c r="H74" s="12">
        <f t="shared" si="12"/>
        <v>35.391447704403618</v>
      </c>
      <c r="I74" s="12">
        <f t="shared" si="12"/>
        <v>0.85727263808823295</v>
      </c>
      <c r="J74" s="12">
        <f t="shared" si="12"/>
        <v>2.2135114103877953</v>
      </c>
      <c r="K74" s="12">
        <f t="shared" si="12"/>
        <v>2.0373675072990522</v>
      </c>
      <c r="L74" s="12">
        <f t="shared" si="12"/>
        <v>4.8017070311733789</v>
      </c>
      <c r="M74" s="12">
        <f t="shared" si="12"/>
        <v>9.8635704862505946</v>
      </c>
      <c r="N74" s="12">
        <f t="shared" si="12"/>
        <v>17.241554086065051</v>
      </c>
      <c r="O74" s="12">
        <f t="shared" si="12"/>
        <v>-3.6763329664863562</v>
      </c>
      <c r="P74" s="12">
        <f t="shared" si="12"/>
        <v>-0.77895998727400695</v>
      </c>
      <c r="Q74" s="12">
        <f t="shared" si="12"/>
        <v>-2.7822237070975575</v>
      </c>
      <c r="R74" s="12">
        <f t="shared" si="12"/>
        <v>22.857528277187129</v>
      </c>
      <c r="S74" s="12">
        <f t="shared" si="12"/>
        <v>9.6717072169491018</v>
      </c>
      <c r="T74" s="12">
        <f t="shared" si="12"/>
        <v>-9.0111751708897998</v>
      </c>
      <c r="U74" s="12">
        <f t="shared" si="12"/>
        <v>23.225992361932569</v>
      </c>
      <c r="V74" s="12">
        <f t="shared" si="12"/>
        <v>9.9026108018558858</v>
      </c>
      <c r="W74" s="12">
        <f t="shared" si="12"/>
        <v>2.7253715348027043</v>
      </c>
      <c r="X74" s="12">
        <f t="shared" si="12"/>
        <v>-3.2578946908866158</v>
      </c>
      <c r="Y74" s="12">
        <f t="shared" si="12"/>
        <v>3.952383943749922</v>
      </c>
      <c r="Z74" s="12">
        <f t="shared" si="12"/>
        <v>-0.22361186085116458</v>
      </c>
      <c r="AA74" s="12">
        <f t="shared" si="12"/>
        <v>-5.0960726492814956</v>
      </c>
      <c r="AB74" s="12">
        <f t="shared" si="12"/>
        <v>-2.6988498423653198</v>
      </c>
      <c r="AC74" s="12">
        <f t="shared" si="12"/>
        <v>4.045937984461716</v>
      </c>
      <c r="AD74" s="12">
        <f t="shared" si="12"/>
        <v>-6.8328063399099648</v>
      </c>
      <c r="AE74" s="12">
        <f t="shared" si="13"/>
        <v>-100</v>
      </c>
      <c r="AF74" s="12">
        <f t="shared" si="15"/>
        <v>-100</v>
      </c>
    </row>
    <row r="75" spans="1:32" ht="12.75" customHeight="1">
      <c r="A75" s="3">
        <v>5</v>
      </c>
      <c r="B75" s="3">
        <v>590390</v>
      </c>
      <c r="C75" s="12" t="s">
        <v>10</v>
      </c>
      <c r="D75" s="12">
        <f t="shared" si="14"/>
        <v>-20.398539215117964</v>
      </c>
      <c r="E75" s="12">
        <f t="shared" si="12"/>
        <v>88.031355555995702</v>
      </c>
      <c r="F75" s="12">
        <f t="shared" si="12"/>
        <v>33.94916825183779</v>
      </c>
      <c r="G75" s="12">
        <f t="shared" si="12"/>
        <v>28.99490609320074</v>
      </c>
      <c r="H75" s="12">
        <f t="shared" si="12"/>
        <v>37.339671749592952</v>
      </c>
      <c r="I75" s="12">
        <f t="shared" si="12"/>
        <v>31.576859798435578</v>
      </c>
      <c r="J75" s="12">
        <f t="shared" si="12"/>
        <v>12.578397390385533</v>
      </c>
      <c r="K75" s="12">
        <f t="shared" si="12"/>
        <v>-19.175265197875518</v>
      </c>
      <c r="L75" s="12">
        <f t="shared" si="12"/>
        <v>-7.4444410418446552</v>
      </c>
      <c r="M75" s="12">
        <f t="shared" si="12"/>
        <v>5.8952873073833132</v>
      </c>
      <c r="N75" s="12">
        <f t="shared" si="12"/>
        <v>22.003892863371959</v>
      </c>
      <c r="O75" s="12">
        <f t="shared" si="12"/>
        <v>14.208062497634202</v>
      </c>
      <c r="P75" s="12">
        <f t="shared" si="12"/>
        <v>-5.4445349270651633</v>
      </c>
      <c r="Q75" s="12">
        <f t="shared" si="12"/>
        <v>-21.364378904070364</v>
      </c>
      <c r="R75" s="12">
        <f t="shared" si="12"/>
        <v>51.903590516980444</v>
      </c>
      <c r="S75" s="12">
        <f t="shared" si="12"/>
        <v>11.08368450895756</v>
      </c>
      <c r="T75" s="12">
        <f t="shared" si="12"/>
        <v>25.264847982989778</v>
      </c>
      <c r="U75" s="12">
        <f t="shared" si="12"/>
        <v>1.4259542162173631</v>
      </c>
      <c r="V75" s="12">
        <f t="shared" si="12"/>
        <v>7.2234240633559637</v>
      </c>
      <c r="W75" s="12">
        <f t="shared" si="12"/>
        <v>6.2540194908041684</v>
      </c>
      <c r="X75" s="12">
        <f t="shared" si="12"/>
        <v>-2.8207954720529358</v>
      </c>
      <c r="Y75" s="12">
        <f t="shared" si="12"/>
        <v>-6.8762909966767438</v>
      </c>
      <c r="Z75" s="12">
        <f t="shared" si="12"/>
        <v>-12.487986860178935</v>
      </c>
      <c r="AA75" s="12">
        <f t="shared" si="12"/>
        <v>-23.754249234935315</v>
      </c>
      <c r="AB75" s="12">
        <f t="shared" si="12"/>
        <v>-10.257022491028408</v>
      </c>
      <c r="AC75" s="12">
        <f t="shared" si="12"/>
        <v>-0.71296161909000944</v>
      </c>
      <c r="AD75" s="12">
        <f t="shared" si="12"/>
        <v>35.946833451215838</v>
      </c>
      <c r="AE75" s="12">
        <f t="shared" si="13"/>
        <v>8.5475019161118837</v>
      </c>
      <c r="AF75" s="12">
        <f t="shared" si="15"/>
        <v>7.6031526267238192</v>
      </c>
    </row>
    <row r="76" spans="1:32" ht="12.75" customHeight="1">
      <c r="A76" s="3">
        <v>6</v>
      </c>
      <c r="B76" s="3">
        <v>580632</v>
      </c>
      <c r="C76" s="12" t="s">
        <v>10</v>
      </c>
      <c r="D76" s="12">
        <f t="shared" si="14"/>
        <v>17.345266942129456</v>
      </c>
      <c r="E76" s="12">
        <f t="shared" si="12"/>
        <v>21.551917998522768</v>
      </c>
      <c r="F76" s="12">
        <f t="shared" si="12"/>
        <v>25.346457365096214</v>
      </c>
      <c r="G76" s="12">
        <f t="shared" si="12"/>
        <v>11.339390570861042</v>
      </c>
      <c r="H76" s="12">
        <f t="shared" si="12"/>
        <v>9.9440590093537793</v>
      </c>
      <c r="I76" s="12">
        <f t="shared" si="12"/>
        <v>-11.404131839050606</v>
      </c>
      <c r="J76" s="12">
        <f t="shared" si="12"/>
        <v>9.0329541401484619</v>
      </c>
      <c r="K76" s="12">
        <f t="shared" si="12"/>
        <v>-1.6810082997776448</v>
      </c>
      <c r="L76" s="12">
        <f t="shared" si="12"/>
        <v>-0.97523950270830539</v>
      </c>
      <c r="M76" s="12">
        <f t="shared" si="12"/>
        <v>13.739992669683303</v>
      </c>
      <c r="N76" s="12">
        <f t="shared" si="12"/>
        <v>4.6954615931119861</v>
      </c>
      <c r="O76" s="12">
        <f t="shared" si="12"/>
        <v>16.649409099460712</v>
      </c>
      <c r="P76" s="12">
        <f t="shared" si="12"/>
        <v>-14.114686737801875</v>
      </c>
      <c r="Q76" s="12">
        <f t="shared" si="12"/>
        <v>-25.848103698312968</v>
      </c>
      <c r="R76" s="12">
        <f t="shared" si="12"/>
        <v>33.157488736439234</v>
      </c>
      <c r="S76" s="12">
        <f t="shared" si="12"/>
        <v>4.9388481524207322</v>
      </c>
      <c r="T76" s="12">
        <f t="shared" si="12"/>
        <v>1.4774356251786998</v>
      </c>
      <c r="U76" s="12">
        <f t="shared" si="12"/>
        <v>3.0927670816264623</v>
      </c>
      <c r="V76" s="12">
        <f t="shared" si="12"/>
        <v>-6.201347043861972</v>
      </c>
      <c r="W76" s="12">
        <f t="shared" si="12"/>
        <v>-5.372872780637266</v>
      </c>
      <c r="X76" s="12">
        <f t="shared" si="12"/>
        <v>-6.8379356695801619</v>
      </c>
      <c r="Y76" s="12">
        <f t="shared" si="12"/>
        <v>7.8386028247753075</v>
      </c>
      <c r="Z76" s="12">
        <f t="shared" si="12"/>
        <v>9.2381247002878411</v>
      </c>
      <c r="AA76" s="12">
        <f t="shared" si="12"/>
        <v>-2.9820489361008953</v>
      </c>
      <c r="AB76" s="12">
        <f t="shared" si="12"/>
        <v>-30.267413377281855</v>
      </c>
      <c r="AC76" s="12">
        <f t="shared" si="12"/>
        <v>10.412585734834963</v>
      </c>
      <c r="AD76" s="12">
        <f t="shared" si="12"/>
        <v>19.929212783783441</v>
      </c>
      <c r="AE76" s="12">
        <f t="shared" si="13"/>
        <v>1.5498823116669769</v>
      </c>
      <c r="AF76" s="12">
        <f t="shared" si="15"/>
        <v>3.0033371633241046</v>
      </c>
    </row>
    <row r="77" spans="1:32" ht="12.75" customHeight="1">
      <c r="A77" s="3">
        <v>7</v>
      </c>
      <c r="B77" s="3">
        <v>590320</v>
      </c>
      <c r="C77" s="12" t="s">
        <v>10</v>
      </c>
      <c r="D77" s="12">
        <f t="shared" si="14"/>
        <v>27.247932313817742</v>
      </c>
      <c r="E77" s="12">
        <f t="shared" si="12"/>
        <v>46.94691835946503</v>
      </c>
      <c r="F77" s="12">
        <f t="shared" si="12"/>
        <v>31.239226392818722</v>
      </c>
      <c r="G77" s="12">
        <f t="shared" si="12"/>
        <v>23.022677608101191</v>
      </c>
      <c r="H77" s="12">
        <f t="shared" si="12"/>
        <v>14.170900232576898</v>
      </c>
      <c r="I77" s="12">
        <f t="shared" si="12"/>
        <v>15.431683862923023</v>
      </c>
      <c r="J77" s="12">
        <f t="shared" si="12"/>
        <v>-4.3886766595150846</v>
      </c>
      <c r="K77" s="12">
        <f t="shared" si="12"/>
        <v>23.765020676173748</v>
      </c>
      <c r="L77" s="12">
        <f t="shared" si="12"/>
        <v>-0.3289804326201704</v>
      </c>
      <c r="M77" s="12">
        <f t="shared" si="12"/>
        <v>3.5652203416520081</v>
      </c>
      <c r="N77" s="12">
        <f t="shared" si="12"/>
        <v>-2.4014098828316435</v>
      </c>
      <c r="O77" s="12">
        <f t="shared" si="12"/>
        <v>17.074942763789508</v>
      </c>
      <c r="P77" s="12">
        <f t="shared" si="12"/>
        <v>-3.3394796201746288</v>
      </c>
      <c r="Q77" s="12">
        <f t="shared" si="12"/>
        <v>-40.044082338550609</v>
      </c>
      <c r="R77" s="12">
        <f t="shared" si="12"/>
        <v>15.851804279898388</v>
      </c>
      <c r="S77" s="12">
        <f t="shared" si="12"/>
        <v>19.709123533759623</v>
      </c>
      <c r="T77" s="12">
        <f t="shared" si="12"/>
        <v>20.444128971740767</v>
      </c>
      <c r="U77" s="12">
        <f t="shared" si="12"/>
        <v>20.535062939645996</v>
      </c>
      <c r="V77" s="12">
        <f t="shared" si="12"/>
        <v>2.4218450954520279</v>
      </c>
      <c r="W77" s="12">
        <f t="shared" si="12"/>
        <v>-0.6262994629271077</v>
      </c>
      <c r="X77" s="12">
        <f t="shared" si="12"/>
        <v>14.037200916939256</v>
      </c>
      <c r="Y77" s="12">
        <f t="shared" si="12"/>
        <v>-8.9240219994996579</v>
      </c>
      <c r="Z77" s="12">
        <f t="shared" si="12"/>
        <v>5.0259773457947716</v>
      </c>
      <c r="AA77" s="12">
        <f t="shared" si="12"/>
        <v>-7.0937562840884993</v>
      </c>
      <c r="AB77" s="12">
        <f t="shared" si="12"/>
        <v>-34.272003996889083</v>
      </c>
      <c r="AC77" s="12">
        <f t="shared" si="12"/>
        <v>-2.2152065301536084</v>
      </c>
      <c r="AD77" s="12">
        <f t="shared" si="12"/>
        <v>-0.97859311466298493</v>
      </c>
      <c r="AE77" s="12">
        <f t="shared" si="13"/>
        <v>-15.702181506947483</v>
      </c>
      <c r="AF77" s="12">
        <f t="shared" si="15"/>
        <v>4.5016525272564945</v>
      </c>
    </row>
    <row r="78" spans="1:32" ht="12.75" customHeight="1">
      <c r="A78" s="3">
        <v>8</v>
      </c>
      <c r="B78" s="3">
        <v>591190</v>
      </c>
      <c r="C78" s="12" t="s">
        <v>10</v>
      </c>
      <c r="D78" s="12">
        <f t="shared" si="14"/>
        <v>24.158565934747571</v>
      </c>
      <c r="E78" s="12">
        <f t="shared" si="12"/>
        <v>26.544754008174294</v>
      </c>
      <c r="F78" s="12">
        <f t="shared" si="12"/>
        <v>-1.5064034463751739</v>
      </c>
      <c r="G78" s="12">
        <f t="shared" si="12"/>
        <v>15.489895461445087</v>
      </c>
      <c r="H78" s="12">
        <f t="shared" si="12"/>
        <v>33.592825944871947</v>
      </c>
      <c r="I78" s="12">
        <f t="shared" si="12"/>
        <v>-10.044999934337667</v>
      </c>
      <c r="J78" s="12">
        <f t="shared" si="12"/>
        <v>5.449286138391102</v>
      </c>
      <c r="K78" s="12">
        <f t="shared" si="12"/>
        <v>4.0644814729410683</v>
      </c>
      <c r="L78" s="12">
        <f t="shared" si="12"/>
        <v>10.009793997858935</v>
      </c>
      <c r="M78" s="12">
        <f t="shared" si="12"/>
        <v>10.685861037798276</v>
      </c>
      <c r="N78" s="12">
        <f t="shared" si="12"/>
        <v>23.041400211438685</v>
      </c>
      <c r="O78" s="12">
        <f t="shared" si="12"/>
        <v>9.0680134892585613</v>
      </c>
      <c r="P78" s="12">
        <f t="shared" si="12"/>
        <v>-1.0952438768259327</v>
      </c>
      <c r="Q78" s="12">
        <f t="shared" si="12"/>
        <v>-31.388273301638066</v>
      </c>
      <c r="R78" s="12">
        <f t="shared" si="12"/>
        <v>41.638888909326255</v>
      </c>
      <c r="S78" s="12">
        <f t="shared" si="12"/>
        <v>24.860115437240466</v>
      </c>
      <c r="T78" s="12">
        <f t="shared" si="12"/>
        <v>5.8711359639912928</v>
      </c>
      <c r="U78" s="12">
        <f t="shared" si="12"/>
        <v>11.059739307591741</v>
      </c>
      <c r="V78" s="12">
        <f t="shared" si="12"/>
        <v>10.930904848798974</v>
      </c>
      <c r="W78" s="12">
        <f t="shared" si="12"/>
        <v>-20.308677759097932</v>
      </c>
      <c r="X78" s="12">
        <f t="shared" si="12"/>
        <v>10.180895766383969</v>
      </c>
      <c r="Y78" s="12">
        <f t="shared" si="12"/>
        <v>-2.9091939640757118</v>
      </c>
      <c r="Z78" s="12">
        <f t="shared" si="12"/>
        <v>10.564578878023397</v>
      </c>
      <c r="AA78" s="12">
        <f t="shared" si="12"/>
        <v>-19.309516800185264</v>
      </c>
      <c r="AB78" s="12">
        <f t="shared" si="12"/>
        <v>-9.7676118844390203E-2</v>
      </c>
      <c r="AC78" s="12">
        <f t="shared" si="12"/>
        <v>7.8272834746512956</v>
      </c>
      <c r="AD78" s="12">
        <f t="shared" si="12"/>
        <v>16.268625325997647</v>
      </c>
      <c r="AE78" s="12">
        <f t="shared" si="13"/>
        <v>-0.80949877772165735</v>
      </c>
      <c r="AF78" s="12">
        <f t="shared" si="15"/>
        <v>6.1828654809026551</v>
      </c>
    </row>
    <row r="79" spans="1:32" ht="12.75" customHeight="1">
      <c r="A79" s="3">
        <v>9</v>
      </c>
      <c r="B79" s="3">
        <v>600293</v>
      </c>
      <c r="C79" s="12" t="s">
        <v>10</v>
      </c>
      <c r="D79" s="12">
        <f t="shared" si="14"/>
        <v>80.318043358946198</v>
      </c>
      <c r="E79" s="12">
        <f t="shared" si="12"/>
        <v>51.068497933163144</v>
      </c>
      <c r="F79" s="12">
        <f t="shared" si="12"/>
        <v>87.829113757635781</v>
      </c>
      <c r="G79" s="12">
        <f t="shared" si="12"/>
        <v>103.31938545822462</v>
      </c>
      <c r="H79" s="12">
        <f t="shared" si="12"/>
        <v>45.855080167351673</v>
      </c>
      <c r="I79" s="12">
        <f t="shared" si="12"/>
        <v>-15.090716649718004</v>
      </c>
      <c r="J79" s="12">
        <f t="shared" si="12"/>
        <v>-10.372879997031561</v>
      </c>
      <c r="K79" s="12">
        <f t="shared" si="12"/>
        <v>35.215767507545564</v>
      </c>
      <c r="L79" s="12">
        <f t="shared" si="12"/>
        <v>18.949426216164042</v>
      </c>
      <c r="M79" s="12">
        <f t="shared" si="12"/>
        <v>-1.7102642191617861</v>
      </c>
      <c r="N79" s="12">
        <f t="shared" si="12"/>
        <v>-8.9546605152623044</v>
      </c>
      <c r="O79" s="12">
        <f t="shared" si="12"/>
        <v>8.0288015437367761</v>
      </c>
      <c r="P79" s="12">
        <f t="shared" si="12"/>
        <v>7.1582238942135916</v>
      </c>
      <c r="Q79" s="12">
        <f t="shared" si="12"/>
        <v>-44.330296112356784</v>
      </c>
      <c r="R79" s="12">
        <f t="shared" si="12"/>
        <v>42.305170916944803</v>
      </c>
      <c r="S79" s="12">
        <f t="shared" si="12"/>
        <v>14.854072272665022</v>
      </c>
      <c r="T79" s="12">
        <f t="shared" si="12"/>
        <v>5.0548134169518448</v>
      </c>
      <c r="U79" s="12">
        <f t="shared" si="12"/>
        <v>10.228587604484403</v>
      </c>
      <c r="V79" s="12">
        <f t="shared" si="12"/>
        <v>-1.6661993571597407</v>
      </c>
      <c r="W79" s="12">
        <f t="shared" si="12"/>
        <v>29.212775597677364</v>
      </c>
      <c r="X79" s="12">
        <f t="shared" si="12"/>
        <v>-11.218712830423087</v>
      </c>
      <c r="Y79" s="12">
        <f t="shared" si="12"/>
        <v>10.689797396453329</v>
      </c>
      <c r="Z79" s="12">
        <f t="shared" si="12"/>
        <v>-1.9016807978638326</v>
      </c>
      <c r="AA79" s="12">
        <f t="shared" si="12"/>
        <v>-14.627752442334369</v>
      </c>
      <c r="AB79" s="12">
        <f t="shared" si="12"/>
        <v>-36.439194907506142</v>
      </c>
      <c r="AC79" s="12">
        <f t="shared" si="12"/>
        <v>52.720327496188276</v>
      </c>
      <c r="AD79" s="12">
        <f t="shared" si="12"/>
        <v>23.424781258530373</v>
      </c>
      <c r="AE79" s="12">
        <f t="shared" si="13"/>
        <v>-100</v>
      </c>
      <c r="AF79" s="12">
        <f t="shared" si="15"/>
        <v>-100</v>
      </c>
    </row>
    <row r="80" spans="1:32" ht="12.75" customHeight="1">
      <c r="A80" s="3">
        <v>10</v>
      </c>
      <c r="B80" s="3">
        <v>600230</v>
      </c>
      <c r="C80" s="12" t="s">
        <v>10</v>
      </c>
      <c r="D80" s="12">
        <f t="shared" si="14"/>
        <v>153.64004954582987</v>
      </c>
      <c r="E80" s="12">
        <f t="shared" si="12"/>
        <v>55.7695423518594</v>
      </c>
      <c r="F80" s="12">
        <f t="shared" si="12"/>
        <v>40.104305748952385</v>
      </c>
      <c r="G80" s="12">
        <f t="shared" si="12"/>
        <v>40.335828911042313</v>
      </c>
      <c r="H80" s="12">
        <f t="shared" si="12"/>
        <v>101.60760774480164</v>
      </c>
      <c r="I80" s="12">
        <f t="shared" si="12"/>
        <v>123.59271307122586</v>
      </c>
      <c r="J80" s="12">
        <f t="shared" si="12"/>
        <v>-43.536106830724954</v>
      </c>
      <c r="K80" s="12">
        <f t="shared" si="12"/>
        <v>58.526044521106712</v>
      </c>
      <c r="L80" s="12">
        <f t="shared" si="12"/>
        <v>13.682995057014182</v>
      </c>
      <c r="M80" s="12">
        <f t="shared" si="12"/>
        <v>1.5320650792405957</v>
      </c>
      <c r="N80" s="12">
        <f t="shared" si="12"/>
        <v>6.9550801720548208</v>
      </c>
      <c r="O80" s="12">
        <f t="shared" si="12"/>
        <v>-22.494979726452428</v>
      </c>
      <c r="P80" s="12">
        <f t="shared" si="12"/>
        <v>-1.9635823629361937</v>
      </c>
      <c r="Q80" s="12">
        <f t="shared" si="12"/>
        <v>-23.778653040260465</v>
      </c>
      <c r="R80" s="12">
        <f t="shared" si="12"/>
        <v>2.7361289591815847</v>
      </c>
      <c r="S80" s="12">
        <f t="shared" si="12"/>
        <v>-2.0491705284320147</v>
      </c>
      <c r="T80" s="12">
        <f t="shared" si="12"/>
        <v>-13.565736790421738</v>
      </c>
      <c r="U80" s="12">
        <f t="shared" si="12"/>
        <v>-6.3046393612406462</v>
      </c>
      <c r="V80" s="12">
        <f t="shared" si="12"/>
        <v>-1.4506273612102092</v>
      </c>
      <c r="W80" s="12">
        <f t="shared" si="12"/>
        <v>33.14406720121687</v>
      </c>
      <c r="X80" s="12">
        <f t="shared" si="12"/>
        <v>5.6378258688102534</v>
      </c>
      <c r="Y80" s="12">
        <f t="shared" si="12"/>
        <v>5.7547725057825829</v>
      </c>
      <c r="Z80" s="12">
        <f t="shared" si="12"/>
        <v>-0.82155238633318106</v>
      </c>
      <c r="AA80" s="12">
        <f t="shared" si="12"/>
        <v>-3.5275314949783478</v>
      </c>
      <c r="AB80" s="12">
        <f t="shared" si="12"/>
        <v>-17.138818863318534</v>
      </c>
      <c r="AC80" s="12">
        <f t="shared" si="12"/>
        <v>47.99975209864462</v>
      </c>
      <c r="AD80" s="12">
        <f t="shared" si="12"/>
        <v>25.360323410847286</v>
      </c>
      <c r="AE80" s="12">
        <f t="shared" si="13"/>
        <v>-100</v>
      </c>
      <c r="AF80" s="12">
        <f t="shared" si="15"/>
        <v>-100</v>
      </c>
    </row>
    <row r="81" spans="1:32" ht="12.75" customHeight="1">
      <c r="A81" s="3">
        <v>11</v>
      </c>
      <c r="B81" s="3">
        <v>521142</v>
      </c>
      <c r="C81" s="12" t="s">
        <v>10</v>
      </c>
      <c r="D81" s="12">
        <f t="shared" si="14"/>
        <v>-12.629068627450977</v>
      </c>
      <c r="E81" s="12">
        <f t="shared" si="12"/>
        <v>-60.44916675409722</v>
      </c>
      <c r="F81" s="12">
        <f t="shared" si="12"/>
        <v>1575.9394048579952</v>
      </c>
      <c r="G81" s="12">
        <f t="shared" si="12"/>
        <v>47.539304630694232</v>
      </c>
      <c r="H81" s="12">
        <f t="shared" si="12"/>
        <v>-39.051309000244395</v>
      </c>
      <c r="I81" s="12">
        <f t="shared" si="12"/>
        <v>42.782510459219196</v>
      </c>
      <c r="J81" s="12">
        <f t="shared" si="12"/>
        <v>61.369747493645605</v>
      </c>
      <c r="K81" s="12">
        <f t="shared" si="12"/>
        <v>37.722054290813645</v>
      </c>
      <c r="L81" s="12">
        <f t="shared" si="12"/>
        <v>24.829237090021408</v>
      </c>
      <c r="M81" s="12">
        <f t="shared" si="12"/>
        <v>53.381479391664442</v>
      </c>
      <c r="N81" s="12">
        <f t="shared" si="12"/>
        <v>-6.3282138965931409</v>
      </c>
      <c r="O81" s="12">
        <f t="shared" ref="E81:AD91" si="16">IF(N19=0,"--",((O19/N19)*100-100))</f>
        <v>-42.553409245589499</v>
      </c>
      <c r="P81" s="12">
        <f t="shared" si="16"/>
        <v>47.380943236442846</v>
      </c>
      <c r="Q81" s="12">
        <f t="shared" si="16"/>
        <v>-29.914657225706577</v>
      </c>
      <c r="R81" s="12">
        <f t="shared" si="16"/>
        <v>61.080103985633741</v>
      </c>
      <c r="S81" s="12">
        <f t="shared" si="16"/>
        <v>9.1821263261302732</v>
      </c>
      <c r="T81" s="12">
        <f t="shared" si="16"/>
        <v>-32.223970009816</v>
      </c>
      <c r="U81" s="12">
        <f t="shared" si="16"/>
        <v>-26.662837485468714</v>
      </c>
      <c r="V81" s="12">
        <f t="shared" si="16"/>
        <v>5.7642941144903972</v>
      </c>
      <c r="W81" s="12">
        <f t="shared" si="16"/>
        <v>148.50949112436882</v>
      </c>
      <c r="X81" s="12">
        <f t="shared" si="16"/>
        <v>-7.998165398183005</v>
      </c>
      <c r="Y81" s="12">
        <f t="shared" si="16"/>
        <v>-21.57503070261572</v>
      </c>
      <c r="Z81" s="12">
        <f t="shared" si="16"/>
        <v>14.085394109606938</v>
      </c>
      <c r="AA81" s="12">
        <f t="shared" si="16"/>
        <v>-26.529625332562816</v>
      </c>
      <c r="AB81" s="12">
        <f t="shared" si="16"/>
        <v>2.4125920129076235</v>
      </c>
      <c r="AC81" s="12">
        <f t="shared" si="16"/>
        <v>109.63986820680677</v>
      </c>
      <c r="AD81" s="12">
        <f t="shared" si="16"/>
        <v>10.59881804847484</v>
      </c>
      <c r="AE81" s="12">
        <f t="shared" si="13"/>
        <v>-15.774163952806219</v>
      </c>
      <c r="AF81" s="12">
        <f t="shared" si="15"/>
        <v>14.352065762378508</v>
      </c>
    </row>
    <row r="82" spans="1:32" ht="12.75" customHeight="1">
      <c r="A82" s="3">
        <v>12</v>
      </c>
      <c r="B82" s="3">
        <v>540752</v>
      </c>
      <c r="C82" s="12" t="s">
        <v>10</v>
      </c>
      <c r="D82" s="12">
        <f t="shared" si="14"/>
        <v>10.303319826544396</v>
      </c>
      <c r="E82" s="12">
        <f t="shared" si="16"/>
        <v>94.90318868436222</v>
      </c>
      <c r="F82" s="12">
        <f t="shared" si="16"/>
        <v>-7.7626614415974444</v>
      </c>
      <c r="G82" s="12">
        <f t="shared" si="16"/>
        <v>49.978762701510533</v>
      </c>
      <c r="H82" s="12">
        <f t="shared" si="16"/>
        <v>32.964021082927673</v>
      </c>
      <c r="I82" s="12">
        <f t="shared" si="16"/>
        <v>-3.5643341867225899</v>
      </c>
      <c r="J82" s="12">
        <f t="shared" si="16"/>
        <v>-10.905740594171348</v>
      </c>
      <c r="K82" s="12">
        <f t="shared" si="16"/>
        <v>-2.6584338962266258</v>
      </c>
      <c r="L82" s="12">
        <f t="shared" si="16"/>
        <v>26.402440337018291</v>
      </c>
      <c r="M82" s="12">
        <f t="shared" si="16"/>
        <v>26.446422541603283</v>
      </c>
      <c r="N82" s="12">
        <f t="shared" si="16"/>
        <v>-13.079339341146195</v>
      </c>
      <c r="O82" s="12">
        <f t="shared" si="16"/>
        <v>-20.622290910828283</v>
      </c>
      <c r="P82" s="12">
        <f t="shared" si="16"/>
        <v>-10.695237359656318</v>
      </c>
      <c r="Q82" s="12">
        <f t="shared" si="16"/>
        <v>-15.865540325804048</v>
      </c>
      <c r="R82" s="12">
        <f t="shared" si="16"/>
        <v>5.9955003184762603</v>
      </c>
      <c r="S82" s="12">
        <f t="shared" si="16"/>
        <v>-12.937647036321337</v>
      </c>
      <c r="T82" s="12">
        <f t="shared" si="16"/>
        <v>21.692781350129778</v>
      </c>
      <c r="U82" s="12">
        <f t="shared" si="16"/>
        <v>1.7971847152303155</v>
      </c>
      <c r="V82" s="12">
        <f t="shared" si="16"/>
        <v>-6.9386891625867264</v>
      </c>
      <c r="W82" s="12">
        <f t="shared" si="16"/>
        <v>25.502989723579205</v>
      </c>
      <c r="X82" s="12">
        <f t="shared" si="16"/>
        <v>-3.3610630963187731</v>
      </c>
      <c r="Y82" s="12">
        <f t="shared" si="16"/>
        <v>-5.3787274184535221</v>
      </c>
      <c r="Z82" s="12">
        <f t="shared" si="16"/>
        <v>7.4290226165725954</v>
      </c>
      <c r="AA82" s="12">
        <f t="shared" si="16"/>
        <v>-0.62005309400549891</v>
      </c>
      <c r="AB82" s="12">
        <f t="shared" si="16"/>
        <v>-31.780566707104484</v>
      </c>
      <c r="AC82" s="12">
        <f t="shared" si="16"/>
        <v>48.818647812215261</v>
      </c>
      <c r="AD82" s="12">
        <f t="shared" si="16"/>
        <v>7.8821192176443446</v>
      </c>
      <c r="AE82" s="12">
        <f t="shared" si="13"/>
        <v>20.908264183738694</v>
      </c>
      <c r="AF82" s="12">
        <f t="shared" si="15"/>
        <v>5.5045955282912784</v>
      </c>
    </row>
    <row r="83" spans="1:32" ht="12.75" customHeight="1">
      <c r="A83" s="3">
        <v>13</v>
      </c>
      <c r="B83" s="3">
        <v>600192</v>
      </c>
      <c r="C83" s="12" t="s">
        <v>10</v>
      </c>
      <c r="D83" s="12">
        <f t="shared" si="14"/>
        <v>50.823148059872238</v>
      </c>
      <c r="E83" s="12">
        <f t="shared" si="16"/>
        <v>29.538832251147937</v>
      </c>
      <c r="F83" s="12">
        <f t="shared" si="16"/>
        <v>77.244438007506631</v>
      </c>
      <c r="G83" s="12">
        <f t="shared" si="16"/>
        <v>181.00098638823874</v>
      </c>
      <c r="H83" s="12">
        <f t="shared" si="16"/>
        <v>11.70551277553453</v>
      </c>
      <c r="I83" s="12">
        <f t="shared" si="16"/>
        <v>-43.539934718736149</v>
      </c>
      <c r="J83" s="12">
        <f t="shared" si="16"/>
        <v>45.357023012860708</v>
      </c>
      <c r="K83" s="12">
        <f t="shared" si="16"/>
        <v>5.0355507225016396</v>
      </c>
      <c r="L83" s="12">
        <f t="shared" si="16"/>
        <v>14.502567218059184</v>
      </c>
      <c r="M83" s="12">
        <f t="shared" si="16"/>
        <v>28.469534067473745</v>
      </c>
      <c r="N83" s="12">
        <f t="shared" si="16"/>
        <v>3.9730834336433247</v>
      </c>
      <c r="O83" s="12">
        <f t="shared" si="16"/>
        <v>9.209058572266926</v>
      </c>
      <c r="P83" s="12">
        <f t="shared" si="16"/>
        <v>-29.323872237412544</v>
      </c>
      <c r="Q83" s="12">
        <f t="shared" si="16"/>
        <v>-6.4313603200509704</v>
      </c>
      <c r="R83" s="12">
        <f t="shared" si="16"/>
        <v>33.528610113519221</v>
      </c>
      <c r="S83" s="12">
        <f t="shared" si="16"/>
        <v>10.618971233223888</v>
      </c>
      <c r="T83" s="12">
        <f t="shared" si="16"/>
        <v>-0.44494959882489127</v>
      </c>
      <c r="U83" s="12">
        <f t="shared" si="16"/>
        <v>28.020013814134927</v>
      </c>
      <c r="V83" s="12">
        <f t="shared" si="16"/>
        <v>-6.3351516646823427</v>
      </c>
      <c r="W83" s="12">
        <f t="shared" si="16"/>
        <v>-14.909276574610075</v>
      </c>
      <c r="X83" s="12">
        <f t="shared" si="16"/>
        <v>-26.654192393384406</v>
      </c>
      <c r="Y83" s="12">
        <f t="shared" si="16"/>
        <v>9.4470177947399776</v>
      </c>
      <c r="Z83" s="12">
        <f t="shared" si="16"/>
        <v>-4.9761834360232911</v>
      </c>
      <c r="AA83" s="12">
        <f t="shared" si="16"/>
        <v>-13.623469448094284</v>
      </c>
      <c r="AB83" s="12">
        <f t="shared" si="16"/>
        <v>-31.645188280776054</v>
      </c>
      <c r="AC83" s="12">
        <f t="shared" si="16"/>
        <v>29.269979591544342</v>
      </c>
      <c r="AD83" s="12">
        <f t="shared" si="16"/>
        <v>7.2920070554676357</v>
      </c>
      <c r="AE83" s="12">
        <f t="shared" si="13"/>
        <v>-14.795568719798055</v>
      </c>
      <c r="AF83" s="12">
        <f t="shared" si="15"/>
        <v>7.5546155696039285</v>
      </c>
    </row>
    <row r="84" spans="1:32" ht="12.75" customHeight="1">
      <c r="A84" s="3">
        <v>14</v>
      </c>
      <c r="B84" s="3">
        <v>520942</v>
      </c>
      <c r="C84" s="12" t="s">
        <v>10</v>
      </c>
      <c r="D84" s="12">
        <f t="shared" si="14"/>
        <v>182.15153125156638</v>
      </c>
      <c r="E84" s="12">
        <f t="shared" si="16"/>
        <v>15.068251553523055</v>
      </c>
      <c r="F84" s="12">
        <f t="shared" si="16"/>
        <v>159.68694982020639</v>
      </c>
      <c r="G84" s="12">
        <f t="shared" si="16"/>
        <v>151.71397299019981</v>
      </c>
      <c r="H84" s="12">
        <f t="shared" si="16"/>
        <v>41.051622289712526</v>
      </c>
      <c r="I84" s="12">
        <f t="shared" si="16"/>
        <v>-19.673235594022756</v>
      </c>
      <c r="J84" s="12">
        <f t="shared" si="16"/>
        <v>19.745258018552619</v>
      </c>
      <c r="K84" s="12">
        <f t="shared" si="16"/>
        <v>-17.416060194861529</v>
      </c>
      <c r="L84" s="12">
        <f t="shared" si="16"/>
        <v>5.9285183198640539</v>
      </c>
      <c r="M84" s="12">
        <f t="shared" si="16"/>
        <v>-4.0223747206846667</v>
      </c>
      <c r="N84" s="12">
        <f t="shared" si="16"/>
        <v>-26.834918564958286</v>
      </c>
      <c r="O84" s="12">
        <f t="shared" si="16"/>
        <v>-42.245861060380619</v>
      </c>
      <c r="P84" s="12">
        <f t="shared" si="16"/>
        <v>-2.3776780997628322</v>
      </c>
      <c r="Q84" s="12">
        <f t="shared" si="16"/>
        <v>8.9808028491955554</v>
      </c>
      <c r="R84" s="12">
        <f t="shared" si="16"/>
        <v>-3.0394443635314587</v>
      </c>
      <c r="S84" s="12">
        <f t="shared" si="16"/>
        <v>23.362415722301094</v>
      </c>
      <c r="T84" s="12">
        <f t="shared" si="16"/>
        <v>-30.032107614983204</v>
      </c>
      <c r="U84" s="12">
        <f t="shared" si="16"/>
        <v>-2.3367272510293873</v>
      </c>
      <c r="V84" s="12">
        <f t="shared" si="16"/>
        <v>8.9019015946150546</v>
      </c>
      <c r="W84" s="12">
        <f t="shared" si="16"/>
        <v>-21.743215022824032</v>
      </c>
      <c r="X84" s="12">
        <f t="shared" si="16"/>
        <v>-10.177535342580342</v>
      </c>
      <c r="Y84" s="12">
        <f t="shared" si="16"/>
        <v>3.9873368349610132</v>
      </c>
      <c r="Z84" s="12">
        <f t="shared" si="16"/>
        <v>1.2140963088961314</v>
      </c>
      <c r="AA84" s="12">
        <f t="shared" si="16"/>
        <v>-13.913365687851638</v>
      </c>
      <c r="AB84" s="12">
        <f t="shared" si="16"/>
        <v>-62.668891191725692</v>
      </c>
      <c r="AC84" s="12">
        <f t="shared" si="16"/>
        <v>68.227407563245492</v>
      </c>
      <c r="AD84" s="12">
        <f t="shared" si="16"/>
        <v>28.526890736403459</v>
      </c>
      <c r="AE84" s="12">
        <f t="shared" si="13"/>
        <v>-13.751764989096984</v>
      </c>
      <c r="AF84" s="12">
        <f t="shared" si="15"/>
        <v>5.149224692833676</v>
      </c>
    </row>
    <row r="85" spans="1:32" ht="12.75" customHeight="1">
      <c r="A85" s="3">
        <v>15</v>
      </c>
      <c r="B85" s="3">
        <v>590310</v>
      </c>
      <c r="C85" s="12" t="s">
        <v>10</v>
      </c>
      <c r="D85" s="12">
        <f t="shared" si="14"/>
        <v>29.356960584357097</v>
      </c>
      <c r="E85" s="12">
        <f t="shared" si="16"/>
        <v>27.241444148075658</v>
      </c>
      <c r="F85" s="12">
        <f t="shared" si="16"/>
        <v>31.05726450781782</v>
      </c>
      <c r="G85" s="12">
        <f t="shared" si="16"/>
        <v>25.519095538909482</v>
      </c>
      <c r="H85" s="12">
        <f t="shared" si="16"/>
        <v>21.774681106897503</v>
      </c>
      <c r="I85" s="12">
        <f t="shared" si="16"/>
        <v>18.807045578691287</v>
      </c>
      <c r="J85" s="12">
        <f t="shared" si="16"/>
        <v>32.724586184866752</v>
      </c>
      <c r="K85" s="12">
        <f t="shared" si="16"/>
        <v>27.028253228751836</v>
      </c>
      <c r="L85" s="12">
        <f t="shared" si="16"/>
        <v>-6.5594458150403909</v>
      </c>
      <c r="M85" s="12">
        <f t="shared" si="16"/>
        <v>-24.227726984504358</v>
      </c>
      <c r="N85" s="12">
        <f t="shared" si="16"/>
        <v>-47.574842728023583</v>
      </c>
      <c r="O85" s="12">
        <f t="shared" si="16"/>
        <v>-14.71341201316487</v>
      </c>
      <c r="P85" s="12">
        <f t="shared" si="16"/>
        <v>12.773985986026503</v>
      </c>
      <c r="Q85" s="12">
        <f t="shared" si="16"/>
        <v>5.7037639265221003</v>
      </c>
      <c r="R85" s="12">
        <f t="shared" si="16"/>
        <v>57.949016384214133</v>
      </c>
      <c r="S85" s="12">
        <f t="shared" si="16"/>
        <v>7.4993581889374354</v>
      </c>
      <c r="T85" s="12">
        <f t="shared" si="16"/>
        <v>18.650002448449015</v>
      </c>
      <c r="U85" s="12">
        <f t="shared" si="16"/>
        <v>8.0526892543486355</v>
      </c>
      <c r="V85" s="12">
        <f t="shared" si="16"/>
        <v>-11.575651565252528</v>
      </c>
      <c r="W85" s="12">
        <f t="shared" si="16"/>
        <v>-9.435779211911111</v>
      </c>
      <c r="X85" s="12">
        <f t="shared" si="16"/>
        <v>4.7018887505268196</v>
      </c>
      <c r="Y85" s="12">
        <f t="shared" si="16"/>
        <v>0.55697355344013033</v>
      </c>
      <c r="Z85" s="12">
        <f t="shared" si="16"/>
        <v>10.026311346593502</v>
      </c>
      <c r="AA85" s="12">
        <f t="shared" si="16"/>
        <v>2.1211950634336887</v>
      </c>
      <c r="AB85" s="12">
        <f t="shared" si="16"/>
        <v>-17.958687402194755</v>
      </c>
      <c r="AC85" s="12">
        <f t="shared" si="16"/>
        <v>16.611173965344193</v>
      </c>
      <c r="AD85" s="12">
        <f t="shared" si="16"/>
        <v>-15.822331305481782</v>
      </c>
      <c r="AE85" s="12">
        <f t="shared" si="13"/>
        <v>0.51823339568800009</v>
      </c>
      <c r="AF85" s="12">
        <f t="shared" si="15"/>
        <v>5.0388942296691885</v>
      </c>
    </row>
    <row r="86" spans="1:32" ht="12.75" customHeight="1">
      <c r="A86" s="3">
        <v>16</v>
      </c>
      <c r="B86" s="3">
        <v>600243</v>
      </c>
      <c r="C86" s="12" t="s">
        <v>10</v>
      </c>
      <c r="D86" s="12">
        <f t="shared" si="14"/>
        <v>19.99338353953739</v>
      </c>
      <c r="E86" s="12">
        <f t="shared" si="16"/>
        <v>255.85207988426833</v>
      </c>
      <c r="F86" s="12">
        <f t="shared" si="16"/>
        <v>43.21836962006563</v>
      </c>
      <c r="G86" s="12">
        <f t="shared" si="16"/>
        <v>101.64879484148634</v>
      </c>
      <c r="H86" s="12">
        <f t="shared" si="16"/>
        <v>15.679878973341047</v>
      </c>
      <c r="I86" s="12">
        <f t="shared" si="16"/>
        <v>-2.6633790457740361</v>
      </c>
      <c r="J86" s="12">
        <f t="shared" si="16"/>
        <v>-46.43641721237843</v>
      </c>
      <c r="K86" s="12">
        <f t="shared" si="16"/>
        <v>121.43283583384945</v>
      </c>
      <c r="L86" s="12">
        <f t="shared" si="16"/>
        <v>5.1872596373495838</v>
      </c>
      <c r="M86" s="12">
        <f t="shared" si="16"/>
        <v>5.2437834452154846</v>
      </c>
      <c r="N86" s="12">
        <f t="shared" si="16"/>
        <v>64.812201691648596</v>
      </c>
      <c r="O86" s="12">
        <f t="shared" si="16"/>
        <v>44.258908834967201</v>
      </c>
      <c r="P86" s="12">
        <f t="shared" si="16"/>
        <v>-0.89828840807510346</v>
      </c>
      <c r="Q86" s="12">
        <f t="shared" si="16"/>
        <v>-28.045149001268641</v>
      </c>
      <c r="R86" s="12">
        <f t="shared" si="16"/>
        <v>49.448374694169615</v>
      </c>
      <c r="S86" s="12">
        <f t="shared" si="16"/>
        <v>12.294803357333734</v>
      </c>
      <c r="T86" s="12">
        <f t="shared" si="16"/>
        <v>-13.478345051984192</v>
      </c>
      <c r="U86" s="12">
        <f t="shared" si="16"/>
        <v>-24.894801573213044</v>
      </c>
      <c r="V86" s="12">
        <f t="shared" si="16"/>
        <v>-9.5502114953774111</v>
      </c>
      <c r="W86" s="12">
        <f t="shared" si="16"/>
        <v>23.489405975810655</v>
      </c>
      <c r="X86" s="12">
        <f t="shared" si="16"/>
        <v>-6.8167121022180197</v>
      </c>
      <c r="Y86" s="12">
        <f t="shared" si="16"/>
        <v>-16.455958322181502</v>
      </c>
      <c r="Z86" s="12">
        <f t="shared" si="16"/>
        <v>-4.0822075776581102</v>
      </c>
      <c r="AA86" s="12">
        <f t="shared" si="16"/>
        <v>-5.2230044225483425</v>
      </c>
      <c r="AB86" s="12">
        <f t="shared" si="16"/>
        <v>-15.856356114596508</v>
      </c>
      <c r="AC86" s="12">
        <f t="shared" si="16"/>
        <v>-5.2620610952469917</v>
      </c>
      <c r="AD86" s="12">
        <f t="shared" si="16"/>
        <v>8.6415998683947635</v>
      </c>
      <c r="AE86" s="12">
        <f t="shared" si="13"/>
        <v>-100</v>
      </c>
      <c r="AF86" s="12">
        <f t="shared" si="15"/>
        <v>-100</v>
      </c>
    </row>
    <row r="87" spans="1:32" ht="12.75" customHeight="1">
      <c r="A87" s="3">
        <v>17</v>
      </c>
      <c r="B87" s="3">
        <v>600110</v>
      </c>
      <c r="C87" s="12" t="s">
        <v>10</v>
      </c>
      <c r="D87" s="12">
        <f t="shared" si="14"/>
        <v>185.40074074074073</v>
      </c>
      <c r="E87" s="12">
        <f t="shared" si="16"/>
        <v>-22.460685559745741</v>
      </c>
      <c r="F87" s="12">
        <f t="shared" si="16"/>
        <v>485.11440927592116</v>
      </c>
      <c r="G87" s="12">
        <f t="shared" si="16"/>
        <v>-16.523353857260787</v>
      </c>
      <c r="H87" s="12">
        <f t="shared" si="16"/>
        <v>117.22203719008829</v>
      </c>
      <c r="I87" s="12">
        <f t="shared" si="16"/>
        <v>47.468811884467925</v>
      </c>
      <c r="J87" s="12">
        <f t="shared" si="16"/>
        <v>4.3630721230615563</v>
      </c>
      <c r="K87" s="12">
        <f t="shared" si="16"/>
        <v>32.035555909049265</v>
      </c>
      <c r="L87" s="12">
        <f t="shared" si="16"/>
        <v>10.342231639558364</v>
      </c>
      <c r="M87" s="12">
        <f t="shared" si="16"/>
        <v>26.434923212667897</v>
      </c>
      <c r="N87" s="12">
        <f t="shared" si="16"/>
        <v>28.087338361367443</v>
      </c>
      <c r="O87" s="12">
        <f t="shared" si="16"/>
        <v>42.493060352130129</v>
      </c>
      <c r="P87" s="12">
        <f t="shared" si="16"/>
        <v>-11.495395369028998</v>
      </c>
      <c r="Q87" s="12">
        <f t="shared" si="16"/>
        <v>-0.95650631936793218</v>
      </c>
      <c r="R87" s="12">
        <f t="shared" si="16"/>
        <v>58.317017572609927</v>
      </c>
      <c r="S87" s="12">
        <f t="shared" si="16"/>
        <v>54.363630372461358</v>
      </c>
      <c r="T87" s="12">
        <f t="shared" si="16"/>
        <v>1.9114814232920878</v>
      </c>
      <c r="U87" s="12">
        <f t="shared" si="16"/>
        <v>-0.43993859560487181</v>
      </c>
      <c r="V87" s="12">
        <f t="shared" si="16"/>
        <v>80.772173615060581</v>
      </c>
      <c r="W87" s="12">
        <f t="shared" si="16"/>
        <v>16.265859619810598</v>
      </c>
      <c r="X87" s="12">
        <f t="shared" si="16"/>
        <v>4.3996794744914922</v>
      </c>
      <c r="Y87" s="12">
        <f t="shared" si="16"/>
        <v>-5.6434742359247423</v>
      </c>
      <c r="Z87" s="12">
        <f t="shared" si="16"/>
        <v>19.023421481555332</v>
      </c>
      <c r="AA87" s="12">
        <f t="shared" si="16"/>
        <v>-0.88683349307500237</v>
      </c>
      <c r="AB87" s="12">
        <f t="shared" si="16"/>
        <v>-38.238682815059036</v>
      </c>
      <c r="AC87" s="12">
        <f t="shared" si="16"/>
        <v>73.975447581081198</v>
      </c>
      <c r="AD87" s="12">
        <f t="shared" si="16"/>
        <v>-20.308142429613468</v>
      </c>
      <c r="AE87" s="12">
        <f t="shared" si="13"/>
        <v>-13.679264466012171</v>
      </c>
      <c r="AF87" s="12">
        <f t="shared" si="15"/>
        <v>23.695452977527509</v>
      </c>
    </row>
    <row r="88" spans="1:32" ht="12.75" customHeight="1">
      <c r="A88" s="3">
        <v>18</v>
      </c>
      <c r="B88" s="3">
        <v>551299</v>
      </c>
      <c r="C88" s="12" t="s">
        <v>10</v>
      </c>
      <c r="D88" s="12">
        <f t="shared" si="14"/>
        <v>-51.185305949608292</v>
      </c>
      <c r="E88" s="12">
        <f t="shared" si="16"/>
        <v>49.017140616555565</v>
      </c>
      <c r="F88" s="12">
        <f t="shared" si="16"/>
        <v>10.831154927921233</v>
      </c>
      <c r="G88" s="12">
        <f t="shared" si="16"/>
        <v>2.2129434461545969</v>
      </c>
      <c r="H88" s="12">
        <f t="shared" si="16"/>
        <v>47.00707631583478</v>
      </c>
      <c r="I88" s="12">
        <f t="shared" si="16"/>
        <v>29.011864173642238</v>
      </c>
      <c r="J88" s="12">
        <f t="shared" si="16"/>
        <v>-5.5418409554357169</v>
      </c>
      <c r="K88" s="12">
        <f t="shared" si="16"/>
        <v>25.593224447213771</v>
      </c>
      <c r="L88" s="12">
        <f t="shared" si="16"/>
        <v>18.637785230768316</v>
      </c>
      <c r="M88" s="12">
        <f t="shared" si="16"/>
        <v>26.486277791590624</v>
      </c>
      <c r="N88" s="12">
        <f t="shared" si="16"/>
        <v>63.210372436583384</v>
      </c>
      <c r="O88" s="12">
        <f t="shared" si="16"/>
        <v>42.037871578318146</v>
      </c>
      <c r="P88" s="12">
        <f t="shared" si="16"/>
        <v>52.647973952957472</v>
      </c>
      <c r="Q88" s="12">
        <f t="shared" si="16"/>
        <v>-37.080025556840845</v>
      </c>
      <c r="R88" s="12">
        <f t="shared" si="16"/>
        <v>62.018842873450041</v>
      </c>
      <c r="S88" s="12">
        <f t="shared" si="16"/>
        <v>26.477277317947937</v>
      </c>
      <c r="T88" s="12">
        <f t="shared" si="16"/>
        <v>-5.1971964223023974</v>
      </c>
      <c r="U88" s="12">
        <f t="shared" si="16"/>
        <v>-9.3907974233206062</v>
      </c>
      <c r="V88" s="12">
        <f t="shared" si="16"/>
        <v>20.248069041786295</v>
      </c>
      <c r="W88" s="12">
        <f t="shared" si="16"/>
        <v>-29.231220492390136</v>
      </c>
      <c r="X88" s="12">
        <f t="shared" si="16"/>
        <v>-6.4666979492134402</v>
      </c>
      <c r="Y88" s="12">
        <f t="shared" si="16"/>
        <v>0.7823310545360016</v>
      </c>
      <c r="Z88" s="12">
        <f t="shared" si="16"/>
        <v>2.3105380174904866</v>
      </c>
      <c r="AA88" s="12">
        <f t="shared" si="16"/>
        <v>51.007087410433201</v>
      </c>
      <c r="AB88" s="12">
        <f t="shared" si="16"/>
        <v>-32.949168215060425</v>
      </c>
      <c r="AC88" s="12">
        <f t="shared" si="16"/>
        <v>32.622333003960335</v>
      </c>
      <c r="AD88" s="12">
        <f t="shared" si="16"/>
        <v>23.990380929844022</v>
      </c>
      <c r="AE88" s="12">
        <f t="shared" si="13"/>
        <v>-13.977117985962153</v>
      </c>
      <c r="AF88" s="12">
        <f t="shared" si="15"/>
        <v>9.1943823647715703</v>
      </c>
    </row>
    <row r="89" spans="1:32" ht="12.75" customHeight="1">
      <c r="A89" s="3">
        <v>19</v>
      </c>
      <c r="B89" s="3">
        <v>961210</v>
      </c>
      <c r="C89" s="12" t="s">
        <v>10</v>
      </c>
      <c r="D89" s="12">
        <f t="shared" si="14"/>
        <v>1.3500106760046151</v>
      </c>
      <c r="E89" s="12">
        <f t="shared" si="16"/>
        <v>23.969116254862598</v>
      </c>
      <c r="F89" s="12">
        <f t="shared" si="16"/>
        <v>3.2409964409327898</v>
      </c>
      <c r="G89" s="12">
        <f t="shared" si="16"/>
        <v>-6.3513421689298184</v>
      </c>
      <c r="H89" s="12">
        <f t="shared" si="16"/>
        <v>16.389709271635098</v>
      </c>
      <c r="I89" s="12">
        <f t="shared" si="16"/>
        <v>-21.386686701118947</v>
      </c>
      <c r="J89" s="12">
        <f t="shared" si="16"/>
        <v>20.54260273313659</v>
      </c>
      <c r="K89" s="12">
        <f t="shared" si="16"/>
        <v>-17.184001237702319</v>
      </c>
      <c r="L89" s="12">
        <f t="shared" si="16"/>
        <v>8.5808208437618845</v>
      </c>
      <c r="M89" s="12">
        <f t="shared" si="16"/>
        <v>12.892419953135942</v>
      </c>
      <c r="N89" s="12">
        <f t="shared" si="16"/>
        <v>11.084158149429598</v>
      </c>
      <c r="O89" s="12">
        <f t="shared" si="16"/>
        <v>13.980063595251551</v>
      </c>
      <c r="P89" s="12">
        <f t="shared" si="16"/>
        <v>-15.665900534284887</v>
      </c>
      <c r="Q89" s="12">
        <f t="shared" si="16"/>
        <v>-9.9491490300604681</v>
      </c>
      <c r="R89" s="12">
        <f t="shared" si="16"/>
        <v>46.298162713957964</v>
      </c>
      <c r="S89" s="12">
        <f t="shared" si="16"/>
        <v>-24.40832521063669</v>
      </c>
      <c r="T89" s="12">
        <f t="shared" si="16"/>
        <v>8.376760283867867</v>
      </c>
      <c r="U89" s="12">
        <f t="shared" si="16"/>
        <v>4.3037308995190813</v>
      </c>
      <c r="V89" s="12">
        <f t="shared" si="16"/>
        <v>-8.386647872272178</v>
      </c>
      <c r="W89" s="12">
        <f t="shared" si="16"/>
        <v>6.6461412100154575</v>
      </c>
      <c r="X89" s="12">
        <f t="shared" si="16"/>
        <v>4.878638859548289</v>
      </c>
      <c r="Y89" s="12">
        <f t="shared" si="16"/>
        <v>-7.3717625263341517</v>
      </c>
      <c r="Z89" s="12">
        <f t="shared" si="16"/>
        <v>0.36154305759654903</v>
      </c>
      <c r="AA89" s="12">
        <f t="shared" si="16"/>
        <v>-8.6096901090101596E-2</v>
      </c>
      <c r="AB89" s="12">
        <f t="shared" si="16"/>
        <v>-22.348783716679762</v>
      </c>
      <c r="AC89" s="12">
        <f t="shared" si="16"/>
        <v>15.814749352613376</v>
      </c>
      <c r="AD89" s="12">
        <f t="shared" si="16"/>
        <v>5.6364430678417676</v>
      </c>
      <c r="AE89" s="12">
        <f t="shared" si="13"/>
        <v>-7.5841645335529222</v>
      </c>
      <c r="AF89" s="12">
        <f t="shared" si="15"/>
        <v>1.0816332369175674</v>
      </c>
    </row>
    <row r="90" spans="1:32" ht="12.75" customHeight="1">
      <c r="A90" s="3">
        <v>20</v>
      </c>
      <c r="B90" s="3">
        <v>600292</v>
      </c>
      <c r="C90" s="12" t="s">
        <v>10</v>
      </c>
      <c r="D90" s="12">
        <f t="shared" si="14"/>
        <v>137.12898223851141</v>
      </c>
      <c r="E90" s="12">
        <f t="shared" si="16"/>
        <v>255.44278213023119</v>
      </c>
      <c r="F90" s="12">
        <f t="shared" si="16"/>
        <v>93.856871556247597</v>
      </c>
      <c r="G90" s="12">
        <f t="shared" si="16"/>
        <v>101.23342322256201</v>
      </c>
      <c r="H90" s="12">
        <f t="shared" si="16"/>
        <v>5.6656455598832309</v>
      </c>
      <c r="I90" s="12">
        <f t="shared" si="16"/>
        <v>-8.2968803341090194</v>
      </c>
      <c r="J90" s="12">
        <f t="shared" si="16"/>
        <v>-24.814964589244511</v>
      </c>
      <c r="K90" s="12">
        <f t="shared" si="16"/>
        <v>49.545023170685681</v>
      </c>
      <c r="L90" s="12">
        <f t="shared" si="16"/>
        <v>64.398577785792043</v>
      </c>
      <c r="M90" s="12">
        <f t="shared" si="16"/>
        <v>67.865541393125852</v>
      </c>
      <c r="N90" s="12">
        <f t="shared" si="16"/>
        <v>4.2499124726245441</v>
      </c>
      <c r="O90" s="12">
        <f t="shared" si="16"/>
        <v>2.2418556664825644</v>
      </c>
      <c r="P90" s="12">
        <f t="shared" si="16"/>
        <v>-12.661152283401478</v>
      </c>
      <c r="Q90" s="12">
        <f t="shared" si="16"/>
        <v>-31.581748681117119</v>
      </c>
      <c r="R90" s="12">
        <f t="shared" si="16"/>
        <v>3.9435630398825197</v>
      </c>
      <c r="S90" s="12">
        <f t="shared" si="16"/>
        <v>-28.355391235214853</v>
      </c>
      <c r="T90" s="12">
        <f t="shared" si="16"/>
        <v>-26.267354838455219</v>
      </c>
      <c r="U90" s="12">
        <f t="shared" si="16"/>
        <v>-1.4469300446507134</v>
      </c>
      <c r="V90" s="12">
        <f t="shared" si="16"/>
        <v>-9.2613688035230126</v>
      </c>
      <c r="W90" s="12">
        <f t="shared" si="16"/>
        <v>-15.164636031475283</v>
      </c>
      <c r="X90" s="12">
        <f t="shared" si="16"/>
        <v>-25.557907144299762</v>
      </c>
      <c r="Y90" s="12">
        <f t="shared" si="16"/>
        <v>2.7450919068524797</v>
      </c>
      <c r="Z90" s="12">
        <f t="shared" si="16"/>
        <v>15.670081381149942</v>
      </c>
      <c r="AA90" s="12">
        <f t="shared" si="16"/>
        <v>-4.6116838670005791</v>
      </c>
      <c r="AB90" s="12">
        <f t="shared" si="16"/>
        <v>-38.13970913577711</v>
      </c>
      <c r="AC90" s="12">
        <f t="shared" si="16"/>
        <v>23.568210296096794</v>
      </c>
      <c r="AD90" s="12">
        <f t="shared" si="16"/>
        <v>15.144023531766891</v>
      </c>
      <c r="AE90" s="12">
        <f t="shared" si="13"/>
        <v>-100</v>
      </c>
      <c r="AF90" s="12">
        <f t="shared" si="15"/>
        <v>-100</v>
      </c>
    </row>
    <row r="91" spans="1:32" ht="12.75" customHeight="1">
      <c r="A91" s="3">
        <v>21</v>
      </c>
      <c r="B91" s="3">
        <v>540760</v>
      </c>
      <c r="C91" s="12" t="s">
        <v>10</v>
      </c>
      <c r="D91" s="12">
        <f t="shared" si="14"/>
        <v>43.12030139566744</v>
      </c>
      <c r="E91" s="12">
        <f t="shared" si="16"/>
        <v>29.185570821931435</v>
      </c>
      <c r="F91" s="12">
        <f t="shared" si="16"/>
        <v>12.52202409681405</v>
      </c>
      <c r="G91" s="12">
        <f t="shared" si="16"/>
        <v>21.235424938153685</v>
      </c>
      <c r="H91" s="12">
        <f t="shared" si="16"/>
        <v>-6.1893496559930554</v>
      </c>
      <c r="I91" s="12">
        <f t="shared" si="16"/>
        <v>24.320277767388916</v>
      </c>
      <c r="J91" s="12">
        <f t="shared" ref="E91:AE98" si="17">IF(I29=0,"--",((J29/I29)*100-100))</f>
        <v>21.486773200004578</v>
      </c>
      <c r="K91" s="12">
        <f t="shared" si="17"/>
        <v>-0.78279493137659983</v>
      </c>
      <c r="L91" s="12">
        <f t="shared" si="17"/>
        <v>23.196900436831598</v>
      </c>
      <c r="M91" s="12">
        <f t="shared" si="17"/>
        <v>-12.692007874743112</v>
      </c>
      <c r="N91" s="12">
        <f t="shared" si="17"/>
        <v>-21.945601015891953</v>
      </c>
      <c r="O91" s="12">
        <f t="shared" si="17"/>
        <v>-23.0047553955837</v>
      </c>
      <c r="P91" s="12">
        <f t="shared" si="17"/>
        <v>7.0445513708909573</v>
      </c>
      <c r="Q91" s="12">
        <f t="shared" si="17"/>
        <v>-36.456357535062992</v>
      </c>
      <c r="R91" s="12">
        <f t="shared" si="17"/>
        <v>21.144667497771991</v>
      </c>
      <c r="S91" s="12">
        <f t="shared" si="17"/>
        <v>22.058252992347406</v>
      </c>
      <c r="T91" s="12">
        <f t="shared" si="17"/>
        <v>36.328343281290017</v>
      </c>
      <c r="U91" s="12">
        <f t="shared" si="17"/>
        <v>-2.1701174982062099</v>
      </c>
      <c r="V91" s="12">
        <f t="shared" si="17"/>
        <v>-20.792292865002935</v>
      </c>
      <c r="W91" s="12">
        <f t="shared" si="17"/>
        <v>35.411863355573615</v>
      </c>
      <c r="X91" s="12">
        <f t="shared" si="17"/>
        <v>-0.14486548054220805</v>
      </c>
      <c r="Y91" s="12">
        <f t="shared" si="17"/>
        <v>-9.9312595519433415</v>
      </c>
      <c r="Z91" s="12">
        <f t="shared" si="17"/>
        <v>-14.240621445154986</v>
      </c>
      <c r="AA91" s="12">
        <f t="shared" si="17"/>
        <v>-6.3938541480513322</v>
      </c>
      <c r="AB91" s="12">
        <f t="shared" si="17"/>
        <v>-17.39629832179466</v>
      </c>
      <c r="AC91" s="12">
        <f t="shared" si="17"/>
        <v>23.052359194759802</v>
      </c>
      <c r="AD91" s="12">
        <f t="shared" si="17"/>
        <v>16.816549723249864</v>
      </c>
      <c r="AE91" s="12">
        <f t="shared" si="17"/>
        <v>-100</v>
      </c>
      <c r="AF91" s="12">
        <f t="shared" si="15"/>
        <v>-100</v>
      </c>
    </row>
    <row r="92" spans="1:32" ht="12.75" customHeight="1">
      <c r="A92" s="3">
        <v>22</v>
      </c>
      <c r="B92" s="3">
        <v>590699</v>
      </c>
      <c r="C92" s="12" t="s">
        <v>10</v>
      </c>
      <c r="D92" s="12">
        <f t="shared" si="14"/>
        <v>33.116762202536052</v>
      </c>
      <c r="E92" s="12">
        <f t="shared" si="17"/>
        <v>27.088366043229144</v>
      </c>
      <c r="F92" s="12">
        <f t="shared" si="17"/>
        <v>-24.863766540756856</v>
      </c>
      <c r="G92" s="12">
        <f t="shared" si="17"/>
        <v>8.1121075041922239</v>
      </c>
      <c r="H92" s="12">
        <f t="shared" si="17"/>
        <v>20.908573227328574</v>
      </c>
      <c r="I92" s="12">
        <f t="shared" si="17"/>
        <v>0.9602040629647064</v>
      </c>
      <c r="J92" s="12">
        <f t="shared" si="17"/>
        <v>-8.9583262792485527</v>
      </c>
      <c r="K92" s="12">
        <f t="shared" si="17"/>
        <v>11.164583975082749</v>
      </c>
      <c r="L92" s="12">
        <f t="shared" si="17"/>
        <v>29.440955222834873</v>
      </c>
      <c r="M92" s="12">
        <f t="shared" si="17"/>
        <v>-30.685887351606894</v>
      </c>
      <c r="N92" s="12">
        <f t="shared" si="17"/>
        <v>29.797531840440627</v>
      </c>
      <c r="O92" s="12">
        <f t="shared" si="17"/>
        <v>1.4127421233297071</v>
      </c>
      <c r="P92" s="12">
        <f t="shared" si="17"/>
        <v>-13.28349858467746</v>
      </c>
      <c r="Q92" s="12">
        <f t="shared" si="17"/>
        <v>-47.03817182549335</v>
      </c>
      <c r="R92" s="12">
        <f t="shared" si="17"/>
        <v>12.814323826677992</v>
      </c>
      <c r="S92" s="12">
        <f t="shared" si="17"/>
        <v>62.963963832611057</v>
      </c>
      <c r="T92" s="12">
        <f t="shared" si="17"/>
        <v>-15.550077217021354</v>
      </c>
      <c r="U92" s="12">
        <f t="shared" si="17"/>
        <v>28.337495763195477</v>
      </c>
      <c r="V92" s="12">
        <f t="shared" si="17"/>
        <v>-1.8400880939663864</v>
      </c>
      <c r="W92" s="12">
        <f t="shared" si="17"/>
        <v>-2.90789008654599</v>
      </c>
      <c r="X92" s="12">
        <f t="shared" si="17"/>
        <v>-14.109618189906598</v>
      </c>
      <c r="Y92" s="12">
        <f t="shared" si="17"/>
        <v>1.0320197455085776</v>
      </c>
      <c r="Z92" s="12">
        <f t="shared" si="17"/>
        <v>10.766152488751885</v>
      </c>
      <c r="AA92" s="12">
        <f t="shared" si="17"/>
        <v>-10.783378387293638</v>
      </c>
      <c r="AB92" s="12">
        <f t="shared" si="17"/>
        <v>-16.285581284495237</v>
      </c>
      <c r="AC92" s="12">
        <f t="shared" si="17"/>
        <v>44.26337845912758</v>
      </c>
      <c r="AD92" s="12">
        <f t="shared" si="17"/>
        <v>12.382088978487332</v>
      </c>
      <c r="AE92" s="12">
        <f t="shared" si="17"/>
        <v>-7.4170100161783665</v>
      </c>
      <c r="AF92" s="12">
        <f t="shared" si="15"/>
        <v>2.2088062716174806</v>
      </c>
    </row>
    <row r="93" spans="1:32" ht="12.75" customHeight="1">
      <c r="A93" s="3">
        <v>23</v>
      </c>
      <c r="B93" s="3">
        <v>520932</v>
      </c>
      <c r="C93" s="12" t="s">
        <v>10</v>
      </c>
      <c r="D93" s="12">
        <f t="shared" si="14"/>
        <v>60.024448683708499</v>
      </c>
      <c r="E93" s="12">
        <f t="shared" si="17"/>
        <v>61.613152969185734</v>
      </c>
      <c r="F93" s="12">
        <f t="shared" si="17"/>
        <v>42.542879452230693</v>
      </c>
      <c r="G93" s="12">
        <f t="shared" si="17"/>
        <v>95.95541814203952</v>
      </c>
      <c r="H93" s="12">
        <f t="shared" si="17"/>
        <v>-2.8502789244527094E-2</v>
      </c>
      <c r="I93" s="12">
        <f t="shared" si="17"/>
        <v>17.312952654900045</v>
      </c>
      <c r="J93" s="12">
        <f t="shared" si="17"/>
        <v>2.1523428093074983</v>
      </c>
      <c r="K93" s="12">
        <f t="shared" si="17"/>
        <v>0.96538091901152256</v>
      </c>
      <c r="L93" s="12">
        <f t="shared" si="17"/>
        <v>11.783426978049533</v>
      </c>
      <c r="M93" s="12">
        <f t="shared" si="17"/>
        <v>-8.6177836692986745</v>
      </c>
      <c r="N93" s="12">
        <f t="shared" si="17"/>
        <v>-8.8417215212901681</v>
      </c>
      <c r="O93" s="12">
        <f t="shared" si="17"/>
        <v>-22.914731575305126</v>
      </c>
      <c r="P93" s="12">
        <f t="shared" si="17"/>
        <v>-10.419012954312066</v>
      </c>
      <c r="Q93" s="12">
        <f t="shared" si="17"/>
        <v>-13.188413670143902</v>
      </c>
      <c r="R93" s="12">
        <f t="shared" si="17"/>
        <v>41.134346032912106</v>
      </c>
      <c r="S93" s="12">
        <f t="shared" si="17"/>
        <v>48.192589763794444</v>
      </c>
      <c r="T93" s="12">
        <f t="shared" si="17"/>
        <v>-6.5533714738046172</v>
      </c>
      <c r="U93" s="12">
        <f t="shared" si="17"/>
        <v>-14.00461731538573</v>
      </c>
      <c r="V93" s="12">
        <f t="shared" si="17"/>
        <v>14.194494097155001</v>
      </c>
      <c r="W93" s="12">
        <f t="shared" si="17"/>
        <v>-21.609301209766443</v>
      </c>
      <c r="X93" s="12">
        <f t="shared" si="17"/>
        <v>-27.835596836716732</v>
      </c>
      <c r="Y93" s="12">
        <f t="shared" si="17"/>
        <v>22.413230495337856</v>
      </c>
      <c r="Z93" s="12">
        <f t="shared" si="17"/>
        <v>8.1591758257641942</v>
      </c>
      <c r="AA93" s="12">
        <f t="shared" si="17"/>
        <v>-28.238364949183762</v>
      </c>
      <c r="AB93" s="12">
        <f t="shared" si="17"/>
        <v>-49.17025383280069</v>
      </c>
      <c r="AC93" s="12">
        <f t="shared" si="17"/>
        <v>83.142439150539957</v>
      </c>
      <c r="AD93" s="12">
        <f t="shared" si="17"/>
        <v>-7.7311553344279247</v>
      </c>
      <c r="AE93" s="12">
        <f t="shared" si="17"/>
        <v>13.175307501219351</v>
      </c>
      <c r="AF93" s="12">
        <f t="shared" si="15"/>
        <v>5.626698213650827</v>
      </c>
    </row>
    <row r="94" spans="1:32" ht="12.75" customHeight="1">
      <c r="A94" s="3">
        <v>24</v>
      </c>
      <c r="B94" s="3">
        <v>540710</v>
      </c>
      <c r="C94" s="12" t="s">
        <v>10</v>
      </c>
      <c r="D94" s="12">
        <f t="shared" si="14"/>
        <v>-6.1368014631172514</v>
      </c>
      <c r="E94" s="12">
        <f t="shared" si="17"/>
        <v>24.035218528884712</v>
      </c>
      <c r="F94" s="12">
        <f t="shared" si="17"/>
        <v>-3.7670086382093189</v>
      </c>
      <c r="G94" s="12">
        <f t="shared" si="17"/>
        <v>8.1029099405010925</v>
      </c>
      <c r="H94" s="12">
        <f t="shared" si="17"/>
        <v>21.565612422655377</v>
      </c>
      <c r="I94" s="12">
        <f t="shared" si="17"/>
        <v>5.609373946178863</v>
      </c>
      <c r="J94" s="12">
        <f t="shared" si="17"/>
        <v>38.399655753571949</v>
      </c>
      <c r="K94" s="12">
        <f t="shared" si="17"/>
        <v>142.16446945021096</v>
      </c>
      <c r="L94" s="12">
        <f t="shared" si="17"/>
        <v>-46.398206214449154</v>
      </c>
      <c r="M94" s="12">
        <f t="shared" si="17"/>
        <v>-12.216123349533419</v>
      </c>
      <c r="N94" s="12">
        <f t="shared" si="17"/>
        <v>-11.783965616319861</v>
      </c>
      <c r="O94" s="12">
        <f t="shared" si="17"/>
        <v>-12.152305980334717</v>
      </c>
      <c r="P94" s="12">
        <f t="shared" si="17"/>
        <v>1.1381836547181763</v>
      </c>
      <c r="Q94" s="12">
        <f t="shared" si="17"/>
        <v>-42.956760358442359</v>
      </c>
      <c r="R94" s="12">
        <f t="shared" si="17"/>
        <v>108.55236107216166</v>
      </c>
      <c r="S94" s="12">
        <f t="shared" si="17"/>
        <v>30.221877735962721</v>
      </c>
      <c r="T94" s="12">
        <f t="shared" si="17"/>
        <v>14.903490488299425</v>
      </c>
      <c r="U94" s="12">
        <f t="shared" si="17"/>
        <v>27.320217851824964</v>
      </c>
      <c r="V94" s="12">
        <f t="shared" si="17"/>
        <v>-5.4594607942797637</v>
      </c>
      <c r="W94" s="12">
        <f t="shared" si="17"/>
        <v>-19.978884254710422</v>
      </c>
      <c r="X94" s="12">
        <f t="shared" si="17"/>
        <v>-16.349293778884331</v>
      </c>
      <c r="Y94" s="12">
        <f t="shared" si="17"/>
        <v>-4.1140145728016506</v>
      </c>
      <c r="Z94" s="12">
        <f t="shared" si="17"/>
        <v>-4.5906227111146052</v>
      </c>
      <c r="AA94" s="12">
        <f t="shared" si="17"/>
        <v>-15.604727478528375</v>
      </c>
      <c r="AB94" s="12">
        <f t="shared" si="17"/>
        <v>-22.582414246766731</v>
      </c>
      <c r="AC94" s="12">
        <f t="shared" si="17"/>
        <v>-17.957352741762605</v>
      </c>
      <c r="AD94" s="12">
        <f t="shared" si="17"/>
        <v>40.047138715921221</v>
      </c>
      <c r="AE94" s="12">
        <f t="shared" si="17"/>
        <v>1.3137434058884736</v>
      </c>
      <c r="AF94" s="12">
        <f t="shared" si="15"/>
        <v>2.2713026706693507</v>
      </c>
    </row>
    <row r="95" spans="1:32" ht="12.75" customHeight="1">
      <c r="A95" s="3">
        <v>25</v>
      </c>
      <c r="B95" s="3">
        <v>540753</v>
      </c>
      <c r="C95" s="12" t="s">
        <v>10</v>
      </c>
      <c r="D95" s="12">
        <f t="shared" si="14"/>
        <v>72.944324905863368</v>
      </c>
      <c r="E95" s="12">
        <f t="shared" si="17"/>
        <v>75.427576993718588</v>
      </c>
      <c r="F95" s="12">
        <f t="shared" si="17"/>
        <v>-15.271084091688408</v>
      </c>
      <c r="G95" s="12">
        <f t="shared" si="17"/>
        <v>103.18802367141268</v>
      </c>
      <c r="H95" s="12">
        <f t="shared" si="17"/>
        <v>8.328825891350931</v>
      </c>
      <c r="I95" s="12">
        <f t="shared" si="17"/>
        <v>-16.88967509511258</v>
      </c>
      <c r="J95" s="12">
        <f t="shared" si="17"/>
        <v>36.791747821530265</v>
      </c>
      <c r="K95" s="12">
        <f t="shared" si="17"/>
        <v>-20.271605419364192</v>
      </c>
      <c r="L95" s="12">
        <f t="shared" si="17"/>
        <v>137.29070919473031</v>
      </c>
      <c r="M95" s="12">
        <f t="shared" si="17"/>
        <v>73.273274813014552</v>
      </c>
      <c r="N95" s="12">
        <f t="shared" si="17"/>
        <v>6.8044905646506209</v>
      </c>
      <c r="O95" s="12">
        <f t="shared" si="17"/>
        <v>-18.207261932427926</v>
      </c>
      <c r="P95" s="12">
        <f t="shared" si="17"/>
        <v>-0.47980795534159881</v>
      </c>
      <c r="Q95" s="12">
        <f t="shared" si="17"/>
        <v>-28.811891861566735</v>
      </c>
      <c r="R95" s="12">
        <f t="shared" si="17"/>
        <v>11.262828316892936</v>
      </c>
      <c r="S95" s="12">
        <f t="shared" si="17"/>
        <v>2.5428084424629134</v>
      </c>
      <c r="T95" s="12">
        <f t="shared" si="17"/>
        <v>-14.001648590300675</v>
      </c>
      <c r="U95" s="12">
        <f t="shared" si="17"/>
        <v>12.647408875391747</v>
      </c>
      <c r="V95" s="12">
        <f t="shared" si="17"/>
        <v>10.957176530535833</v>
      </c>
      <c r="W95" s="12">
        <f t="shared" si="17"/>
        <v>1.3521362611559624</v>
      </c>
      <c r="X95" s="12">
        <f t="shared" si="17"/>
        <v>-1.3474877635111966</v>
      </c>
      <c r="Y95" s="12">
        <f t="shared" si="17"/>
        <v>21.030473246043485</v>
      </c>
      <c r="Z95" s="12">
        <f t="shared" si="17"/>
        <v>35.121093442436489</v>
      </c>
      <c r="AA95" s="12">
        <f t="shared" si="17"/>
        <v>6.4238848874845758</v>
      </c>
      <c r="AB95" s="12">
        <f t="shared" si="17"/>
        <v>-16.253041865337494</v>
      </c>
      <c r="AC95" s="12">
        <f t="shared" si="17"/>
        <v>24.790801427174841</v>
      </c>
      <c r="AD95" s="12">
        <f t="shared" si="17"/>
        <v>-17.274994564034856</v>
      </c>
      <c r="AE95" s="12">
        <f t="shared" si="17"/>
        <v>11.611048437996317</v>
      </c>
      <c r="AF95" s="12">
        <f t="shared" si="15"/>
        <v>12.018090493746003</v>
      </c>
    </row>
    <row r="96" spans="1:32" ht="12.75" customHeight="1">
      <c r="A96" s="3"/>
      <c r="B96" s="40" t="s">
        <v>19</v>
      </c>
      <c r="C96" s="12" t="s">
        <v>10</v>
      </c>
      <c r="D96" s="12">
        <f t="shared" si="14"/>
        <v>10.092104723750623</v>
      </c>
      <c r="E96" s="12">
        <f t="shared" si="17"/>
        <v>34.06009765208222</v>
      </c>
      <c r="F96" s="12">
        <f t="shared" si="17"/>
        <v>32.109674502984575</v>
      </c>
      <c r="G96" s="12">
        <f t="shared" si="17"/>
        <v>49.076281368164445</v>
      </c>
      <c r="H96" s="12">
        <f t="shared" si="17"/>
        <v>25.403732174013058</v>
      </c>
      <c r="I96" s="12">
        <f t="shared" si="17"/>
        <v>-3.1022696008580084</v>
      </c>
      <c r="J96" s="12">
        <f t="shared" si="17"/>
        <v>5.0829808772241591</v>
      </c>
      <c r="K96" s="12">
        <f t="shared" si="17"/>
        <v>8.0885192858105626</v>
      </c>
      <c r="L96" s="12">
        <f t="shared" si="17"/>
        <v>8.1910736450416408</v>
      </c>
      <c r="M96" s="12">
        <f t="shared" si="17"/>
        <v>10.975412093874979</v>
      </c>
      <c r="N96" s="12">
        <f t="shared" si="17"/>
        <v>-5.5178735942888579E-2</v>
      </c>
      <c r="O96" s="12">
        <f t="shared" si="17"/>
        <v>-1.5425375774526913</v>
      </c>
      <c r="P96" s="12">
        <f t="shared" si="17"/>
        <v>-5.5114564159069062</v>
      </c>
      <c r="Q96" s="12">
        <f t="shared" si="17"/>
        <v>-20.441946472356491</v>
      </c>
      <c r="R96" s="12">
        <f t="shared" si="17"/>
        <v>29.259430566543159</v>
      </c>
      <c r="S96" s="12">
        <f t="shared" si="17"/>
        <v>11.824892460444133</v>
      </c>
      <c r="T96" s="12">
        <f t="shared" si="17"/>
        <v>4.3503784685870102</v>
      </c>
      <c r="U96" s="12">
        <f t="shared" si="17"/>
        <v>5.5503570791472185</v>
      </c>
      <c r="V96" s="12">
        <f t="shared" si="17"/>
        <v>6.7209778947697743</v>
      </c>
      <c r="W96" s="12">
        <f t="shared" si="17"/>
        <v>0.47075325885299435</v>
      </c>
      <c r="X96" s="12">
        <f t="shared" si="17"/>
        <v>-3.3762525552715914</v>
      </c>
      <c r="Y96" s="12">
        <f t="shared" si="17"/>
        <v>1.410436246789871</v>
      </c>
      <c r="Z96" s="12">
        <f t="shared" si="17"/>
        <v>3.8912068902621826</v>
      </c>
      <c r="AA96" s="12">
        <f t="shared" si="17"/>
        <v>-6.1470447196888074</v>
      </c>
      <c r="AB96" s="12">
        <f t="shared" si="17"/>
        <v>-19.446791414498861</v>
      </c>
      <c r="AC96" s="12">
        <f t="shared" si="17"/>
        <v>17.646824448117044</v>
      </c>
      <c r="AD96" s="12">
        <f t="shared" si="17"/>
        <v>12.913772570446085</v>
      </c>
      <c r="AE96" s="12">
        <f t="shared" si="17"/>
        <v>-21.230139210210822</v>
      </c>
      <c r="AF96" s="12">
        <f t="shared" si="15"/>
        <v>5.6316896245084624</v>
      </c>
    </row>
    <row r="97" spans="1:32" ht="12.75" customHeight="1">
      <c r="A97" s="3"/>
      <c r="B97" s="40" t="s">
        <v>20</v>
      </c>
      <c r="C97" s="12" t="s">
        <v>10</v>
      </c>
      <c r="D97" s="12">
        <f t="shared" si="14"/>
        <v>25.264449510952744</v>
      </c>
      <c r="E97" s="12">
        <f t="shared" si="17"/>
        <v>22.871662848523272</v>
      </c>
      <c r="F97" s="12">
        <f t="shared" si="17"/>
        <v>15.618393124470799</v>
      </c>
      <c r="G97" s="12">
        <f t="shared" si="17"/>
        <v>34.363238979304924</v>
      </c>
      <c r="H97" s="12">
        <f t="shared" si="17"/>
        <v>16.353944473447271</v>
      </c>
      <c r="I97" s="12">
        <f t="shared" si="17"/>
        <v>-12.882513689199087</v>
      </c>
      <c r="J97" s="12">
        <f t="shared" si="17"/>
        <v>1.5643359990940837</v>
      </c>
      <c r="K97" s="12">
        <f t="shared" si="17"/>
        <v>-7.7224423463706131</v>
      </c>
      <c r="L97" s="12">
        <f t="shared" si="17"/>
        <v>5.5805797913109672</v>
      </c>
      <c r="M97" s="12">
        <f t="shared" si="17"/>
        <v>-1.2556838571807276</v>
      </c>
      <c r="N97" s="12">
        <f t="shared" si="17"/>
        <v>-10.089257686106308</v>
      </c>
      <c r="O97" s="12">
        <f t="shared" si="17"/>
        <v>-13.962659563914045</v>
      </c>
      <c r="P97" s="12">
        <f t="shared" si="17"/>
        <v>-11.511228847353323</v>
      </c>
      <c r="Q97" s="12">
        <f t="shared" si="17"/>
        <v>-26.369156611171931</v>
      </c>
      <c r="R97" s="12">
        <f t="shared" si="17"/>
        <v>15.882696584332805</v>
      </c>
      <c r="S97" s="12">
        <f t="shared" si="17"/>
        <v>12.55796465496492</v>
      </c>
      <c r="T97" s="12">
        <f t="shared" si="17"/>
        <v>10.010288067243607</v>
      </c>
      <c r="U97" s="12">
        <f t="shared" si="17"/>
        <v>-2.8729612598648089</v>
      </c>
      <c r="V97" s="12">
        <f t="shared" si="17"/>
        <v>-5.8766803612237908</v>
      </c>
      <c r="W97" s="12">
        <f t="shared" si="17"/>
        <v>7.6989330950935937</v>
      </c>
      <c r="X97" s="12">
        <f t="shared" si="17"/>
        <v>-4.6745999723246712</v>
      </c>
      <c r="Y97" s="12">
        <f t="shared" si="17"/>
        <v>0.13446193052661215</v>
      </c>
      <c r="Z97" s="12">
        <f t="shared" si="17"/>
        <v>4.9865020653860626</v>
      </c>
      <c r="AA97" s="12">
        <f t="shared" si="17"/>
        <v>-6.3354289034522679</v>
      </c>
      <c r="AB97" s="12">
        <f t="shared" si="17"/>
        <v>-27.768063152638703</v>
      </c>
      <c r="AC97" s="12">
        <f t="shared" si="17"/>
        <v>10.760800778603468</v>
      </c>
      <c r="AD97" s="12">
        <f t="shared" si="17"/>
        <v>-0.88366417372675699</v>
      </c>
      <c r="AE97" s="12">
        <f t="shared" si="17"/>
        <v>88.348984616512723</v>
      </c>
      <c r="AF97" s="12">
        <f t="shared" si="15"/>
        <v>3.0112510194375774</v>
      </c>
    </row>
    <row r="98" spans="1:32" ht="12.75" customHeight="1">
      <c r="A98" s="3"/>
      <c r="B98" s="40" t="s">
        <v>7</v>
      </c>
      <c r="C98" s="12" t="s">
        <v>10</v>
      </c>
      <c r="D98" s="12">
        <f t="shared" si="14"/>
        <v>17.923774185359235</v>
      </c>
      <c r="E98" s="12">
        <f t="shared" si="17"/>
        <v>27.925339512390153</v>
      </c>
      <c r="F98" s="12">
        <f t="shared" si="17"/>
        <v>23.424517588434583</v>
      </c>
      <c r="G98" s="12">
        <f t="shared" si="17"/>
        <v>41.81770844322773</v>
      </c>
      <c r="H98" s="12">
        <f t="shared" si="17"/>
        <v>21.173763507804694</v>
      </c>
      <c r="I98" s="12">
        <f t="shared" si="17"/>
        <v>-7.4918293700578715</v>
      </c>
      <c r="J98" s="12">
        <f t="shared" si="17"/>
        <v>3.5957720527726167</v>
      </c>
      <c r="K98" s="12">
        <f t="shared" si="17"/>
        <v>1.5368192842423127</v>
      </c>
      <c r="L98" s="12">
        <f t="shared" si="17"/>
        <v>7.2079889610808863</v>
      </c>
      <c r="M98" s="12">
        <f t="shared" si="17"/>
        <v>6.4392295679635225</v>
      </c>
      <c r="N98" s="12">
        <f t="shared" si="17"/>
        <v>-3.5075146487406386</v>
      </c>
      <c r="O98" s="12">
        <f t="shared" si="17"/>
        <v>-5.524337961792753</v>
      </c>
      <c r="P98" s="12">
        <f t="shared" si="17"/>
        <v>-7.2631390890036158</v>
      </c>
      <c r="Q98" s="12">
        <f t="shared" si="17"/>
        <v>-22.093173366692994</v>
      </c>
      <c r="R98" s="12">
        <f t="shared" si="17"/>
        <v>25.737418984464327</v>
      </c>
      <c r="S98" s="12">
        <f t="shared" si="17"/>
        <v>12.002778344967339</v>
      </c>
      <c r="T98" s="12">
        <f t="shared" si="17"/>
        <v>5.7306091290261492</v>
      </c>
      <c r="U98" s="12">
        <f t="shared" si="17"/>
        <v>3.4130941264287884</v>
      </c>
      <c r="V98" s="12">
        <f t="shared" si="17"/>
        <v>3.7188500544243794</v>
      </c>
      <c r="W98" s="12">
        <f t="shared" si="17"/>
        <v>2.0339291606170633</v>
      </c>
      <c r="X98" s="12">
        <f t="shared" si="17"/>
        <v>-3.672624172786513</v>
      </c>
      <c r="Y98" s="12">
        <f t="shared" si="17"/>
        <v>1.1222013686021484</v>
      </c>
      <c r="Z98" s="12">
        <f t="shared" si="17"/>
        <v>4.1362106940189562</v>
      </c>
      <c r="AA98" s="12">
        <f t="shared" si="17"/>
        <v>-6.1895279748356415</v>
      </c>
      <c r="AB98" s="12">
        <f t="shared" si="17"/>
        <v>-21.320435429258993</v>
      </c>
      <c r="AC98" s="12">
        <f t="shared" si="17"/>
        <v>16.223404003515256</v>
      </c>
      <c r="AD98" s="12">
        <f t="shared" si="17"/>
        <v>10.195734123096429</v>
      </c>
      <c r="AE98" s="12">
        <f t="shared" si="17"/>
        <v>-1.8138843696393394</v>
      </c>
      <c r="AF98" s="12">
        <f t="shared" si="15"/>
        <v>4.5060867251179637</v>
      </c>
    </row>
    <row r="99" spans="1:32" s="2" customFormat="1" ht="13.8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:32" s="2" customFormat="1" ht="13.8" thickTop="1">
      <c r="A100" s="17" t="s">
        <v>1187</v>
      </c>
    </row>
    <row r="101" spans="1:32" ht="12.75" customHeight="1"/>
    <row r="102" spans="1:32" ht="12.75" customHeight="1"/>
    <row r="103" spans="1:32" ht="12.75" customHeight="1">
      <c r="A103" s="23" t="s">
        <v>11</v>
      </c>
    </row>
    <row r="104" spans="1:32" ht="12.75" customHeight="1"/>
    <row r="105" spans="1:32" ht="12.75" customHeight="1"/>
    <row r="106" spans="1:32" ht="12.75" customHeight="1"/>
    <row r="107" spans="1:32" ht="12.75" customHeight="1"/>
    <row r="108" spans="1:32" ht="12.75" customHeight="1"/>
    <row r="109" spans="1:32" ht="12.75" customHeight="1"/>
    <row r="110" spans="1:32" ht="12.75" customHeight="1"/>
    <row r="111" spans="1:32" ht="12.75" customHeight="1"/>
  </sheetData>
  <mergeCells count="5">
    <mergeCell ref="A2:AF2"/>
    <mergeCell ref="A4:AF4"/>
    <mergeCell ref="B7:AF7"/>
    <mergeCell ref="B38:AF38"/>
    <mergeCell ref="B69:AF69"/>
  </mergeCells>
  <hyperlinks>
    <hyperlink ref="A103" location="NOTAS!A1" display="NOTAS" xr:uid="{00000000-0004-0000-1800-000000000000}"/>
    <hyperlink ref="A1" location="ÍNDICE!A1" display="INDICE" xr:uid="{00000000-0004-0000-1800-000001000000}"/>
  </hyperlinks>
  <pageMargins left="0.75" right="0.75" top="1" bottom="1" header="0" footer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F111"/>
  <sheetViews>
    <sheetView showGridLines="0" zoomScaleNormal="100" workbookViewId="0"/>
  </sheetViews>
  <sheetFormatPr baseColWidth="10" defaultColWidth="10.88671875" defaultRowHeight="13.2"/>
  <cols>
    <col min="1" max="1" width="6" style="23" customWidth="1"/>
    <col min="2" max="2" width="16.6640625" style="82" customWidth="1"/>
    <col min="3" max="3" width="11.88671875" style="23" customWidth="1"/>
    <col min="4" max="4" width="11.6640625" style="23" customWidth="1"/>
    <col min="5" max="31" width="11.88671875" style="23" customWidth="1"/>
    <col min="32" max="32" width="12.44140625" style="23" customWidth="1"/>
    <col min="33" max="16384" width="10.88671875" style="23"/>
  </cols>
  <sheetData>
    <row r="1" spans="1:32" s="2" customFormat="1">
      <c r="A1" s="45" t="s">
        <v>0</v>
      </c>
      <c r="B1" s="80"/>
    </row>
    <row r="2" spans="1:32" s="2" customFormat="1">
      <c r="A2" s="87" t="s">
        <v>256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2" customFormat="1">
      <c r="A3" s="3"/>
      <c r="B3" s="7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" customFormat="1">
      <c r="A4" s="87" t="s">
        <v>1207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" customFormat="1" ht="13.8" thickBot="1">
      <c r="A5" s="4"/>
      <c r="B5" s="7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2" s="2" customFormat="1" ht="13.8" thickTop="1">
      <c r="A6" s="5"/>
      <c r="B6" s="74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2" s="27" customFormat="1" ht="13.8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2" customFormat="1" ht="13.8" thickTop="1">
      <c r="A8" s="5"/>
      <c r="B8" s="7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ht="12.75" customHeight="1">
      <c r="A9" s="3">
        <v>1</v>
      </c>
      <c r="B9" s="72">
        <v>620342</v>
      </c>
      <c r="C9" s="8">
        <v>470.72399999999999</v>
      </c>
      <c r="D9" s="8">
        <v>650.29312000000004</v>
      </c>
      <c r="E9" s="8">
        <v>949.68723199999999</v>
      </c>
      <c r="F9" s="8">
        <v>1169.9151359999998</v>
      </c>
      <c r="G9" s="8">
        <v>1378.711168</v>
      </c>
      <c r="H9" s="8">
        <v>1579.6805400000001</v>
      </c>
      <c r="I9" s="8">
        <v>1369.986504</v>
      </c>
      <c r="J9" s="8">
        <v>1453.744868</v>
      </c>
      <c r="K9" s="8">
        <v>1460.4400009999999</v>
      </c>
      <c r="L9" s="8">
        <v>1420.6618489999998</v>
      </c>
      <c r="M9" s="8">
        <v>1576.4936290000001</v>
      </c>
      <c r="N9" s="8">
        <v>1518.092991</v>
      </c>
      <c r="O9" s="8">
        <v>1262.2895390000001</v>
      </c>
      <c r="P9" s="34">
        <v>1348.7233140000001</v>
      </c>
      <c r="Q9" s="34">
        <v>1165.4857360000001</v>
      </c>
      <c r="R9" s="34">
        <v>1209.2456159999999</v>
      </c>
      <c r="S9" s="34">
        <v>1314.274596</v>
      </c>
      <c r="T9" s="34">
        <v>1317.2668570000001</v>
      </c>
      <c r="U9" s="34">
        <v>1304.7089720000001</v>
      </c>
      <c r="V9" s="34">
        <v>1298.361819</v>
      </c>
      <c r="W9" s="34">
        <v>1269.646031</v>
      </c>
      <c r="X9" s="34">
        <v>1156.7055479999999</v>
      </c>
      <c r="Y9" s="34">
        <v>1086.765071</v>
      </c>
      <c r="Z9" s="34">
        <v>1069.6248519999999</v>
      </c>
      <c r="AA9" s="34">
        <v>1045.098579</v>
      </c>
      <c r="AB9" s="34">
        <v>614.74813899999992</v>
      </c>
      <c r="AC9" s="34">
        <v>900.97272299999997</v>
      </c>
      <c r="AD9" s="34">
        <v>974.8163320000001</v>
      </c>
      <c r="AE9" s="34">
        <v>817.67942799999992</v>
      </c>
      <c r="AF9" s="34">
        <f>SUM(C9:AE9)</f>
        <v>34154.844190000003</v>
      </c>
    </row>
    <row r="10" spans="1:32" ht="12.75" customHeight="1">
      <c r="A10" s="3">
        <v>2</v>
      </c>
      <c r="B10" s="72">
        <v>610910</v>
      </c>
      <c r="C10" s="8">
        <v>233.168992</v>
      </c>
      <c r="D10" s="8">
        <v>354.80211200000002</v>
      </c>
      <c r="E10" s="8">
        <v>519.59238400000004</v>
      </c>
      <c r="F10" s="8">
        <v>709.44435199999998</v>
      </c>
      <c r="G10" s="8">
        <v>837.73759999999993</v>
      </c>
      <c r="H10" s="8">
        <v>936.13646400000005</v>
      </c>
      <c r="I10" s="8">
        <v>946.77261899999996</v>
      </c>
      <c r="J10" s="8">
        <v>883.59294700000009</v>
      </c>
      <c r="K10" s="8">
        <v>782.41032200000006</v>
      </c>
      <c r="L10" s="8">
        <v>731.39253700000006</v>
      </c>
      <c r="M10" s="8">
        <v>671.266482</v>
      </c>
      <c r="N10" s="8">
        <v>684.66271600000005</v>
      </c>
      <c r="O10" s="8">
        <v>589.59352899999999</v>
      </c>
      <c r="P10" s="34">
        <v>643.25734299999999</v>
      </c>
      <c r="Q10" s="34">
        <v>608.46507099999997</v>
      </c>
      <c r="R10" s="34">
        <v>653.45545100000004</v>
      </c>
      <c r="S10" s="34">
        <v>569.38298099999997</v>
      </c>
      <c r="T10" s="34">
        <v>538.26604199999997</v>
      </c>
      <c r="U10" s="34">
        <v>552.30127399999992</v>
      </c>
      <c r="V10" s="34">
        <v>538.12958600000002</v>
      </c>
      <c r="W10" s="34">
        <v>518.57209899999998</v>
      </c>
      <c r="X10" s="34">
        <v>518.67079100000001</v>
      </c>
      <c r="Y10" s="34">
        <v>538.57510600000001</v>
      </c>
      <c r="Z10" s="34">
        <v>584.76922500000001</v>
      </c>
      <c r="AA10" s="34">
        <v>594.50048100000004</v>
      </c>
      <c r="AB10" s="34">
        <v>512.09597099999996</v>
      </c>
      <c r="AC10" s="34">
        <v>757.376846</v>
      </c>
      <c r="AD10" s="34">
        <v>793.03347999999994</v>
      </c>
      <c r="AE10" s="34">
        <v>787.873693</v>
      </c>
      <c r="AF10" s="34">
        <f t="shared" ref="AF10:AF36" si="0">SUM(C10:AE10)</f>
        <v>18589.298495999999</v>
      </c>
    </row>
    <row r="11" spans="1:32" ht="12.75" customHeight="1">
      <c r="A11" s="3">
        <v>3</v>
      </c>
      <c r="B11" s="72">
        <v>610990</v>
      </c>
      <c r="C11" s="8">
        <v>56.994999999999997</v>
      </c>
      <c r="D11" s="8">
        <v>130.20179200000001</v>
      </c>
      <c r="E11" s="8">
        <v>142.71335999999999</v>
      </c>
      <c r="F11" s="8">
        <v>123.072288</v>
      </c>
      <c r="G11" s="8">
        <v>146.98011199999999</v>
      </c>
      <c r="H11" s="8">
        <v>162.73631</v>
      </c>
      <c r="I11" s="8">
        <v>142.28885399999999</v>
      </c>
      <c r="J11" s="8">
        <v>123.22636</v>
      </c>
      <c r="K11" s="8">
        <v>128.44836900000001</v>
      </c>
      <c r="L11" s="8">
        <v>121.886838</v>
      </c>
      <c r="M11" s="8">
        <v>127.594139</v>
      </c>
      <c r="N11" s="8">
        <v>147.161247</v>
      </c>
      <c r="O11" s="8">
        <v>114.608356</v>
      </c>
      <c r="P11" s="34">
        <v>112.34356200000001</v>
      </c>
      <c r="Q11" s="34">
        <v>137.95392900000002</v>
      </c>
      <c r="R11" s="34">
        <v>204.60466500000001</v>
      </c>
      <c r="S11" s="34">
        <v>274.86851000000001</v>
      </c>
      <c r="T11" s="34">
        <v>266.70741399999997</v>
      </c>
      <c r="U11" s="34">
        <v>291.417508</v>
      </c>
      <c r="V11" s="34">
        <v>336.909672</v>
      </c>
      <c r="W11" s="34">
        <v>372.24594999999999</v>
      </c>
      <c r="X11" s="34">
        <v>374.30220600000001</v>
      </c>
      <c r="Y11" s="34">
        <v>339.402625</v>
      </c>
      <c r="Z11" s="34">
        <v>344.01488799999998</v>
      </c>
      <c r="AA11" s="34">
        <v>314.36386200000004</v>
      </c>
      <c r="AB11" s="34">
        <v>256.80076800000001</v>
      </c>
      <c r="AC11" s="34">
        <v>306.67283800000001</v>
      </c>
      <c r="AD11" s="34">
        <v>349.68267900000001</v>
      </c>
      <c r="AE11" s="34">
        <v>317.46617300000003</v>
      </c>
      <c r="AF11" s="34">
        <f t="shared" si="0"/>
        <v>6267.6702739999992</v>
      </c>
    </row>
    <row r="12" spans="1:32" ht="12.75" customHeight="1">
      <c r="A12" s="3">
        <v>4</v>
      </c>
      <c r="B12" s="72">
        <v>611030</v>
      </c>
      <c r="C12" s="8">
        <v>156.927008</v>
      </c>
      <c r="D12" s="8">
        <v>183.50659200000001</v>
      </c>
      <c r="E12" s="8">
        <v>217.22976</v>
      </c>
      <c r="F12" s="8">
        <v>216.51633600000002</v>
      </c>
      <c r="G12" s="8">
        <v>217.32344000000001</v>
      </c>
      <c r="H12" s="8">
        <v>231.04925500000002</v>
      </c>
      <c r="I12" s="8">
        <v>311.13592</v>
      </c>
      <c r="J12" s="8">
        <v>274.78333700000002</v>
      </c>
      <c r="K12" s="8">
        <v>240.218253</v>
      </c>
      <c r="L12" s="8">
        <v>209.55990499999999</v>
      </c>
      <c r="M12" s="8">
        <v>214.809111</v>
      </c>
      <c r="N12" s="8">
        <v>264.29919900000004</v>
      </c>
      <c r="O12" s="8">
        <v>192.653021</v>
      </c>
      <c r="P12" s="34">
        <v>167.84357500000002</v>
      </c>
      <c r="Q12" s="34">
        <v>84.433333000000005</v>
      </c>
      <c r="R12" s="34">
        <v>91.732095000000001</v>
      </c>
      <c r="S12" s="34">
        <v>109.561398</v>
      </c>
      <c r="T12" s="34">
        <v>90.77955</v>
      </c>
      <c r="U12" s="34">
        <v>122.07679899999999</v>
      </c>
      <c r="V12" s="34">
        <v>127.57997900000001</v>
      </c>
      <c r="W12" s="34">
        <v>140.25747799999999</v>
      </c>
      <c r="X12" s="34">
        <v>148.56923499999999</v>
      </c>
      <c r="Y12" s="34">
        <v>134.500654</v>
      </c>
      <c r="Z12" s="34">
        <v>157.14757900000001</v>
      </c>
      <c r="AA12" s="34">
        <v>161.96972500000001</v>
      </c>
      <c r="AB12" s="34">
        <v>134.868301</v>
      </c>
      <c r="AC12" s="34">
        <v>204.43839600000001</v>
      </c>
      <c r="AD12" s="34">
        <v>254.993559</v>
      </c>
      <c r="AE12" s="34">
        <v>283.51342999999997</v>
      </c>
      <c r="AF12" s="34">
        <f t="shared" si="0"/>
        <v>5344.2762230000017</v>
      </c>
    </row>
    <row r="13" spans="1:32" ht="12.75" customHeight="1">
      <c r="A13" s="3">
        <v>5</v>
      </c>
      <c r="B13" s="72">
        <v>620343</v>
      </c>
      <c r="C13" s="8">
        <v>34.707000000000001</v>
      </c>
      <c r="D13" s="8">
        <v>61.904935999999999</v>
      </c>
      <c r="E13" s="8">
        <v>93.843224000000006</v>
      </c>
      <c r="F13" s="8">
        <v>121.7316</v>
      </c>
      <c r="G13" s="8">
        <v>185.665312</v>
      </c>
      <c r="H13" s="8">
        <v>231.64386999999999</v>
      </c>
      <c r="I13" s="8">
        <v>233.41451999999998</v>
      </c>
      <c r="J13" s="8">
        <v>233.605209</v>
      </c>
      <c r="K13" s="8">
        <v>230.787059</v>
      </c>
      <c r="L13" s="8">
        <v>246.92286900000002</v>
      </c>
      <c r="M13" s="8">
        <v>259.83729199999999</v>
      </c>
      <c r="N13" s="8">
        <v>227.49096</v>
      </c>
      <c r="O13" s="8">
        <v>212.77555900000002</v>
      </c>
      <c r="P13" s="34">
        <v>180.81322</v>
      </c>
      <c r="Q13" s="34">
        <v>134.584104</v>
      </c>
      <c r="R13" s="34">
        <v>154.08970499999998</v>
      </c>
      <c r="S13" s="34">
        <v>143.98838800000001</v>
      </c>
      <c r="T13" s="34">
        <v>143.311958</v>
      </c>
      <c r="U13" s="34">
        <v>152.19240599999998</v>
      </c>
      <c r="V13" s="34">
        <v>163.22000299999999</v>
      </c>
      <c r="W13" s="34">
        <v>166.13833700000001</v>
      </c>
      <c r="X13" s="34">
        <v>175.55523000000002</v>
      </c>
      <c r="Y13" s="34">
        <v>158.16498999999999</v>
      </c>
      <c r="Z13" s="34">
        <v>154.32168200000001</v>
      </c>
      <c r="AA13" s="34">
        <v>148.01619399999998</v>
      </c>
      <c r="AB13" s="34">
        <v>131.374529</v>
      </c>
      <c r="AC13" s="34">
        <v>164.06109700000002</v>
      </c>
      <c r="AD13" s="34">
        <v>221.17544099999998</v>
      </c>
      <c r="AE13" s="34">
        <v>226.427547</v>
      </c>
      <c r="AF13" s="34">
        <f t="shared" si="0"/>
        <v>4991.7642409999999</v>
      </c>
    </row>
    <row r="14" spans="1:32" ht="12.75" customHeight="1">
      <c r="A14" s="3">
        <v>6</v>
      </c>
      <c r="B14" s="72">
        <v>620462</v>
      </c>
      <c r="C14" s="8">
        <v>307.79001599999998</v>
      </c>
      <c r="D14" s="8">
        <v>480.49708799999996</v>
      </c>
      <c r="E14" s="8">
        <v>729.41388800000004</v>
      </c>
      <c r="F14" s="8">
        <v>987.17107200000009</v>
      </c>
      <c r="G14" s="8">
        <v>1186.6400000000001</v>
      </c>
      <c r="H14" s="8">
        <v>1482.2990220000002</v>
      </c>
      <c r="I14" s="8">
        <v>1374.7396650000001</v>
      </c>
      <c r="J14" s="8">
        <v>1331.343061</v>
      </c>
      <c r="K14" s="8">
        <v>1107.533684</v>
      </c>
      <c r="L14" s="8">
        <v>1360.1959199999999</v>
      </c>
      <c r="M14" s="8">
        <v>1351.7303509999999</v>
      </c>
      <c r="N14" s="8">
        <v>883.90925000000004</v>
      </c>
      <c r="O14" s="8">
        <v>602.47666000000004</v>
      </c>
      <c r="P14" s="34">
        <v>500.213977</v>
      </c>
      <c r="Q14" s="34">
        <v>427.44714799999997</v>
      </c>
      <c r="R14" s="34">
        <v>404.54323999999997</v>
      </c>
      <c r="S14" s="34">
        <v>358.16148700000002</v>
      </c>
      <c r="T14" s="34">
        <v>261.44020800000004</v>
      </c>
      <c r="U14" s="34">
        <v>259.16485299999999</v>
      </c>
      <c r="V14" s="34">
        <v>233.66280600000002</v>
      </c>
      <c r="W14" s="34">
        <v>201.75219799999999</v>
      </c>
      <c r="X14" s="34">
        <v>199.84356400000001</v>
      </c>
      <c r="Y14" s="34">
        <v>203.68890599999997</v>
      </c>
      <c r="Z14" s="34">
        <v>198.98289300000002</v>
      </c>
      <c r="AA14" s="34">
        <v>163.244651</v>
      </c>
      <c r="AB14" s="34">
        <v>125.172764</v>
      </c>
      <c r="AC14" s="34">
        <v>159.66653200000002</v>
      </c>
      <c r="AD14" s="34">
        <v>210.21581700000002</v>
      </c>
      <c r="AE14" s="34">
        <v>190.21737999999999</v>
      </c>
      <c r="AF14" s="34">
        <f t="shared" si="0"/>
        <v>17283.158100999997</v>
      </c>
    </row>
    <row r="15" spans="1:32" ht="12.75" customHeight="1">
      <c r="A15" s="3">
        <v>7</v>
      </c>
      <c r="B15" s="72">
        <v>611020</v>
      </c>
      <c r="C15" s="8">
        <v>26.044</v>
      </c>
      <c r="D15" s="8">
        <v>31.384472000000002</v>
      </c>
      <c r="E15" s="8">
        <v>100.57754399999999</v>
      </c>
      <c r="F15" s="8">
        <v>169.834912</v>
      </c>
      <c r="G15" s="8">
        <v>287.13567999999998</v>
      </c>
      <c r="H15" s="8">
        <v>315.17343099999999</v>
      </c>
      <c r="I15" s="8">
        <v>334.25820500000003</v>
      </c>
      <c r="J15" s="8">
        <v>319.08639099999999</v>
      </c>
      <c r="K15" s="8">
        <v>324.61795400000005</v>
      </c>
      <c r="L15" s="8">
        <v>312.64582299999995</v>
      </c>
      <c r="M15" s="8">
        <v>269.64189299999998</v>
      </c>
      <c r="N15" s="8">
        <v>210.93798199999998</v>
      </c>
      <c r="O15" s="8">
        <v>138.68392699999998</v>
      </c>
      <c r="P15" s="34">
        <v>125.04600900000001</v>
      </c>
      <c r="Q15" s="34">
        <v>73.623825999999994</v>
      </c>
      <c r="R15" s="34">
        <v>76.52708100000001</v>
      </c>
      <c r="S15" s="34">
        <v>64.606993000000003</v>
      </c>
      <c r="T15" s="34">
        <v>45.544805000000004</v>
      </c>
      <c r="U15" s="34">
        <v>43.663421999999997</v>
      </c>
      <c r="V15" s="34">
        <v>54.537613</v>
      </c>
      <c r="W15" s="34">
        <v>55.791976999999996</v>
      </c>
      <c r="X15" s="34">
        <v>59.571303</v>
      </c>
      <c r="Y15" s="34">
        <v>61.070543000000001</v>
      </c>
      <c r="Z15" s="34">
        <v>68.194303000000005</v>
      </c>
      <c r="AA15" s="34">
        <v>79.517012000000008</v>
      </c>
      <c r="AB15" s="34">
        <v>69.144418999999999</v>
      </c>
      <c r="AC15" s="34">
        <v>108.775845</v>
      </c>
      <c r="AD15" s="34">
        <v>154.02703599999998</v>
      </c>
      <c r="AE15" s="34">
        <v>164.37080499999999</v>
      </c>
      <c r="AF15" s="34">
        <f t="shared" si="0"/>
        <v>4144.0352060000005</v>
      </c>
    </row>
    <row r="16" spans="1:32" ht="12.75" customHeight="1">
      <c r="A16" s="3">
        <v>8</v>
      </c>
      <c r="B16" s="72">
        <v>621010</v>
      </c>
      <c r="C16" s="8">
        <v>101.82</v>
      </c>
      <c r="D16" s="8">
        <v>137.315968</v>
      </c>
      <c r="E16" s="8">
        <v>123.304344</v>
      </c>
      <c r="F16" s="8">
        <v>180.637024</v>
      </c>
      <c r="G16" s="8">
        <v>211.95003199999999</v>
      </c>
      <c r="H16" s="8">
        <v>267.23264699999999</v>
      </c>
      <c r="I16" s="8">
        <v>197.59581700000001</v>
      </c>
      <c r="J16" s="8">
        <v>205.744269</v>
      </c>
      <c r="K16" s="8">
        <v>177.83628099999999</v>
      </c>
      <c r="L16" s="8">
        <v>184.84739199999999</v>
      </c>
      <c r="M16" s="8">
        <v>151.74412700000002</v>
      </c>
      <c r="N16" s="8">
        <v>117.744304</v>
      </c>
      <c r="O16" s="8">
        <v>79.042214999999999</v>
      </c>
      <c r="P16" s="34">
        <v>92.356006999999991</v>
      </c>
      <c r="Q16" s="34">
        <v>58.343584</v>
      </c>
      <c r="R16" s="34">
        <v>84.282918000000009</v>
      </c>
      <c r="S16" s="34">
        <v>106.787547</v>
      </c>
      <c r="T16" s="34">
        <v>95.798881999999992</v>
      </c>
      <c r="U16" s="34">
        <v>105.12130499999999</v>
      </c>
      <c r="V16" s="34">
        <v>115.58041</v>
      </c>
      <c r="W16" s="34">
        <v>122.53429399999999</v>
      </c>
      <c r="X16" s="34">
        <v>108.84494000000001</v>
      </c>
      <c r="Y16" s="34">
        <v>110.61761100000001</v>
      </c>
      <c r="Z16" s="34">
        <v>108.98656099999999</v>
      </c>
      <c r="AA16" s="34">
        <v>108.30167200000001</v>
      </c>
      <c r="AB16" s="34">
        <v>230.57527900000002</v>
      </c>
      <c r="AC16" s="34">
        <v>158.328149</v>
      </c>
      <c r="AD16" s="34">
        <v>134.41219699999999</v>
      </c>
      <c r="AE16" s="34">
        <v>131.11093400000001</v>
      </c>
      <c r="AF16" s="34">
        <f t="shared" si="0"/>
        <v>4008.7967100000005</v>
      </c>
    </row>
    <row r="17" spans="1:32" ht="12.75" customHeight="1">
      <c r="A17" s="3">
        <v>9</v>
      </c>
      <c r="B17" s="72">
        <v>650590</v>
      </c>
      <c r="C17" s="8">
        <v>7.4980000000000002</v>
      </c>
      <c r="D17" s="8">
        <v>8.3292380000000001</v>
      </c>
      <c r="E17" s="8">
        <v>8.0683340000000001</v>
      </c>
      <c r="F17" s="8">
        <v>10.722316999999999</v>
      </c>
      <c r="G17" s="8">
        <v>13.976341</v>
      </c>
      <c r="H17" s="8">
        <v>22.833579</v>
      </c>
      <c r="I17" s="8">
        <v>28.767298</v>
      </c>
      <c r="J17" s="8">
        <v>29.863873999999999</v>
      </c>
      <c r="K17" s="8">
        <v>28.622457999999998</v>
      </c>
      <c r="L17" s="8">
        <v>31.238032</v>
      </c>
      <c r="M17" s="8">
        <v>25.15737</v>
      </c>
      <c r="N17" s="8">
        <v>22.662598000000003</v>
      </c>
      <c r="O17" s="8">
        <v>22.241876000000001</v>
      </c>
      <c r="P17" s="34">
        <v>28.170968000000002</v>
      </c>
      <c r="Q17" s="34">
        <v>23.869163</v>
      </c>
      <c r="R17" s="34">
        <v>27.713429999999999</v>
      </c>
      <c r="S17" s="34">
        <v>26.9131</v>
      </c>
      <c r="T17" s="34">
        <v>31.684708999999998</v>
      </c>
      <c r="U17" s="34">
        <v>31.498219000000002</v>
      </c>
      <c r="V17" s="34">
        <v>38.008549000000002</v>
      </c>
      <c r="W17" s="34">
        <v>42.811616999999998</v>
      </c>
      <c r="X17" s="34">
        <v>51.872358999999996</v>
      </c>
      <c r="Y17" s="34">
        <v>71.172539999999998</v>
      </c>
      <c r="Z17" s="34">
        <v>69.093876999999992</v>
      </c>
      <c r="AA17" s="34">
        <v>78.089767999999992</v>
      </c>
      <c r="AB17" s="34">
        <v>89.853334000000004</v>
      </c>
      <c r="AC17" s="34">
        <v>106.22749899999999</v>
      </c>
      <c r="AD17" s="34">
        <v>125.45711900000001</v>
      </c>
      <c r="AE17" s="34">
        <v>0</v>
      </c>
      <c r="AF17" s="34">
        <f t="shared" si="0"/>
        <v>1102.4175660000001</v>
      </c>
    </row>
    <row r="18" spans="1:32" ht="12.75" customHeight="1">
      <c r="A18" s="3">
        <v>10</v>
      </c>
      <c r="B18" s="72">
        <v>610343</v>
      </c>
      <c r="C18" s="8">
        <v>18.369</v>
      </c>
      <c r="D18" s="8">
        <v>18.569877999999999</v>
      </c>
      <c r="E18" s="8">
        <v>44.555672000000001</v>
      </c>
      <c r="F18" s="8">
        <v>58.195980000000006</v>
      </c>
      <c r="G18" s="8">
        <v>57.283971999999999</v>
      </c>
      <c r="H18" s="8">
        <v>96.450288</v>
      </c>
      <c r="I18" s="8">
        <v>130.09291400000001</v>
      </c>
      <c r="J18" s="8">
        <v>147.472285</v>
      </c>
      <c r="K18" s="8">
        <v>114.363572</v>
      </c>
      <c r="L18" s="8">
        <v>101.13467200000001</v>
      </c>
      <c r="M18" s="8">
        <v>100.731234</v>
      </c>
      <c r="N18" s="8">
        <v>88.591459</v>
      </c>
      <c r="O18" s="8">
        <v>69.446348</v>
      </c>
      <c r="P18" s="34">
        <v>38.756540999999999</v>
      </c>
      <c r="Q18" s="34">
        <v>22.008763999999999</v>
      </c>
      <c r="R18" s="34">
        <v>26.613249</v>
      </c>
      <c r="S18" s="34">
        <v>30.678661999999999</v>
      </c>
      <c r="T18" s="34">
        <v>25.705729999999999</v>
      </c>
      <c r="U18" s="34">
        <v>28.630951</v>
      </c>
      <c r="V18" s="34">
        <v>27.253802</v>
      </c>
      <c r="W18" s="34">
        <v>27.822041000000002</v>
      </c>
      <c r="X18" s="34">
        <v>28.520503000000001</v>
      </c>
      <c r="Y18" s="34">
        <v>24.469059000000001</v>
      </c>
      <c r="Z18" s="34">
        <v>24.429278999999998</v>
      </c>
      <c r="AA18" s="34">
        <v>26.153312999999997</v>
      </c>
      <c r="AB18" s="34">
        <v>29.79393</v>
      </c>
      <c r="AC18" s="34">
        <v>46.525222999999997</v>
      </c>
      <c r="AD18" s="34">
        <v>95.935484000000002</v>
      </c>
      <c r="AE18" s="34">
        <v>112.630027</v>
      </c>
      <c r="AF18" s="34">
        <f t="shared" si="0"/>
        <v>1661.1838319999999</v>
      </c>
    </row>
    <row r="19" spans="1:32" ht="12.75" customHeight="1">
      <c r="A19" s="3">
        <v>11</v>
      </c>
      <c r="B19" s="72">
        <v>621133</v>
      </c>
      <c r="C19" s="8">
        <v>12.394</v>
      </c>
      <c r="D19" s="8">
        <v>12.308401</v>
      </c>
      <c r="E19" s="8">
        <v>45.477888</v>
      </c>
      <c r="F19" s="8">
        <v>49.551071999999998</v>
      </c>
      <c r="G19" s="8">
        <v>32.390495999999999</v>
      </c>
      <c r="H19" s="8">
        <v>39.821385999999997</v>
      </c>
      <c r="I19" s="8">
        <v>48.929704999999998</v>
      </c>
      <c r="J19" s="8">
        <v>44.126956</v>
      </c>
      <c r="K19" s="8">
        <v>33.834739999999996</v>
      </c>
      <c r="L19" s="8">
        <v>34.612597000000001</v>
      </c>
      <c r="M19" s="8">
        <v>68.594865999999996</v>
      </c>
      <c r="N19" s="8">
        <v>67.802442999999997</v>
      </c>
      <c r="O19" s="8">
        <v>60.175525</v>
      </c>
      <c r="P19" s="34">
        <v>62.744495000000001</v>
      </c>
      <c r="Q19" s="34">
        <v>45.328173999999997</v>
      </c>
      <c r="R19" s="34">
        <v>58.129887000000004</v>
      </c>
      <c r="S19" s="34">
        <v>76.016415999999992</v>
      </c>
      <c r="T19" s="34">
        <v>71.619176999999993</v>
      </c>
      <c r="U19" s="34">
        <v>70.517703999999995</v>
      </c>
      <c r="V19" s="34">
        <v>74.734997000000007</v>
      </c>
      <c r="W19" s="34">
        <v>65.852886999999996</v>
      </c>
      <c r="X19" s="34">
        <v>61.446016999999998</v>
      </c>
      <c r="Y19" s="34">
        <v>72.694903999999994</v>
      </c>
      <c r="Z19" s="34">
        <v>79.481066999999996</v>
      </c>
      <c r="AA19" s="34">
        <v>89.773528999999996</v>
      </c>
      <c r="AB19" s="34">
        <v>69.065461999999997</v>
      </c>
      <c r="AC19" s="34">
        <v>80.000301999999991</v>
      </c>
      <c r="AD19" s="34">
        <v>89.917541999999997</v>
      </c>
      <c r="AE19" s="34">
        <v>93.730800000000002</v>
      </c>
      <c r="AF19" s="34">
        <f t="shared" si="0"/>
        <v>1711.0734349999998</v>
      </c>
    </row>
    <row r="20" spans="1:32" ht="12.75" customHeight="1">
      <c r="A20" s="3">
        <v>12</v>
      </c>
      <c r="B20" s="72">
        <v>621132</v>
      </c>
      <c r="C20" s="8">
        <v>22.48</v>
      </c>
      <c r="D20" s="8">
        <v>23.528580000000002</v>
      </c>
      <c r="E20" s="8">
        <v>24.399874000000001</v>
      </c>
      <c r="F20" s="8">
        <v>29.417563999999999</v>
      </c>
      <c r="G20" s="8">
        <v>32.615924</v>
      </c>
      <c r="H20" s="8">
        <v>16.572101999999997</v>
      </c>
      <c r="I20" s="8">
        <v>35.092987999999998</v>
      </c>
      <c r="J20" s="8">
        <v>24.557230000000001</v>
      </c>
      <c r="K20" s="8">
        <v>14.501702</v>
      </c>
      <c r="L20" s="8">
        <v>17.947692</v>
      </c>
      <c r="M20" s="8">
        <v>15.813200999999999</v>
      </c>
      <c r="N20" s="8">
        <v>19.720956999999999</v>
      </c>
      <c r="O20" s="8">
        <v>17.975476</v>
      </c>
      <c r="P20" s="34">
        <v>20.178622000000001</v>
      </c>
      <c r="Q20" s="34">
        <v>21.294418</v>
      </c>
      <c r="R20" s="34">
        <v>37.622192000000005</v>
      </c>
      <c r="S20" s="34">
        <v>69.137197999999998</v>
      </c>
      <c r="T20" s="34">
        <v>69.95906699999999</v>
      </c>
      <c r="U20" s="34">
        <v>68.745048999999995</v>
      </c>
      <c r="V20" s="34">
        <v>78.891660000000002</v>
      </c>
      <c r="W20" s="34">
        <v>57.908434</v>
      </c>
      <c r="X20" s="34">
        <v>42.418540999999998</v>
      </c>
      <c r="Y20" s="34">
        <v>55.144436999999996</v>
      </c>
      <c r="Z20" s="34">
        <v>81.566924999999998</v>
      </c>
      <c r="AA20" s="34">
        <v>91.871202000000011</v>
      </c>
      <c r="AB20" s="34">
        <v>46.937589999999993</v>
      </c>
      <c r="AC20" s="34">
        <v>79.15725599999999</v>
      </c>
      <c r="AD20" s="34">
        <v>88.567615000000004</v>
      </c>
      <c r="AE20" s="34">
        <v>84.715202000000005</v>
      </c>
      <c r="AF20" s="34">
        <f t="shared" si="0"/>
        <v>1288.7386980000001</v>
      </c>
    </row>
    <row r="21" spans="1:32" ht="12.75" customHeight="1">
      <c r="A21" s="3">
        <v>13</v>
      </c>
      <c r="B21" s="72">
        <v>610620</v>
      </c>
      <c r="C21" s="8">
        <v>10.404999999999999</v>
      </c>
      <c r="D21" s="8">
        <v>33.240845999999998</v>
      </c>
      <c r="E21" s="8">
        <v>96.250304</v>
      </c>
      <c r="F21" s="8">
        <v>112.51630400000001</v>
      </c>
      <c r="G21" s="8">
        <v>104.37175999999999</v>
      </c>
      <c r="H21" s="8">
        <v>93.411896999999996</v>
      </c>
      <c r="I21" s="8">
        <v>110.348027</v>
      </c>
      <c r="J21" s="8">
        <v>94.412711000000002</v>
      </c>
      <c r="K21" s="8">
        <v>83.712124000000003</v>
      </c>
      <c r="L21" s="8">
        <v>66.396763000000007</v>
      </c>
      <c r="M21" s="8">
        <v>65.089936999999992</v>
      </c>
      <c r="N21" s="8">
        <v>67.113909000000007</v>
      </c>
      <c r="O21" s="8">
        <v>51.005718000000002</v>
      </c>
      <c r="P21" s="34">
        <v>49.464949999999995</v>
      </c>
      <c r="Q21" s="34">
        <v>34.687321000000004</v>
      </c>
      <c r="R21" s="34">
        <v>31.258324999999999</v>
      </c>
      <c r="S21" s="34">
        <v>38.468199999999996</v>
      </c>
      <c r="T21" s="34">
        <v>44.637340999999999</v>
      </c>
      <c r="U21" s="34">
        <v>42.638165000000001</v>
      </c>
      <c r="V21" s="34">
        <v>37.635323999999997</v>
      </c>
      <c r="W21" s="34">
        <v>44.651538000000002</v>
      </c>
      <c r="X21" s="34">
        <v>58.630746000000002</v>
      </c>
      <c r="Y21" s="34">
        <v>64.489199999999997</v>
      </c>
      <c r="Z21" s="34">
        <v>59.168942999999999</v>
      </c>
      <c r="AA21" s="34">
        <v>61.743553999999996</v>
      </c>
      <c r="AB21" s="34">
        <v>49.026680999999996</v>
      </c>
      <c r="AC21" s="34">
        <v>88.593980999999999</v>
      </c>
      <c r="AD21" s="34">
        <v>88.457132999999999</v>
      </c>
      <c r="AE21" s="34">
        <v>104.39248600000001</v>
      </c>
      <c r="AF21" s="34">
        <f t="shared" si="0"/>
        <v>1886.2191880000003</v>
      </c>
    </row>
    <row r="22" spans="1:32" ht="12.75" customHeight="1">
      <c r="A22" s="3">
        <v>14</v>
      </c>
      <c r="B22" s="72">
        <v>620530</v>
      </c>
      <c r="C22" s="8">
        <v>8.5530000000000008</v>
      </c>
      <c r="D22" s="8">
        <v>13.156525</v>
      </c>
      <c r="E22" s="8">
        <v>23.918868</v>
      </c>
      <c r="F22" s="8">
        <v>24.864194000000001</v>
      </c>
      <c r="G22" s="8">
        <v>30.674348000000002</v>
      </c>
      <c r="H22" s="8">
        <v>43.996286999999995</v>
      </c>
      <c r="I22" s="8">
        <v>44.661650999999999</v>
      </c>
      <c r="J22" s="8">
        <v>54.189014</v>
      </c>
      <c r="K22" s="8">
        <v>78.863422999999997</v>
      </c>
      <c r="L22" s="8">
        <v>96.950518000000002</v>
      </c>
      <c r="M22" s="8">
        <v>102.25045200000001</v>
      </c>
      <c r="N22" s="8">
        <v>92.275791999999996</v>
      </c>
      <c r="O22" s="8">
        <v>84.984691000000012</v>
      </c>
      <c r="P22" s="34">
        <v>70.598446999999993</v>
      </c>
      <c r="Q22" s="34">
        <v>56.445388000000001</v>
      </c>
      <c r="R22" s="34">
        <v>67.433544999999995</v>
      </c>
      <c r="S22" s="34">
        <v>74.541026000000002</v>
      </c>
      <c r="T22" s="34">
        <v>77.634197999999998</v>
      </c>
      <c r="U22" s="34">
        <v>85.456466000000006</v>
      </c>
      <c r="V22" s="34">
        <v>85.704069000000004</v>
      </c>
      <c r="W22" s="34">
        <v>77.164985999999999</v>
      </c>
      <c r="X22" s="34">
        <v>77.28103999999999</v>
      </c>
      <c r="Y22" s="34">
        <v>83.403369000000012</v>
      </c>
      <c r="Z22" s="34">
        <v>81.855041999999997</v>
      </c>
      <c r="AA22" s="34">
        <v>86.569312000000011</v>
      </c>
      <c r="AB22" s="34">
        <v>73.060674000000006</v>
      </c>
      <c r="AC22" s="34">
        <v>80.656115999999997</v>
      </c>
      <c r="AD22" s="34">
        <v>85.795074999999997</v>
      </c>
      <c r="AE22" s="34">
        <v>104.397317</v>
      </c>
      <c r="AF22" s="34">
        <f t="shared" si="0"/>
        <v>1967.3348330000003</v>
      </c>
    </row>
    <row r="23" spans="1:32" ht="12.75" customHeight="1">
      <c r="A23" s="3">
        <v>15</v>
      </c>
      <c r="B23" s="72">
        <v>620520</v>
      </c>
      <c r="C23" s="8">
        <v>26.218</v>
      </c>
      <c r="D23" s="8">
        <v>47.039639999999999</v>
      </c>
      <c r="E23" s="8">
        <v>61.817052000000004</v>
      </c>
      <c r="F23" s="8">
        <v>99.023504000000003</v>
      </c>
      <c r="G23" s="8">
        <v>85.906127999999995</v>
      </c>
      <c r="H23" s="8">
        <v>102.629171</v>
      </c>
      <c r="I23" s="8">
        <v>82.294729000000004</v>
      </c>
      <c r="J23" s="8">
        <v>59.171084</v>
      </c>
      <c r="K23" s="8">
        <v>68.894694000000001</v>
      </c>
      <c r="L23" s="8">
        <v>68.289512000000002</v>
      </c>
      <c r="M23" s="8">
        <v>77.824626999999992</v>
      </c>
      <c r="N23" s="8">
        <v>63.668942000000001</v>
      </c>
      <c r="O23" s="8">
        <v>45.225336999999996</v>
      </c>
      <c r="P23" s="34">
        <v>59.157975</v>
      </c>
      <c r="Q23" s="34">
        <v>41.043261000000001</v>
      </c>
      <c r="R23" s="34">
        <v>51.033254999999997</v>
      </c>
      <c r="S23" s="34">
        <v>66.029789999999991</v>
      </c>
      <c r="T23" s="34">
        <v>66.331741999999991</v>
      </c>
      <c r="U23" s="34">
        <v>62.463213000000003</v>
      </c>
      <c r="V23" s="34">
        <v>74.009436000000008</v>
      </c>
      <c r="W23" s="34">
        <v>71.710685999999995</v>
      </c>
      <c r="X23" s="34">
        <v>52.143688000000004</v>
      </c>
      <c r="Y23" s="34">
        <v>58.682293999999999</v>
      </c>
      <c r="Z23" s="34">
        <v>65.824094000000002</v>
      </c>
      <c r="AA23" s="34">
        <v>70.128039999999999</v>
      </c>
      <c r="AB23" s="34">
        <v>37.061360000000001</v>
      </c>
      <c r="AC23" s="34">
        <v>61.616065999999996</v>
      </c>
      <c r="AD23" s="34">
        <v>79.236131</v>
      </c>
      <c r="AE23" s="34">
        <v>82.841096000000007</v>
      </c>
      <c r="AF23" s="34">
        <f t="shared" si="0"/>
        <v>1887.3145470000004</v>
      </c>
    </row>
    <row r="24" spans="1:32" ht="12.75" customHeight="1">
      <c r="A24" s="3">
        <v>16</v>
      </c>
      <c r="B24" s="72">
        <v>610463</v>
      </c>
      <c r="C24" s="8">
        <v>30.645</v>
      </c>
      <c r="D24" s="8">
        <v>88.765152</v>
      </c>
      <c r="E24" s="8">
        <v>85.111288000000002</v>
      </c>
      <c r="F24" s="8">
        <v>90.610968</v>
      </c>
      <c r="G24" s="8">
        <v>92.11227199999999</v>
      </c>
      <c r="H24" s="8">
        <v>107.04427099999999</v>
      </c>
      <c r="I24" s="8">
        <v>122.579988</v>
      </c>
      <c r="J24" s="8">
        <v>98.320899000000011</v>
      </c>
      <c r="K24" s="8">
        <v>77.873335999999995</v>
      </c>
      <c r="L24" s="8">
        <v>63.389158000000002</v>
      </c>
      <c r="M24" s="8">
        <v>45.680021000000004</v>
      </c>
      <c r="N24" s="8">
        <v>46.037965999999997</v>
      </c>
      <c r="O24" s="8">
        <v>29.348951</v>
      </c>
      <c r="P24" s="34">
        <v>26.782025000000001</v>
      </c>
      <c r="Q24" s="34">
        <v>21.687342000000001</v>
      </c>
      <c r="R24" s="34">
        <v>23.466200000000001</v>
      </c>
      <c r="S24" s="34">
        <v>29.159607000000001</v>
      </c>
      <c r="T24" s="34">
        <v>22.744826</v>
      </c>
      <c r="U24" s="34">
        <v>29.835818</v>
      </c>
      <c r="V24" s="34">
        <v>31.586847000000002</v>
      </c>
      <c r="W24" s="34">
        <v>37.336047000000001</v>
      </c>
      <c r="X24" s="34">
        <v>30.547815</v>
      </c>
      <c r="Y24" s="34">
        <v>30.092912999999999</v>
      </c>
      <c r="Z24" s="34">
        <v>36.830016000000001</v>
      </c>
      <c r="AA24" s="34">
        <v>23.298835999999998</v>
      </c>
      <c r="AB24" s="34">
        <v>37.495910000000002</v>
      </c>
      <c r="AC24" s="34">
        <v>60.09543</v>
      </c>
      <c r="AD24" s="34">
        <v>78.956789999999998</v>
      </c>
      <c r="AE24" s="34">
        <v>109.80739299999999</v>
      </c>
      <c r="AF24" s="34">
        <f t="shared" si="0"/>
        <v>1607.2430850000001</v>
      </c>
    </row>
    <row r="25" spans="1:32" ht="12.75" customHeight="1">
      <c r="A25" s="3">
        <v>17</v>
      </c>
      <c r="B25" s="72">
        <v>611430</v>
      </c>
      <c r="C25" s="8">
        <v>17.931999999999999</v>
      </c>
      <c r="D25" s="8">
        <v>18.725740000000002</v>
      </c>
      <c r="E25" s="8">
        <v>27.366896000000001</v>
      </c>
      <c r="F25" s="8">
        <v>23.669148</v>
      </c>
      <c r="G25" s="8">
        <v>130.462536</v>
      </c>
      <c r="H25" s="8">
        <v>32.658900000000003</v>
      </c>
      <c r="I25" s="8">
        <v>26.070435</v>
      </c>
      <c r="J25" s="8">
        <v>42.626953999999998</v>
      </c>
      <c r="K25" s="8">
        <v>56.471156999999998</v>
      </c>
      <c r="L25" s="8">
        <v>30.848876000000001</v>
      </c>
      <c r="M25" s="8">
        <v>36.954783000000006</v>
      </c>
      <c r="N25" s="8">
        <v>42.652411999999998</v>
      </c>
      <c r="O25" s="8">
        <v>34.462699999999998</v>
      </c>
      <c r="P25" s="34">
        <v>24.933130000000002</v>
      </c>
      <c r="Q25" s="34">
        <v>23.678720000000002</v>
      </c>
      <c r="R25" s="34">
        <v>24.413543000000001</v>
      </c>
      <c r="S25" s="34">
        <v>50.361024</v>
      </c>
      <c r="T25" s="34">
        <v>68.601398000000003</v>
      </c>
      <c r="U25" s="34">
        <v>63.937046000000002</v>
      </c>
      <c r="V25" s="34">
        <v>75.254497000000001</v>
      </c>
      <c r="W25" s="34">
        <v>49.558033999999999</v>
      </c>
      <c r="X25" s="34">
        <v>42.565000999999995</v>
      </c>
      <c r="Y25" s="34">
        <v>35.233036999999996</v>
      </c>
      <c r="Z25" s="34">
        <v>50.017652999999996</v>
      </c>
      <c r="AA25" s="34">
        <v>37.105116000000002</v>
      </c>
      <c r="AB25" s="34">
        <v>34.178432999999998</v>
      </c>
      <c r="AC25" s="34">
        <v>65.814357999999999</v>
      </c>
      <c r="AD25" s="34">
        <v>75.917194000000009</v>
      </c>
      <c r="AE25" s="34">
        <v>86.663387</v>
      </c>
      <c r="AF25" s="34">
        <f t="shared" si="0"/>
        <v>1329.1341080000004</v>
      </c>
    </row>
    <row r="26" spans="1:32" ht="12.75" customHeight="1">
      <c r="A26" s="3">
        <v>18</v>
      </c>
      <c r="B26" s="72">
        <v>621143</v>
      </c>
      <c r="C26" s="8">
        <v>8.9779999999999998</v>
      </c>
      <c r="D26" s="8">
        <v>15.337755</v>
      </c>
      <c r="E26" s="8">
        <v>19.710386</v>
      </c>
      <c r="F26" s="8">
        <v>19.261418000000003</v>
      </c>
      <c r="G26" s="8">
        <v>29.030132000000002</v>
      </c>
      <c r="H26" s="8">
        <v>29.924852999999999</v>
      </c>
      <c r="I26" s="8">
        <v>60.796762000000001</v>
      </c>
      <c r="J26" s="8">
        <v>69.124773000000005</v>
      </c>
      <c r="K26" s="8">
        <v>73.098883000000001</v>
      </c>
      <c r="L26" s="8">
        <v>75.805610999999999</v>
      </c>
      <c r="M26" s="8">
        <v>100.38524099999999</v>
      </c>
      <c r="N26" s="8">
        <v>86.559967</v>
      </c>
      <c r="O26" s="8">
        <v>67.595088000000004</v>
      </c>
      <c r="P26" s="34">
        <v>60.410802000000004</v>
      </c>
      <c r="Q26" s="34">
        <v>48.258687999999999</v>
      </c>
      <c r="R26" s="34">
        <v>43.031134999999999</v>
      </c>
      <c r="S26" s="34">
        <v>45.058751999999998</v>
      </c>
      <c r="T26" s="34">
        <v>35.153932999999995</v>
      </c>
      <c r="U26" s="34">
        <v>42.316266999999996</v>
      </c>
      <c r="V26" s="34">
        <v>59.257199</v>
      </c>
      <c r="W26" s="34">
        <v>69.259383</v>
      </c>
      <c r="X26" s="34">
        <v>61.417473999999999</v>
      </c>
      <c r="Y26" s="34">
        <v>62.516347000000003</v>
      </c>
      <c r="Z26" s="34">
        <v>70.334639999999993</v>
      </c>
      <c r="AA26" s="34">
        <v>66.83067299999999</v>
      </c>
      <c r="AB26" s="34">
        <v>160.325185</v>
      </c>
      <c r="AC26" s="34">
        <v>65.050685999999999</v>
      </c>
      <c r="AD26" s="34">
        <v>70.521225000000001</v>
      </c>
      <c r="AE26" s="34">
        <v>81.616236000000001</v>
      </c>
      <c r="AF26" s="34">
        <f t="shared" si="0"/>
        <v>1696.9674940000002</v>
      </c>
    </row>
    <row r="27" spans="1:32" ht="12.75" customHeight="1">
      <c r="A27" s="3">
        <v>19</v>
      </c>
      <c r="B27" s="72">
        <v>620192</v>
      </c>
      <c r="C27" s="8">
        <v>5.992</v>
      </c>
      <c r="D27" s="8">
        <v>4.7726800000000003</v>
      </c>
      <c r="E27" s="8">
        <v>3.8224849999999999</v>
      </c>
      <c r="F27" s="8">
        <v>1.069612</v>
      </c>
      <c r="G27" s="8">
        <v>0.78282499999999999</v>
      </c>
      <c r="H27" s="8">
        <v>1.8868099999999999</v>
      </c>
      <c r="I27" s="8">
        <v>17.072513999999998</v>
      </c>
      <c r="J27" s="8">
        <v>24.869996999999998</v>
      </c>
      <c r="K27" s="8">
        <v>43.446691000000001</v>
      </c>
      <c r="L27" s="8">
        <v>67.292045999999999</v>
      </c>
      <c r="M27" s="8">
        <v>80.091941000000006</v>
      </c>
      <c r="N27" s="8">
        <v>50.231707999999998</v>
      </c>
      <c r="O27" s="8">
        <v>53.789104000000002</v>
      </c>
      <c r="P27" s="34">
        <v>60.534596000000001</v>
      </c>
      <c r="Q27" s="34">
        <v>36.774269999999994</v>
      </c>
      <c r="R27" s="34">
        <v>35.196374000000006</v>
      </c>
      <c r="S27" s="34">
        <v>47.905867000000001</v>
      </c>
      <c r="T27" s="34">
        <v>56.592205</v>
      </c>
      <c r="U27" s="34">
        <v>42.896498000000001</v>
      </c>
      <c r="V27" s="34">
        <v>51.401319999999998</v>
      </c>
      <c r="W27" s="34">
        <v>57.782374000000004</v>
      </c>
      <c r="X27" s="34">
        <v>52.747152999999997</v>
      </c>
      <c r="Y27" s="34">
        <v>45.846691</v>
      </c>
      <c r="Z27" s="34">
        <v>40.978616000000002</v>
      </c>
      <c r="AA27" s="34">
        <v>52.411129000000003</v>
      </c>
      <c r="AB27" s="34">
        <v>21.335965000000002</v>
      </c>
      <c r="AC27" s="34">
        <v>36.839948</v>
      </c>
      <c r="AD27" s="34">
        <v>62.225696999999997</v>
      </c>
      <c r="AE27" s="34">
        <v>49.626705000000001</v>
      </c>
      <c r="AF27" s="34">
        <f t="shared" si="0"/>
        <v>1106.2158209999998</v>
      </c>
    </row>
    <row r="28" spans="1:32" ht="12.75" customHeight="1">
      <c r="A28" s="3">
        <v>20</v>
      </c>
      <c r="B28" s="72">
        <v>610443</v>
      </c>
      <c r="C28" s="8">
        <v>8.3919999999999995</v>
      </c>
      <c r="D28" s="8">
        <v>9.5469969999999993</v>
      </c>
      <c r="E28" s="8">
        <v>9.6828250000000011</v>
      </c>
      <c r="F28" s="8">
        <v>16.879367999999999</v>
      </c>
      <c r="G28" s="8">
        <v>39.822488</v>
      </c>
      <c r="H28" s="8">
        <v>35.922553999999998</v>
      </c>
      <c r="I28" s="8">
        <v>26.772705999999999</v>
      </c>
      <c r="J28" s="8">
        <v>18.164459999999998</v>
      </c>
      <c r="K28" s="8">
        <v>23.372076</v>
      </c>
      <c r="L28" s="8">
        <v>25.010562</v>
      </c>
      <c r="M28" s="8">
        <v>19.225037</v>
      </c>
      <c r="N28" s="8">
        <v>25.929351999999998</v>
      </c>
      <c r="O28" s="8">
        <v>29.711419000000003</v>
      </c>
      <c r="P28" s="34">
        <v>22.692135999999998</v>
      </c>
      <c r="Q28" s="34">
        <v>27.411875999999999</v>
      </c>
      <c r="R28" s="34">
        <v>20.065549000000001</v>
      </c>
      <c r="S28" s="34">
        <v>27.480730000000001</v>
      </c>
      <c r="T28" s="34">
        <v>20.509975999999998</v>
      </c>
      <c r="U28" s="34">
        <v>21.739952000000002</v>
      </c>
      <c r="V28" s="34">
        <v>18.376892999999999</v>
      </c>
      <c r="W28" s="34">
        <v>20.546263</v>
      </c>
      <c r="X28" s="34">
        <v>33.113699999999994</v>
      </c>
      <c r="Y28" s="34">
        <v>18.371013999999999</v>
      </c>
      <c r="Z28" s="34">
        <v>20.179158000000001</v>
      </c>
      <c r="AA28" s="34">
        <v>15.634801</v>
      </c>
      <c r="AB28" s="34">
        <v>19.448387999999998</v>
      </c>
      <c r="AC28" s="34">
        <v>47.145105000000001</v>
      </c>
      <c r="AD28" s="34">
        <v>54.247945000000001</v>
      </c>
      <c r="AE28" s="34">
        <v>47.356599000000003</v>
      </c>
      <c r="AF28" s="34">
        <f t="shared" si="0"/>
        <v>722.7519289999999</v>
      </c>
    </row>
    <row r="29" spans="1:32" ht="12.75" customHeight="1">
      <c r="A29" s="3">
        <v>21</v>
      </c>
      <c r="B29" s="72">
        <v>650610</v>
      </c>
      <c r="C29" s="8">
        <v>6.5190000000000001</v>
      </c>
      <c r="D29" s="8">
        <v>10.978521000000001</v>
      </c>
      <c r="E29" s="8">
        <v>11.418850000000001</v>
      </c>
      <c r="F29" s="8">
        <v>8.581192999999999</v>
      </c>
      <c r="G29" s="8">
        <v>8.1812330000000006</v>
      </c>
      <c r="H29" s="8">
        <v>5.7452389999999998</v>
      </c>
      <c r="I29" s="8">
        <v>2.529954</v>
      </c>
      <c r="J29" s="8">
        <v>1.9629049999999999</v>
      </c>
      <c r="K29" s="8">
        <v>0.85322100000000001</v>
      </c>
      <c r="L29" s="8">
        <v>1.601826</v>
      </c>
      <c r="M29" s="8">
        <v>1.286616</v>
      </c>
      <c r="N29" s="8">
        <v>1.738308</v>
      </c>
      <c r="O29" s="8">
        <v>1.8389179999999998</v>
      </c>
      <c r="P29" s="34">
        <v>2.0455619999999999</v>
      </c>
      <c r="Q29" s="34">
        <v>1.0508</v>
      </c>
      <c r="R29" s="34">
        <v>1.6094870000000001</v>
      </c>
      <c r="S29" s="34">
        <v>7.4179820000000003</v>
      </c>
      <c r="T29" s="34">
        <v>11.617355999999999</v>
      </c>
      <c r="U29" s="34">
        <v>28.977606999999999</v>
      </c>
      <c r="V29" s="34">
        <v>30.861327000000003</v>
      </c>
      <c r="W29" s="34">
        <v>32.108601</v>
      </c>
      <c r="X29" s="34">
        <v>46.409126999999998</v>
      </c>
      <c r="Y29" s="34">
        <v>48.150652000000001</v>
      </c>
      <c r="Z29" s="34">
        <v>51.227249</v>
      </c>
      <c r="AA29" s="34">
        <v>60.070506000000002</v>
      </c>
      <c r="AB29" s="34">
        <v>48.271093999999998</v>
      </c>
      <c r="AC29" s="34">
        <v>48.791753</v>
      </c>
      <c r="AD29" s="34">
        <v>47.721623000000001</v>
      </c>
      <c r="AE29" s="34">
        <v>50.024456000000001</v>
      </c>
      <c r="AF29" s="34">
        <f t="shared" si="0"/>
        <v>579.59096599999998</v>
      </c>
    </row>
    <row r="30" spans="1:32" ht="12.75" customHeight="1">
      <c r="A30" s="3">
        <v>22</v>
      </c>
      <c r="B30" s="72">
        <v>611593</v>
      </c>
      <c r="C30" s="8">
        <v>3.6520000000000001</v>
      </c>
      <c r="D30" s="8">
        <v>6.7153660000000004</v>
      </c>
      <c r="E30" s="8">
        <v>11.279165000000001</v>
      </c>
      <c r="F30" s="8">
        <v>8.732583</v>
      </c>
      <c r="G30" s="8">
        <v>5.6106769999999999</v>
      </c>
      <c r="H30" s="8">
        <v>10.239250999999999</v>
      </c>
      <c r="I30" s="8">
        <v>14.271880999999999</v>
      </c>
      <c r="J30" s="8">
        <v>16.861117</v>
      </c>
      <c r="K30" s="8">
        <v>24.300755000000002</v>
      </c>
      <c r="L30" s="8">
        <v>29.829352</v>
      </c>
      <c r="M30" s="8">
        <v>27.353446999999999</v>
      </c>
      <c r="N30" s="8">
        <v>33.329046999999996</v>
      </c>
      <c r="O30" s="8">
        <v>41.513683</v>
      </c>
      <c r="P30" s="34">
        <v>32.312249999999999</v>
      </c>
      <c r="Q30" s="34">
        <v>23.274968000000001</v>
      </c>
      <c r="R30" s="34">
        <v>16.057751</v>
      </c>
      <c r="S30" s="34">
        <v>14.247368</v>
      </c>
      <c r="T30" s="34">
        <v>14.823212999999999</v>
      </c>
      <c r="U30" s="34">
        <v>21.131083</v>
      </c>
      <c r="V30" s="34">
        <v>20.727087999999998</v>
      </c>
      <c r="W30" s="34">
        <v>13.608006999999999</v>
      </c>
      <c r="X30" s="34">
        <v>13.121071000000001</v>
      </c>
      <c r="Y30" s="34">
        <v>10.377981999999999</v>
      </c>
      <c r="Z30" s="34">
        <v>8.9978280000000002</v>
      </c>
      <c r="AA30" s="34">
        <v>12.780398999999999</v>
      </c>
      <c r="AB30" s="34">
        <v>15.270191000000001</v>
      </c>
      <c r="AC30" s="34">
        <v>26.162787999999999</v>
      </c>
      <c r="AD30" s="34">
        <v>46.612510999999998</v>
      </c>
      <c r="AE30" s="34">
        <v>0</v>
      </c>
      <c r="AF30" s="34">
        <f t="shared" si="0"/>
        <v>523.19282199999998</v>
      </c>
    </row>
    <row r="31" spans="1:32" ht="12.75" customHeight="1">
      <c r="A31" s="3">
        <v>23</v>
      </c>
      <c r="B31" s="72">
        <v>620193</v>
      </c>
      <c r="C31" s="8">
        <v>3.2530000000000001</v>
      </c>
      <c r="D31" s="8">
        <v>0.32824999999999999</v>
      </c>
      <c r="E31" s="8">
        <v>1.5901719999999999</v>
      </c>
      <c r="F31" s="8">
        <v>4.6974960000000001</v>
      </c>
      <c r="G31" s="8">
        <v>4.9686629999999994</v>
      </c>
      <c r="H31" s="8">
        <v>8.0628679999999999</v>
      </c>
      <c r="I31" s="8">
        <v>12.734907</v>
      </c>
      <c r="J31" s="8">
        <v>12.553163</v>
      </c>
      <c r="K31" s="8">
        <v>12.875242</v>
      </c>
      <c r="L31" s="8">
        <v>14.385441</v>
      </c>
      <c r="M31" s="8">
        <v>18.640191999999999</v>
      </c>
      <c r="N31" s="8">
        <v>17.278907</v>
      </c>
      <c r="O31" s="8">
        <v>12.732514999999999</v>
      </c>
      <c r="P31" s="34">
        <v>8.381043</v>
      </c>
      <c r="Q31" s="34">
        <v>4.5682879999999999</v>
      </c>
      <c r="R31" s="34">
        <v>9.8010959999999994</v>
      </c>
      <c r="S31" s="34">
        <v>17.228006000000001</v>
      </c>
      <c r="T31" s="34">
        <v>16.333134999999999</v>
      </c>
      <c r="U31" s="34">
        <v>14.942029</v>
      </c>
      <c r="V31" s="34">
        <v>15.654859</v>
      </c>
      <c r="W31" s="34">
        <v>17.982208999999997</v>
      </c>
      <c r="X31" s="34">
        <v>17.002298</v>
      </c>
      <c r="Y31" s="34">
        <v>16.419991000000003</v>
      </c>
      <c r="Z31" s="34">
        <v>10.833172000000001</v>
      </c>
      <c r="AA31" s="34">
        <v>13.651731999999999</v>
      </c>
      <c r="AB31" s="34">
        <v>12.743853</v>
      </c>
      <c r="AC31" s="34">
        <v>11.561005999999999</v>
      </c>
      <c r="AD31" s="34">
        <v>46.268963000000007</v>
      </c>
      <c r="AE31" s="34">
        <v>31.433337999999999</v>
      </c>
      <c r="AF31" s="34">
        <f t="shared" si="0"/>
        <v>388.90583399999991</v>
      </c>
    </row>
    <row r="32" spans="1:32" ht="12.75" customHeight="1">
      <c r="A32" s="3">
        <v>24</v>
      </c>
      <c r="B32" s="72">
        <v>621210</v>
      </c>
      <c r="C32" s="8">
        <v>148.702</v>
      </c>
      <c r="D32" s="8">
        <v>178.50009599999998</v>
      </c>
      <c r="E32" s="8">
        <v>244.58363200000002</v>
      </c>
      <c r="F32" s="8">
        <v>251.38028800000001</v>
      </c>
      <c r="G32" s="8">
        <v>312.03049599999997</v>
      </c>
      <c r="H32" s="8">
        <v>268.40513199999998</v>
      </c>
      <c r="I32" s="8">
        <v>220.76262500000001</v>
      </c>
      <c r="J32" s="8">
        <v>190.21415299999998</v>
      </c>
      <c r="K32" s="8">
        <v>155.52798800000002</v>
      </c>
      <c r="L32" s="8">
        <v>163.22164799999999</v>
      </c>
      <c r="M32" s="8">
        <v>137.46263099999999</v>
      </c>
      <c r="N32" s="8">
        <v>108.81608199999999</v>
      </c>
      <c r="O32" s="8">
        <v>80.031240999999994</v>
      </c>
      <c r="P32" s="34">
        <v>57.450796000000004</v>
      </c>
      <c r="Q32" s="34">
        <v>13.541879999999999</v>
      </c>
      <c r="R32" s="34">
        <v>16.640820999999999</v>
      </c>
      <c r="S32" s="34">
        <v>13.971892</v>
      </c>
      <c r="T32" s="34">
        <v>12.021989</v>
      </c>
      <c r="U32" s="34">
        <v>14.811973</v>
      </c>
      <c r="V32" s="34">
        <v>15.061831</v>
      </c>
      <c r="W32" s="34">
        <v>21.520081999999999</v>
      </c>
      <c r="X32" s="34">
        <v>13.293509999999999</v>
      </c>
      <c r="Y32" s="34">
        <v>12.960447</v>
      </c>
      <c r="Z32" s="34">
        <v>13.336030000000001</v>
      </c>
      <c r="AA32" s="34">
        <v>9.9275970000000004</v>
      </c>
      <c r="AB32" s="34">
        <v>16.769634999999997</v>
      </c>
      <c r="AC32" s="34">
        <v>31.415801999999999</v>
      </c>
      <c r="AD32" s="34">
        <v>45.222842</v>
      </c>
      <c r="AE32" s="34">
        <v>96.730867000000003</v>
      </c>
      <c r="AF32" s="34">
        <f t="shared" si="0"/>
        <v>2864.316006</v>
      </c>
    </row>
    <row r="33" spans="1:32" ht="12.75" customHeight="1">
      <c r="A33" s="3">
        <v>25</v>
      </c>
      <c r="B33" s="72">
        <v>611592</v>
      </c>
      <c r="C33" s="8">
        <v>2.8740000000000001</v>
      </c>
      <c r="D33" s="8">
        <v>16.114214</v>
      </c>
      <c r="E33" s="8">
        <v>48.636516</v>
      </c>
      <c r="F33" s="8">
        <v>55.544548000000006</v>
      </c>
      <c r="G33" s="8">
        <v>68.029160000000005</v>
      </c>
      <c r="H33" s="8">
        <v>93.773429999999991</v>
      </c>
      <c r="I33" s="8">
        <v>107.072491</v>
      </c>
      <c r="J33" s="8">
        <v>123.40725900000001</v>
      </c>
      <c r="K33" s="8">
        <v>103.191756</v>
      </c>
      <c r="L33" s="8">
        <v>106.592354</v>
      </c>
      <c r="M33" s="8">
        <v>119.20929099999999</v>
      </c>
      <c r="N33" s="8">
        <v>133.78229999999999</v>
      </c>
      <c r="O33" s="8">
        <v>112.704008</v>
      </c>
      <c r="P33" s="34">
        <v>143.25734899999998</v>
      </c>
      <c r="Q33" s="34">
        <v>133.76494600000001</v>
      </c>
      <c r="R33" s="34">
        <v>152.03135399999999</v>
      </c>
      <c r="S33" s="34">
        <v>142.22896499999999</v>
      </c>
      <c r="T33" s="34">
        <v>135.60575</v>
      </c>
      <c r="U33" s="34">
        <v>112.15476700000001</v>
      </c>
      <c r="V33" s="34">
        <v>116.216196</v>
      </c>
      <c r="W33" s="34">
        <v>77.363514999999992</v>
      </c>
      <c r="X33" s="34">
        <v>43.320995000000003</v>
      </c>
      <c r="Y33" s="34">
        <v>39.627642999999999</v>
      </c>
      <c r="Z33" s="34">
        <v>48.213303000000003</v>
      </c>
      <c r="AA33" s="34">
        <v>56.274962000000002</v>
      </c>
      <c r="AB33" s="34">
        <v>51.686419000000001</v>
      </c>
      <c r="AC33" s="34">
        <v>37.252614000000001</v>
      </c>
      <c r="AD33" s="34">
        <v>43.276800999999999</v>
      </c>
      <c r="AE33" s="34">
        <v>0</v>
      </c>
      <c r="AF33" s="34">
        <f t="shared" si="0"/>
        <v>2423.2069059999999</v>
      </c>
    </row>
    <row r="34" spans="1:32" ht="12.75" customHeight="1">
      <c r="A34" s="3"/>
      <c r="B34" s="75" t="s">
        <v>19</v>
      </c>
      <c r="C34" s="8">
        <f>SUM(C9:C33)</f>
        <v>1731.0320160000003</v>
      </c>
      <c r="D34" s="8">
        <f t="shared" ref="D34:AD34" si="1">SUM(D9:D33)</f>
        <v>2535.8639590000002</v>
      </c>
      <c r="E34" s="8">
        <f t="shared" si="1"/>
        <v>3644.0519430000004</v>
      </c>
      <c r="F34" s="8">
        <f t="shared" si="1"/>
        <v>4543.040277000001</v>
      </c>
      <c r="G34" s="8">
        <f t="shared" si="1"/>
        <v>5500.3927949999998</v>
      </c>
      <c r="H34" s="8">
        <f t="shared" si="1"/>
        <v>6215.3295569999991</v>
      </c>
      <c r="I34" s="8">
        <f t="shared" si="1"/>
        <v>6001.0436790000003</v>
      </c>
      <c r="J34" s="8">
        <f t="shared" si="1"/>
        <v>5877.0252759999985</v>
      </c>
      <c r="K34" s="8">
        <f t="shared" si="1"/>
        <v>5446.0957409999992</v>
      </c>
      <c r="L34" s="8">
        <f t="shared" si="1"/>
        <v>5582.6597929999989</v>
      </c>
      <c r="M34" s="8">
        <f t="shared" si="1"/>
        <v>5664.8679110000012</v>
      </c>
      <c r="N34" s="8">
        <f t="shared" si="1"/>
        <v>5022.4907980000016</v>
      </c>
      <c r="O34" s="8">
        <f t="shared" si="1"/>
        <v>4006.9054040000005</v>
      </c>
      <c r="P34" s="8">
        <f t="shared" si="1"/>
        <v>3938.4686939999992</v>
      </c>
      <c r="Q34" s="8">
        <f t="shared" si="1"/>
        <v>3269.0249980000008</v>
      </c>
      <c r="R34" s="8">
        <f t="shared" si="1"/>
        <v>3520.5979639999991</v>
      </c>
      <c r="S34" s="8">
        <f t="shared" si="1"/>
        <v>3718.4764849999988</v>
      </c>
      <c r="T34" s="8">
        <f t="shared" si="1"/>
        <v>3540.6914610000008</v>
      </c>
      <c r="U34" s="8">
        <f t="shared" si="1"/>
        <v>3613.3393460000002</v>
      </c>
      <c r="V34" s="8">
        <f t="shared" si="1"/>
        <v>3718.6177820000003</v>
      </c>
      <c r="W34" s="8">
        <f t="shared" si="1"/>
        <v>3631.9250679999986</v>
      </c>
      <c r="X34" s="8">
        <f t="shared" si="1"/>
        <v>3467.9138549999989</v>
      </c>
      <c r="Y34" s="8">
        <f t="shared" si="1"/>
        <v>3382.4380260000003</v>
      </c>
      <c r="Z34" s="8">
        <f t="shared" si="1"/>
        <v>3498.4088750000001</v>
      </c>
      <c r="AA34" s="8">
        <f t="shared" si="1"/>
        <v>3467.3266449999996</v>
      </c>
      <c r="AB34" s="8">
        <f t="shared" si="1"/>
        <v>2887.1042740000003</v>
      </c>
      <c r="AC34" s="8">
        <f t="shared" si="1"/>
        <v>3733.198359</v>
      </c>
      <c r="AD34" s="8">
        <f t="shared" si="1"/>
        <v>4316.6942310000013</v>
      </c>
      <c r="AE34" s="8">
        <f t="shared" ref="AE34" si="2">SUM(AE9:AE33)</f>
        <v>4054.6252990000003</v>
      </c>
      <c r="AF34" s="34">
        <f t="shared" si="0"/>
        <v>119529.65051099996</v>
      </c>
    </row>
    <row r="35" spans="1:32" ht="12.75" customHeight="1">
      <c r="A35" s="3"/>
      <c r="B35" s="75" t="s">
        <v>20</v>
      </c>
      <c r="C35" s="8">
        <f>C36-C34</f>
        <v>838.44199999999842</v>
      </c>
      <c r="D35" s="8">
        <f t="shared" ref="D35:AD35" si="3">D36-D34</f>
        <v>1082.6308309999986</v>
      </c>
      <c r="E35" s="8">
        <f t="shared" si="3"/>
        <v>1854.0762919999979</v>
      </c>
      <c r="F35" s="8">
        <f t="shared" si="3"/>
        <v>1962.2574250000016</v>
      </c>
      <c r="G35" s="8">
        <f t="shared" si="3"/>
        <v>2173.5709779999979</v>
      </c>
      <c r="H35" s="8">
        <f t="shared" si="3"/>
        <v>2320.0532140000014</v>
      </c>
      <c r="I35" s="8">
        <f t="shared" si="3"/>
        <v>1906.7084949999944</v>
      </c>
      <c r="J35" s="8">
        <f t="shared" si="3"/>
        <v>1832.5815149999999</v>
      </c>
      <c r="K35" s="8">
        <f t="shared" si="3"/>
        <v>1826.4257929999931</v>
      </c>
      <c r="L35" s="8">
        <f t="shared" si="3"/>
        <v>1830.9433589999971</v>
      </c>
      <c r="M35" s="8">
        <f t="shared" si="3"/>
        <v>1572.0704050000031</v>
      </c>
      <c r="N35" s="8">
        <f t="shared" si="3"/>
        <v>1242.0855679999995</v>
      </c>
      <c r="O35" s="8">
        <f t="shared" si="3"/>
        <v>1063.7834199999993</v>
      </c>
      <c r="P35" s="8">
        <f t="shared" si="3"/>
        <v>926.15713000000687</v>
      </c>
      <c r="Q35" s="8">
        <f t="shared" si="3"/>
        <v>813.99430700000084</v>
      </c>
      <c r="R35" s="8">
        <f t="shared" si="3"/>
        <v>813.02712200000087</v>
      </c>
      <c r="S35" s="8">
        <f t="shared" si="3"/>
        <v>896.46584699999812</v>
      </c>
      <c r="T35" s="8">
        <f t="shared" si="3"/>
        <v>883.82152300000189</v>
      </c>
      <c r="U35" s="8">
        <f t="shared" si="3"/>
        <v>887.69949400000451</v>
      </c>
      <c r="V35" s="8">
        <f t="shared" si="3"/>
        <v>785.73902799999996</v>
      </c>
      <c r="W35" s="8">
        <f t="shared" si="3"/>
        <v>700.19553900000119</v>
      </c>
      <c r="X35" s="8">
        <f t="shared" si="3"/>
        <v>679.79063700000279</v>
      </c>
      <c r="Y35" s="8">
        <f t="shared" si="3"/>
        <v>607.03335599999764</v>
      </c>
      <c r="Z35" s="8">
        <f t="shared" si="3"/>
        <v>655.42393900000206</v>
      </c>
      <c r="AA35" s="8">
        <f t="shared" si="3"/>
        <v>634.52493299999924</v>
      </c>
      <c r="AB35" s="8">
        <f t="shared" si="3"/>
        <v>543.45173199999772</v>
      </c>
      <c r="AC35" s="8">
        <f t="shared" si="3"/>
        <v>679.85022799999933</v>
      </c>
      <c r="AD35" s="8">
        <f t="shared" si="3"/>
        <v>911.65662999999495</v>
      </c>
      <c r="AE35" s="8">
        <f t="shared" ref="AE35" si="4">AE36-AE34</f>
        <v>2019.966257000001</v>
      </c>
      <c r="AF35" s="34">
        <f t="shared" si="0"/>
        <v>34944.426996999988</v>
      </c>
    </row>
    <row r="36" spans="1:32" ht="12.75" customHeight="1">
      <c r="A36" s="3"/>
      <c r="B36" s="75" t="s">
        <v>7</v>
      </c>
      <c r="C36" s="8">
        <v>2569.4740159999988</v>
      </c>
      <c r="D36" s="8">
        <v>3618.4947899999988</v>
      </c>
      <c r="E36" s="8">
        <v>5498.1282349999983</v>
      </c>
      <c r="F36" s="8">
        <v>6505.2977020000026</v>
      </c>
      <c r="G36" s="8">
        <v>7673.9637729999977</v>
      </c>
      <c r="H36" s="8">
        <v>8535.3827710000005</v>
      </c>
      <c r="I36" s="8">
        <v>7907.7521739999947</v>
      </c>
      <c r="J36" s="8">
        <v>7709.6067909999983</v>
      </c>
      <c r="K36" s="8">
        <v>7272.5215339999922</v>
      </c>
      <c r="L36" s="8">
        <v>7413.603151999996</v>
      </c>
      <c r="M36" s="8">
        <v>7236.9383160000043</v>
      </c>
      <c r="N36" s="8">
        <v>6264.5763660000011</v>
      </c>
      <c r="O36" s="8">
        <v>5070.6888239999998</v>
      </c>
      <c r="P36" s="10">
        <v>4864.6258240000061</v>
      </c>
      <c r="Q36" s="10">
        <v>4083.0193050000016</v>
      </c>
      <c r="R36" s="10">
        <v>4333.625086</v>
      </c>
      <c r="S36" s="10">
        <v>4614.9423319999969</v>
      </c>
      <c r="T36" s="10">
        <v>4424.5129840000027</v>
      </c>
      <c r="U36" s="10">
        <v>4501.0388400000047</v>
      </c>
      <c r="V36" s="10">
        <v>4504.3568100000002</v>
      </c>
      <c r="W36" s="10">
        <v>4332.1206069999998</v>
      </c>
      <c r="X36" s="10">
        <v>4147.7044920000017</v>
      </c>
      <c r="Y36" s="10">
        <v>3989.4713819999979</v>
      </c>
      <c r="Z36" s="10">
        <v>4153.8328140000021</v>
      </c>
      <c r="AA36" s="10">
        <v>4101.8515779999989</v>
      </c>
      <c r="AB36" s="10">
        <v>3430.556005999998</v>
      </c>
      <c r="AC36" s="10">
        <v>4413.0485869999993</v>
      </c>
      <c r="AD36" s="10">
        <v>5228.3508609999963</v>
      </c>
      <c r="AE36" s="10">
        <v>6074.5915560000012</v>
      </c>
      <c r="AF36" s="34">
        <f t="shared" si="0"/>
        <v>154474.07750799996</v>
      </c>
    </row>
    <row r="37" spans="1:32" s="2" customFormat="1">
      <c r="A37" s="5"/>
      <c r="B37" s="76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32" s="2" customFormat="1">
      <c r="A38" s="5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s="2" customFormat="1">
      <c r="A39" s="5"/>
      <c r="B39" s="7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2" ht="12.75" customHeight="1">
      <c r="A40" s="3">
        <v>1</v>
      </c>
      <c r="B40" s="72">
        <v>620342</v>
      </c>
      <c r="C40" s="12">
        <f>C9/C$36*100</f>
        <v>18.31985834722682</v>
      </c>
      <c r="D40" s="12">
        <f t="shared" ref="D40:AF49" si="5">D9/D$36*100</f>
        <v>17.971370908067559</v>
      </c>
      <c r="E40" s="12">
        <f t="shared" si="5"/>
        <v>17.272918917286773</v>
      </c>
      <c r="F40" s="12">
        <f t="shared" si="5"/>
        <v>17.984036851077832</v>
      </c>
      <c r="G40" s="12">
        <f t="shared" si="5"/>
        <v>17.966089087504486</v>
      </c>
      <c r="H40" s="12">
        <f t="shared" si="5"/>
        <v>18.507436425313657</v>
      </c>
      <c r="I40" s="12">
        <f t="shared" si="5"/>
        <v>17.324600896123137</v>
      </c>
      <c r="J40" s="12">
        <f t="shared" si="5"/>
        <v>18.85627772478702</v>
      </c>
      <c r="K40" s="12">
        <f t="shared" si="5"/>
        <v>20.081618104150689</v>
      </c>
      <c r="L40" s="12">
        <f t="shared" si="5"/>
        <v>19.162906617367863</v>
      </c>
      <c r="M40" s="12">
        <f t="shared" si="5"/>
        <v>21.783985991901595</v>
      </c>
      <c r="N40" s="12">
        <f t="shared" si="5"/>
        <v>24.232971270638664</v>
      </c>
      <c r="O40" s="12">
        <f t="shared" si="5"/>
        <v>24.893847420206043</v>
      </c>
      <c r="P40" s="12">
        <f t="shared" si="5"/>
        <v>27.725119316391606</v>
      </c>
      <c r="Q40" s="12">
        <f t="shared" si="5"/>
        <v>28.544703047883324</v>
      </c>
      <c r="R40" s="12">
        <f t="shared" si="5"/>
        <v>27.903789368086557</v>
      </c>
      <c r="S40" s="12">
        <f t="shared" si="5"/>
        <v>28.478678636714992</v>
      </c>
      <c r="T40" s="12">
        <f t="shared" si="5"/>
        <v>29.77201924287537</v>
      </c>
      <c r="U40" s="12">
        <f t="shared" si="5"/>
        <v>28.986841002242912</v>
      </c>
      <c r="V40" s="12">
        <f t="shared" si="5"/>
        <v>28.824577487235075</v>
      </c>
      <c r="W40" s="12">
        <f t="shared" si="5"/>
        <v>29.307725850209692</v>
      </c>
      <c r="X40" s="12">
        <f t="shared" si="5"/>
        <v>27.887848573374196</v>
      </c>
      <c r="Y40" s="12">
        <f t="shared" si="5"/>
        <v>27.240828845228716</v>
      </c>
      <c r="Z40" s="12">
        <f t="shared" si="5"/>
        <v>25.75031061421047</v>
      </c>
      <c r="AA40" s="12">
        <f t="shared" si="5"/>
        <v>25.478702949792599</v>
      </c>
      <c r="AB40" s="12">
        <f t="shared" si="5"/>
        <v>17.919781455974292</v>
      </c>
      <c r="AC40" s="12">
        <f t="shared" si="5"/>
        <v>20.416107034354756</v>
      </c>
      <c r="AD40" s="12">
        <f t="shared" si="5"/>
        <v>18.644814740178944</v>
      </c>
      <c r="AE40" s="12">
        <f t="shared" ref="AE40:AE66" si="6">AE9/AE$36*100</f>
        <v>13.460648678384981</v>
      </c>
      <c r="AF40" s="12">
        <f t="shared" si="5"/>
        <v>22.110405021341641</v>
      </c>
    </row>
    <row r="41" spans="1:32" ht="12.75" customHeight="1">
      <c r="A41" s="3">
        <v>2</v>
      </c>
      <c r="B41" s="72">
        <v>610910</v>
      </c>
      <c r="C41" s="12">
        <f t="shared" ref="C41:R67" si="7">C10/C$36*100</f>
        <v>9.0745806553429684</v>
      </c>
      <c r="D41" s="12">
        <f t="shared" si="7"/>
        <v>9.8052403717845369</v>
      </c>
      <c r="E41" s="12">
        <f t="shared" si="7"/>
        <v>9.4503504063869865</v>
      </c>
      <c r="F41" s="12">
        <f t="shared" si="7"/>
        <v>10.9056400567477</v>
      </c>
      <c r="G41" s="12">
        <f t="shared" si="7"/>
        <v>10.916621771756182</v>
      </c>
      <c r="H41" s="12">
        <f t="shared" si="7"/>
        <v>10.967715088075925</v>
      </c>
      <c r="I41" s="12">
        <f t="shared" si="7"/>
        <v>11.972714852052476</v>
      </c>
      <c r="J41" s="12">
        <f t="shared" si="7"/>
        <v>11.460934013281772</v>
      </c>
      <c r="K41" s="12">
        <f t="shared" si="7"/>
        <v>10.758446273993542</v>
      </c>
      <c r="L41" s="12">
        <f t="shared" si="7"/>
        <v>9.8655474538408416</v>
      </c>
      <c r="M41" s="12">
        <f t="shared" si="7"/>
        <v>9.2755589821169284</v>
      </c>
      <c r="N41" s="12">
        <f t="shared" si="7"/>
        <v>10.929114372615821</v>
      </c>
      <c r="O41" s="12">
        <f t="shared" si="7"/>
        <v>11.627483946745141</v>
      </c>
      <c r="P41" s="12">
        <f t="shared" si="7"/>
        <v>13.223161786183848</v>
      </c>
      <c r="Q41" s="12">
        <f t="shared" si="7"/>
        <v>14.902331474526292</v>
      </c>
      <c r="R41" s="12">
        <f t="shared" si="7"/>
        <v>15.078725963420824</v>
      </c>
      <c r="S41" s="12">
        <f t="shared" si="5"/>
        <v>12.337813563820722</v>
      </c>
      <c r="T41" s="12">
        <f t="shared" si="5"/>
        <v>12.165543280051082</v>
      </c>
      <c r="U41" s="12">
        <f t="shared" si="5"/>
        <v>12.270528951934113</v>
      </c>
      <c r="V41" s="12">
        <f t="shared" si="5"/>
        <v>11.946868525275644</v>
      </c>
      <c r="W41" s="12">
        <f t="shared" si="5"/>
        <v>11.970398473257465</v>
      </c>
      <c r="X41" s="12">
        <f t="shared" si="5"/>
        <v>12.505008300383993</v>
      </c>
      <c r="Y41" s="12">
        <f t="shared" si="5"/>
        <v>13.499911502811734</v>
      </c>
      <c r="Z41" s="12">
        <f t="shared" si="5"/>
        <v>14.07782284903486</v>
      </c>
      <c r="AA41" s="12">
        <f t="shared" si="5"/>
        <v>14.493466418642811</v>
      </c>
      <c r="AB41" s="12">
        <f t="shared" si="5"/>
        <v>14.927491931463901</v>
      </c>
      <c r="AC41" s="12">
        <f t="shared" si="5"/>
        <v>17.162214081011658</v>
      </c>
      <c r="AD41" s="12">
        <f t="shared" si="5"/>
        <v>15.167946855202466</v>
      </c>
      <c r="AE41" s="12">
        <f t="shared" si="6"/>
        <v>12.969986306680992</v>
      </c>
      <c r="AF41" s="12">
        <f t="shared" si="5"/>
        <v>12.033927501549437</v>
      </c>
    </row>
    <row r="42" spans="1:32" ht="12.75" customHeight="1">
      <c r="A42" s="3">
        <v>3</v>
      </c>
      <c r="B42" s="72">
        <v>610990</v>
      </c>
      <c r="C42" s="12">
        <f t="shared" si="7"/>
        <v>2.2181582551562968</v>
      </c>
      <c r="D42" s="12">
        <f t="shared" si="5"/>
        <v>3.5982307438944816</v>
      </c>
      <c r="E42" s="12">
        <f t="shared" si="5"/>
        <v>2.595671724997517</v>
      </c>
      <c r="F42" s="12">
        <f t="shared" si="5"/>
        <v>1.8918778761218322</v>
      </c>
      <c r="G42" s="12">
        <f t="shared" si="5"/>
        <v>1.9153089113755455</v>
      </c>
      <c r="H42" s="12">
        <f t="shared" si="5"/>
        <v>1.9066082256195513</v>
      </c>
      <c r="I42" s="12">
        <f t="shared" si="5"/>
        <v>1.7993590450119747</v>
      </c>
      <c r="J42" s="12">
        <f t="shared" si="5"/>
        <v>1.5983481822166516</v>
      </c>
      <c r="K42" s="12">
        <f t="shared" si="5"/>
        <v>1.7662150383396877</v>
      </c>
      <c r="L42" s="12">
        <f t="shared" si="5"/>
        <v>1.6440971481878972</v>
      </c>
      <c r="M42" s="12">
        <f t="shared" si="5"/>
        <v>1.7630955720308494</v>
      </c>
      <c r="N42" s="12">
        <f t="shared" si="5"/>
        <v>2.3491013342688971</v>
      </c>
      <c r="O42" s="12">
        <f t="shared" si="5"/>
        <v>2.2602127635509586</v>
      </c>
      <c r="P42" s="12">
        <f t="shared" si="5"/>
        <v>2.3093978049811024</v>
      </c>
      <c r="Q42" s="12">
        <f t="shared" si="5"/>
        <v>3.3787234077258415</v>
      </c>
      <c r="R42" s="12">
        <f t="shared" si="5"/>
        <v>4.7213282399759491</v>
      </c>
      <c r="S42" s="12">
        <f t="shared" si="5"/>
        <v>5.9560551405824196</v>
      </c>
      <c r="T42" s="12">
        <f t="shared" si="5"/>
        <v>6.0279496289076731</v>
      </c>
      <c r="U42" s="12">
        <f t="shared" si="5"/>
        <v>6.4744499738642496</v>
      </c>
      <c r="V42" s="12">
        <f t="shared" si="5"/>
        <v>7.4796399621814151</v>
      </c>
      <c r="W42" s="12">
        <f t="shared" si="5"/>
        <v>8.5926959050611682</v>
      </c>
      <c r="X42" s="12">
        <f t="shared" si="5"/>
        <v>9.0243219284774412</v>
      </c>
      <c r="Y42" s="12">
        <f t="shared" si="5"/>
        <v>8.5074585703595407</v>
      </c>
      <c r="Z42" s="12">
        <f t="shared" si="5"/>
        <v>8.2818664930504298</v>
      </c>
      <c r="AA42" s="12">
        <f t="shared" si="5"/>
        <v>7.6639501947381312</v>
      </c>
      <c r="AB42" s="12">
        <f t="shared" si="5"/>
        <v>7.4856894203405746</v>
      </c>
      <c r="AC42" s="12">
        <f t="shared" si="5"/>
        <v>6.9492286784106518</v>
      </c>
      <c r="AD42" s="12">
        <f t="shared" si="5"/>
        <v>6.6882022323405854</v>
      </c>
      <c r="AE42" s="12">
        <f t="shared" si="6"/>
        <v>5.2261319970794089</v>
      </c>
      <c r="AF42" s="12">
        <f t="shared" si="5"/>
        <v>4.0574252813876859</v>
      </c>
    </row>
    <row r="43" spans="1:32" ht="12.75" customHeight="1">
      <c r="A43" s="3">
        <v>4</v>
      </c>
      <c r="B43" s="72">
        <v>611030</v>
      </c>
      <c r="C43" s="12">
        <f t="shared" si="7"/>
        <v>6.1073592113725459</v>
      </c>
      <c r="D43" s="12">
        <f t="shared" si="5"/>
        <v>5.0713515605200055</v>
      </c>
      <c r="E43" s="12">
        <f t="shared" si="5"/>
        <v>3.9509765999482922</v>
      </c>
      <c r="F43" s="12">
        <f t="shared" si="5"/>
        <v>3.3283078794908003</v>
      </c>
      <c r="G43" s="12">
        <f t="shared" si="5"/>
        <v>2.8319581174546165</v>
      </c>
      <c r="H43" s="12">
        <f t="shared" si="5"/>
        <v>2.7069583309727823</v>
      </c>
      <c r="I43" s="12">
        <f t="shared" si="5"/>
        <v>3.934568422907688</v>
      </c>
      <c r="J43" s="12">
        <f t="shared" si="5"/>
        <v>3.5641679848157128</v>
      </c>
      <c r="K43" s="12">
        <f t="shared" si="5"/>
        <v>3.3030944202357895</v>
      </c>
      <c r="L43" s="12">
        <f t="shared" si="5"/>
        <v>2.8266943981681325</v>
      </c>
      <c r="M43" s="12">
        <f t="shared" si="5"/>
        <v>2.9682318906198599</v>
      </c>
      <c r="N43" s="12">
        <f t="shared" si="5"/>
        <v>4.2189476759265352</v>
      </c>
      <c r="O43" s="12">
        <f t="shared" si="5"/>
        <v>3.7993461576296483</v>
      </c>
      <c r="P43" s="12">
        <f t="shared" si="5"/>
        <v>3.4502874644937913</v>
      </c>
      <c r="Q43" s="12">
        <f t="shared" si="5"/>
        <v>2.067914126602445</v>
      </c>
      <c r="R43" s="12">
        <f t="shared" si="5"/>
        <v>2.1167519842993636</v>
      </c>
      <c r="S43" s="12">
        <f t="shared" si="5"/>
        <v>2.3740577913683034</v>
      </c>
      <c r="T43" s="12">
        <f t="shared" si="5"/>
        <v>2.0517410690911864</v>
      </c>
      <c r="U43" s="12">
        <f t="shared" si="5"/>
        <v>2.7121916370754953</v>
      </c>
      <c r="V43" s="12">
        <f t="shared" si="5"/>
        <v>2.8323684020049913</v>
      </c>
      <c r="W43" s="12">
        <f t="shared" si="5"/>
        <v>3.2376171100446003</v>
      </c>
      <c r="X43" s="12">
        <f t="shared" si="5"/>
        <v>3.5819628733569848</v>
      </c>
      <c r="Y43" s="12">
        <f t="shared" si="5"/>
        <v>3.3713903703345345</v>
      </c>
      <c r="Z43" s="12">
        <f t="shared" si="5"/>
        <v>3.7831946069267084</v>
      </c>
      <c r="AA43" s="12">
        <f t="shared" si="5"/>
        <v>3.9486978482769484</v>
      </c>
      <c r="AB43" s="12">
        <f t="shared" si="5"/>
        <v>3.931383156669563</v>
      </c>
      <c r="AC43" s="12">
        <f t="shared" si="5"/>
        <v>4.6325888321791107</v>
      </c>
      <c r="AD43" s="12">
        <f t="shared" si="5"/>
        <v>4.8771317338719857</v>
      </c>
      <c r="AE43" s="12">
        <f t="shared" si="6"/>
        <v>4.6672015292940614</v>
      </c>
      <c r="AF43" s="12">
        <f t="shared" si="5"/>
        <v>3.4596589338578378</v>
      </c>
    </row>
    <row r="44" spans="1:32" ht="12.75" customHeight="1">
      <c r="A44" s="3">
        <v>5</v>
      </c>
      <c r="B44" s="72">
        <v>620343</v>
      </c>
      <c r="C44" s="12">
        <f t="shared" si="7"/>
        <v>1.3507433733083531</v>
      </c>
      <c r="D44" s="12">
        <f t="shared" si="5"/>
        <v>1.7107924590931916</v>
      </c>
      <c r="E44" s="12">
        <f t="shared" si="5"/>
        <v>1.7068213033412458</v>
      </c>
      <c r="F44" s="12">
        <f t="shared" si="5"/>
        <v>1.8712687040068061</v>
      </c>
      <c r="G44" s="12">
        <f t="shared" si="5"/>
        <v>2.4194186667031592</v>
      </c>
      <c r="H44" s="12">
        <f t="shared" si="5"/>
        <v>2.7139248023772078</v>
      </c>
      <c r="I44" s="12">
        <f t="shared" si="5"/>
        <v>2.9517176925125033</v>
      </c>
      <c r="J44" s="12">
        <f t="shared" si="5"/>
        <v>3.0300534817509091</v>
      </c>
      <c r="K44" s="12">
        <f t="shared" si="5"/>
        <v>3.1734118341353854</v>
      </c>
      <c r="L44" s="12">
        <f t="shared" si="5"/>
        <v>3.3306728717113305</v>
      </c>
      <c r="M44" s="12">
        <f t="shared" si="5"/>
        <v>3.5904312107446166</v>
      </c>
      <c r="N44" s="12">
        <f t="shared" si="5"/>
        <v>3.6313861737670123</v>
      </c>
      <c r="O44" s="12">
        <f t="shared" si="5"/>
        <v>4.1961864824541246</v>
      </c>
      <c r="P44" s="12">
        <f t="shared" si="5"/>
        <v>3.7168988230902373</v>
      </c>
      <c r="Q44" s="12">
        <f t="shared" si="5"/>
        <v>3.2961907340283791</v>
      </c>
      <c r="R44" s="12">
        <f t="shared" si="5"/>
        <v>3.5556768742592602</v>
      </c>
      <c r="S44" s="12">
        <f t="shared" si="5"/>
        <v>3.1200473947764191</v>
      </c>
      <c r="T44" s="12">
        <f t="shared" si="5"/>
        <v>3.2390448060215231</v>
      </c>
      <c r="U44" s="12">
        <f t="shared" si="5"/>
        <v>3.381272888549431</v>
      </c>
      <c r="V44" s="12">
        <f t="shared" si="5"/>
        <v>3.6236028779434104</v>
      </c>
      <c r="W44" s="12">
        <f t="shared" si="5"/>
        <v>3.8350348956478166</v>
      </c>
      <c r="X44" s="12">
        <f t="shared" si="5"/>
        <v>4.2325876961246145</v>
      </c>
      <c r="Y44" s="12">
        <f t="shared" si="5"/>
        <v>3.9645600846673799</v>
      </c>
      <c r="Z44" s="12">
        <f t="shared" si="5"/>
        <v>3.7151635347449958</v>
      </c>
      <c r="AA44" s="12">
        <f t="shared" si="5"/>
        <v>3.6085214490420556</v>
      </c>
      <c r="AB44" s="12">
        <f t="shared" si="5"/>
        <v>3.8295404234831807</v>
      </c>
      <c r="AC44" s="12">
        <f t="shared" si="5"/>
        <v>3.7176363179705922</v>
      </c>
      <c r="AD44" s="12">
        <f t="shared" si="5"/>
        <v>4.2303098410977151</v>
      </c>
      <c r="AE44" s="12">
        <f t="shared" si="6"/>
        <v>3.7274530297654791</v>
      </c>
      <c r="AF44" s="12">
        <f t="shared" si="5"/>
        <v>3.2314575503721548</v>
      </c>
    </row>
    <row r="45" spans="1:32" ht="12.75" customHeight="1">
      <c r="A45" s="3">
        <v>6</v>
      </c>
      <c r="B45" s="72">
        <v>620462</v>
      </c>
      <c r="C45" s="12">
        <f t="shared" si="7"/>
        <v>11.97871681454669</v>
      </c>
      <c r="D45" s="12">
        <f t="shared" si="5"/>
        <v>13.278921647970652</v>
      </c>
      <c r="E45" s="12">
        <f t="shared" si="5"/>
        <v>13.266585587376726</v>
      </c>
      <c r="F45" s="12">
        <f t="shared" si="5"/>
        <v>15.174879263350272</v>
      </c>
      <c r="G45" s="12">
        <f t="shared" si="5"/>
        <v>15.463195228716915</v>
      </c>
      <c r="H45" s="12">
        <f t="shared" si="5"/>
        <v>17.366520773225204</v>
      </c>
      <c r="I45" s="12">
        <f t="shared" si="5"/>
        <v>17.384708508190545</v>
      </c>
      <c r="J45" s="12">
        <f t="shared" si="5"/>
        <v>17.26862467946065</v>
      </c>
      <c r="K45" s="12">
        <f t="shared" si="5"/>
        <v>15.229018969859832</v>
      </c>
      <c r="L45" s="12">
        <f t="shared" si="5"/>
        <v>18.347298771084809</v>
      </c>
      <c r="M45" s="12">
        <f t="shared" si="5"/>
        <v>18.678207440451523</v>
      </c>
      <c r="N45" s="12">
        <f t="shared" si="5"/>
        <v>14.109641232841824</v>
      </c>
      <c r="O45" s="12">
        <f t="shared" si="5"/>
        <v>11.8815545759469</v>
      </c>
      <c r="P45" s="12">
        <f t="shared" si="5"/>
        <v>10.282681445552416</v>
      </c>
      <c r="Q45" s="12">
        <f t="shared" si="5"/>
        <v>10.468898529981352</v>
      </c>
      <c r="R45" s="12">
        <f t="shared" si="5"/>
        <v>9.3349847292258357</v>
      </c>
      <c r="S45" s="12">
        <f t="shared" si="5"/>
        <v>7.7609092645970739</v>
      </c>
      <c r="T45" s="12">
        <f t="shared" si="5"/>
        <v>5.9089036227359815</v>
      </c>
      <c r="U45" s="12">
        <f t="shared" si="5"/>
        <v>5.757889727518986</v>
      </c>
      <c r="V45" s="12">
        <f t="shared" si="5"/>
        <v>5.187484381371644</v>
      </c>
      <c r="W45" s="12">
        <f t="shared" si="5"/>
        <v>4.6571232960135358</v>
      </c>
      <c r="X45" s="12">
        <f t="shared" si="5"/>
        <v>4.8181726635890705</v>
      </c>
      <c r="Y45" s="12">
        <f t="shared" si="5"/>
        <v>5.1056615399979846</v>
      </c>
      <c r="Z45" s="12">
        <f t="shared" si="5"/>
        <v>4.7903442894801094</v>
      </c>
      <c r="AA45" s="12">
        <f t="shared" si="5"/>
        <v>3.9797795677335461</v>
      </c>
      <c r="AB45" s="12">
        <f t="shared" si="5"/>
        <v>3.6487602528882919</v>
      </c>
      <c r="AC45" s="12">
        <f t="shared" si="5"/>
        <v>3.6180551573881878</v>
      </c>
      <c r="AD45" s="12">
        <f t="shared" si="5"/>
        <v>4.0206907032209633</v>
      </c>
      <c r="AE45" s="12">
        <f t="shared" si="6"/>
        <v>3.1313608206648609</v>
      </c>
      <c r="AF45" s="12">
        <f t="shared" si="5"/>
        <v>11.188387320264095</v>
      </c>
    </row>
    <row r="46" spans="1:32" ht="12.75" customHeight="1">
      <c r="A46" s="3">
        <v>7</v>
      </c>
      <c r="B46" s="72">
        <v>611020</v>
      </c>
      <c r="C46" s="12">
        <f t="shared" si="7"/>
        <v>1.0135926589576383</v>
      </c>
      <c r="D46" s="12">
        <f t="shared" si="5"/>
        <v>0.86733500589066792</v>
      </c>
      <c r="E46" s="12">
        <f t="shared" si="5"/>
        <v>1.8293051689799307</v>
      </c>
      <c r="F46" s="12">
        <f t="shared" si="5"/>
        <v>2.6107169845245606</v>
      </c>
      <c r="G46" s="12">
        <f t="shared" si="5"/>
        <v>3.7416866757992198</v>
      </c>
      <c r="H46" s="12">
        <f t="shared" si="5"/>
        <v>3.6925518099884167</v>
      </c>
      <c r="I46" s="12">
        <f t="shared" si="5"/>
        <v>4.2269686460206994</v>
      </c>
      <c r="J46" s="12">
        <f t="shared" si="5"/>
        <v>4.1388153721729815</v>
      </c>
      <c r="K46" s="12">
        <f t="shared" si="5"/>
        <v>4.4636231392697647</v>
      </c>
      <c r="L46" s="12">
        <f t="shared" si="5"/>
        <v>4.2171912441206985</v>
      </c>
      <c r="M46" s="12">
        <f t="shared" si="5"/>
        <v>3.725911168868941</v>
      </c>
      <c r="N46" s="12">
        <f t="shared" si="5"/>
        <v>3.3671547711483338</v>
      </c>
      <c r="O46" s="12">
        <f t="shared" si="5"/>
        <v>2.7350115894234568</v>
      </c>
      <c r="P46" s="12">
        <f t="shared" si="5"/>
        <v>2.570516490355248</v>
      </c>
      <c r="Q46" s="12">
        <f t="shared" si="5"/>
        <v>1.8031711461623856</v>
      </c>
      <c r="R46" s="12">
        <f t="shared" si="5"/>
        <v>1.7658906684665618</v>
      </c>
      <c r="S46" s="12">
        <f t="shared" si="5"/>
        <v>1.3999523363924897</v>
      </c>
      <c r="T46" s="12">
        <f t="shared" si="5"/>
        <v>1.029374423008812</v>
      </c>
      <c r="U46" s="12">
        <f t="shared" si="5"/>
        <v>0.97007432177590258</v>
      </c>
      <c r="V46" s="12">
        <f t="shared" si="5"/>
        <v>1.2107747076990556</v>
      </c>
      <c r="W46" s="12">
        <f t="shared" si="5"/>
        <v>1.2878675840614702</v>
      </c>
      <c r="X46" s="12">
        <f t="shared" si="5"/>
        <v>1.4362475223319255</v>
      </c>
      <c r="Y46" s="12">
        <f t="shared" si="5"/>
        <v>1.5307928583105708</v>
      </c>
      <c r="Z46" s="12">
        <f t="shared" si="5"/>
        <v>1.6417199741443413</v>
      </c>
      <c r="AA46" s="12">
        <f t="shared" si="5"/>
        <v>1.9385638531263314</v>
      </c>
      <c r="AB46" s="12">
        <f t="shared" si="5"/>
        <v>2.0155455523555745</v>
      </c>
      <c r="AC46" s="12">
        <f t="shared" si="5"/>
        <v>2.4648685110885236</v>
      </c>
      <c r="AD46" s="12">
        <f t="shared" si="5"/>
        <v>2.9459965502495011</v>
      </c>
      <c r="AE46" s="12">
        <f t="shared" si="6"/>
        <v>2.7058741889839082</v>
      </c>
      <c r="AF46" s="12">
        <f t="shared" si="5"/>
        <v>2.6826735416402716</v>
      </c>
    </row>
    <row r="47" spans="1:32" ht="12.75" customHeight="1">
      <c r="A47" s="3">
        <v>8</v>
      </c>
      <c r="B47" s="72">
        <v>621010</v>
      </c>
      <c r="C47" s="12">
        <f t="shared" si="7"/>
        <v>3.9626787181334175</v>
      </c>
      <c r="D47" s="12">
        <f t="shared" si="5"/>
        <v>3.7948366923032113</v>
      </c>
      <c r="E47" s="12">
        <f t="shared" si="5"/>
        <v>2.2426603878583427</v>
      </c>
      <c r="F47" s="12">
        <f t="shared" si="5"/>
        <v>2.7767679862593311</v>
      </c>
      <c r="G47" s="12">
        <f t="shared" si="5"/>
        <v>2.7619368330317506</v>
      </c>
      <c r="H47" s="12">
        <f t="shared" si="5"/>
        <v>3.1308806431968739</v>
      </c>
      <c r="I47" s="12">
        <f t="shared" si="5"/>
        <v>2.4987608697409356</v>
      </c>
      <c r="J47" s="12">
        <f t="shared" si="5"/>
        <v>2.6686739619481075</v>
      </c>
      <c r="K47" s="12">
        <f t="shared" si="5"/>
        <v>2.4453180395354215</v>
      </c>
      <c r="L47" s="12">
        <f t="shared" si="5"/>
        <v>2.4933542868440832</v>
      </c>
      <c r="M47" s="12">
        <f t="shared" si="5"/>
        <v>2.0968000606625585</v>
      </c>
      <c r="N47" s="12">
        <f t="shared" si="5"/>
        <v>1.8795253999781789</v>
      </c>
      <c r="O47" s="12">
        <f t="shared" si="5"/>
        <v>1.5588062636753905</v>
      </c>
      <c r="P47" s="12">
        <f t="shared" si="5"/>
        <v>1.8985223189079521</v>
      </c>
      <c r="Q47" s="12">
        <f t="shared" si="5"/>
        <v>1.4289323572032431</v>
      </c>
      <c r="R47" s="12">
        <f t="shared" si="5"/>
        <v>1.9448594727836597</v>
      </c>
      <c r="S47" s="12">
        <f t="shared" si="5"/>
        <v>2.3139519265394815</v>
      </c>
      <c r="T47" s="12">
        <f t="shared" si="5"/>
        <v>2.165184786357945</v>
      </c>
      <c r="U47" s="12">
        <f t="shared" si="5"/>
        <v>2.3354898443844552</v>
      </c>
      <c r="V47" s="12">
        <f t="shared" si="5"/>
        <v>2.565969235461167</v>
      </c>
      <c r="W47" s="12">
        <f t="shared" si="5"/>
        <v>2.8285060624121261</v>
      </c>
      <c r="X47" s="12">
        <f t="shared" si="5"/>
        <v>2.624221185717007</v>
      </c>
      <c r="Y47" s="12">
        <f t="shared" si="5"/>
        <v>2.7727385512550109</v>
      </c>
      <c r="Z47" s="12">
        <f t="shared" si="5"/>
        <v>2.6237589686487546</v>
      </c>
      <c r="AA47" s="12">
        <f t="shared" si="5"/>
        <v>2.6403118187130086</v>
      </c>
      <c r="AB47" s="12">
        <f t="shared" si="5"/>
        <v>6.721221825171396</v>
      </c>
      <c r="AC47" s="12">
        <f t="shared" si="5"/>
        <v>3.5877273018566935</v>
      </c>
      <c r="AD47" s="12">
        <f t="shared" si="5"/>
        <v>2.5708335299879197</v>
      </c>
      <c r="AE47" s="12">
        <f t="shared" si="6"/>
        <v>2.1583497884808236</v>
      </c>
      <c r="AF47" s="12">
        <f t="shared" si="5"/>
        <v>2.5951258454949451</v>
      </c>
    </row>
    <row r="48" spans="1:32" ht="12.75" customHeight="1">
      <c r="A48" s="3">
        <v>9</v>
      </c>
      <c r="B48" s="72">
        <v>650590</v>
      </c>
      <c r="C48" s="12">
        <f t="shared" si="7"/>
        <v>0.29181069562526391</v>
      </c>
      <c r="D48" s="12">
        <f t="shared" si="5"/>
        <v>0.23018515939330683</v>
      </c>
      <c r="E48" s="12">
        <f t="shared" si="5"/>
        <v>0.14674692286437738</v>
      </c>
      <c r="F48" s="12">
        <f t="shared" si="5"/>
        <v>0.164824386080033</v>
      </c>
      <c r="G48" s="12">
        <f t="shared" si="5"/>
        <v>0.18212675239847009</v>
      </c>
      <c r="H48" s="12">
        <f t="shared" si="5"/>
        <v>0.26751675481479115</v>
      </c>
      <c r="I48" s="12">
        <f t="shared" si="5"/>
        <v>0.36378603384390812</v>
      </c>
      <c r="J48" s="12">
        <f t="shared" si="5"/>
        <v>0.38735923646407411</v>
      </c>
      <c r="K48" s="12">
        <f t="shared" si="5"/>
        <v>0.39356993122930267</v>
      </c>
      <c r="L48" s="12">
        <f t="shared" si="5"/>
        <v>0.42136099491072432</v>
      </c>
      <c r="M48" s="12">
        <f t="shared" si="5"/>
        <v>0.34762449120756034</v>
      </c>
      <c r="N48" s="12">
        <f t="shared" si="5"/>
        <v>0.36175786958233402</v>
      </c>
      <c r="O48" s="12">
        <f t="shared" si="5"/>
        <v>0.43863618478671612</v>
      </c>
      <c r="P48" s="12">
        <f t="shared" si="5"/>
        <v>0.57909835245737429</v>
      </c>
      <c r="Q48" s="12">
        <f t="shared" si="5"/>
        <v>0.58459588889942782</v>
      </c>
      <c r="R48" s="12">
        <f t="shared" si="5"/>
        <v>0.63949763650597435</v>
      </c>
      <c r="S48" s="12">
        <f t="shared" si="5"/>
        <v>0.58317305101267769</v>
      </c>
      <c r="T48" s="12">
        <f t="shared" si="5"/>
        <v>0.71611743743500733</v>
      </c>
      <c r="U48" s="12">
        <f t="shared" si="5"/>
        <v>0.69979887132011442</v>
      </c>
      <c r="V48" s="12">
        <f t="shared" si="5"/>
        <v>0.84381745503860295</v>
      </c>
      <c r="W48" s="12">
        <f t="shared" si="5"/>
        <v>0.98823696022736318</v>
      </c>
      <c r="X48" s="12">
        <f t="shared" si="5"/>
        <v>1.2506281269567354</v>
      </c>
      <c r="Y48" s="12">
        <f t="shared" si="5"/>
        <v>1.7840092880756511</v>
      </c>
      <c r="Z48" s="12">
        <f t="shared" si="5"/>
        <v>1.6633764548040368</v>
      </c>
      <c r="AA48" s="12">
        <f t="shared" si="5"/>
        <v>1.9037687374850212</v>
      </c>
      <c r="AB48" s="12">
        <f t="shared" si="5"/>
        <v>2.619206153254682</v>
      </c>
      <c r="AC48" s="12">
        <f t="shared" si="5"/>
        <v>2.4071228065089967</v>
      </c>
      <c r="AD48" s="12">
        <f t="shared" si="5"/>
        <v>2.3995543209585701</v>
      </c>
      <c r="AE48" s="12">
        <f t="shared" si="6"/>
        <v>0</v>
      </c>
      <c r="AF48" s="12">
        <f t="shared" si="5"/>
        <v>0.71365861753918403</v>
      </c>
    </row>
    <row r="49" spans="1:32" ht="12.75" customHeight="1">
      <c r="A49" s="3">
        <v>10</v>
      </c>
      <c r="B49" s="72">
        <v>610343</v>
      </c>
      <c r="C49" s="12">
        <f t="shared" si="7"/>
        <v>0.71489339396378659</v>
      </c>
      <c r="D49" s="12">
        <f t="shared" si="5"/>
        <v>0.51319344306697212</v>
      </c>
      <c r="E49" s="12">
        <f t="shared" si="5"/>
        <v>0.81037891616218394</v>
      </c>
      <c r="F49" s="12">
        <f t="shared" si="5"/>
        <v>0.89459364760675153</v>
      </c>
      <c r="G49" s="12">
        <f t="shared" si="5"/>
        <v>0.74647175429140533</v>
      </c>
      <c r="H49" s="12">
        <f t="shared" si="5"/>
        <v>1.1300054208195744</v>
      </c>
      <c r="I49" s="12">
        <f t="shared" si="5"/>
        <v>1.6451313993846983</v>
      </c>
      <c r="J49" s="12">
        <f t="shared" si="5"/>
        <v>1.9128379565629139</v>
      </c>
      <c r="K49" s="12">
        <f t="shared" si="5"/>
        <v>1.5725436008038656</v>
      </c>
      <c r="L49" s="12">
        <f t="shared" si="5"/>
        <v>1.3641770395103563</v>
      </c>
      <c r="M49" s="12">
        <f t="shared" si="5"/>
        <v>1.3919040014103106</v>
      </c>
      <c r="N49" s="12">
        <f t="shared" si="5"/>
        <v>1.4141652016697595</v>
      </c>
      <c r="O49" s="12">
        <f t="shared" si="5"/>
        <v>1.3695643809043172</v>
      </c>
      <c r="P49" s="12">
        <f t="shared" si="5"/>
        <v>0.79670137852723677</v>
      </c>
      <c r="Q49" s="12">
        <f t="shared" si="5"/>
        <v>0.53903159294516223</v>
      </c>
      <c r="R49" s="12">
        <f t="shared" si="5"/>
        <v>0.61411055344809307</v>
      </c>
      <c r="S49" s="12">
        <f t="shared" si="5"/>
        <v>0.66476804677003754</v>
      </c>
      <c r="T49" s="12">
        <f t="shared" si="5"/>
        <v>0.58098439518558276</v>
      </c>
      <c r="U49" s="12">
        <f t="shared" si="5"/>
        <v>0.63609651055577143</v>
      </c>
      <c r="V49" s="12">
        <f t="shared" ref="D49:AF58" si="8">V18/V$36*100</f>
        <v>0.60505424302743016</v>
      </c>
      <c r="W49" s="12">
        <f t="shared" si="8"/>
        <v>0.64222683355223587</v>
      </c>
      <c r="X49" s="12">
        <f t="shared" si="8"/>
        <v>0.68762138322558175</v>
      </c>
      <c r="Y49" s="12">
        <f t="shared" si="8"/>
        <v>0.61334088296513101</v>
      </c>
      <c r="Z49" s="12">
        <f t="shared" si="8"/>
        <v>0.58811416091817659</v>
      </c>
      <c r="AA49" s="12">
        <f t="shared" si="8"/>
        <v>0.63759774098778965</v>
      </c>
      <c r="AB49" s="12">
        <f t="shared" si="8"/>
        <v>0.86848691430458502</v>
      </c>
      <c r="AC49" s="12">
        <f t="shared" si="8"/>
        <v>1.0542649164809661</v>
      </c>
      <c r="AD49" s="12">
        <f t="shared" si="8"/>
        <v>1.8349090669414443</v>
      </c>
      <c r="AE49" s="12">
        <f t="shared" si="6"/>
        <v>1.854116872907331</v>
      </c>
      <c r="AF49" s="12">
        <f t="shared" si="8"/>
        <v>1.0753803219274574</v>
      </c>
    </row>
    <row r="50" spans="1:32" ht="12.75" customHeight="1">
      <c r="A50" s="3">
        <v>11</v>
      </c>
      <c r="B50" s="72">
        <v>621133</v>
      </c>
      <c r="C50" s="12">
        <f t="shared" si="7"/>
        <v>0.48235552968518541</v>
      </c>
      <c r="D50" s="12">
        <f t="shared" si="8"/>
        <v>0.34015251407892738</v>
      </c>
      <c r="E50" s="12">
        <f t="shared" si="8"/>
        <v>0.82715218809369973</v>
      </c>
      <c r="F50" s="12">
        <f t="shared" si="8"/>
        <v>0.76170337269524047</v>
      </c>
      <c r="G50" s="12">
        <f t="shared" si="8"/>
        <v>0.42208299332819915</v>
      </c>
      <c r="H50" s="12">
        <f t="shared" si="8"/>
        <v>0.4665448178293537</v>
      </c>
      <c r="I50" s="12">
        <f t="shared" si="8"/>
        <v>0.61875617651342996</v>
      </c>
      <c r="J50" s="12">
        <f t="shared" si="8"/>
        <v>0.57236325011429512</v>
      </c>
      <c r="K50" s="12">
        <f t="shared" si="8"/>
        <v>0.46524083623290968</v>
      </c>
      <c r="L50" s="12">
        <f t="shared" si="8"/>
        <v>0.46687954953000727</v>
      </c>
      <c r="M50" s="12">
        <f t="shared" si="8"/>
        <v>0.94784372900270486</v>
      </c>
      <c r="N50" s="12">
        <f t="shared" si="8"/>
        <v>1.0823148931185043</v>
      </c>
      <c r="O50" s="12">
        <f t="shared" si="8"/>
        <v>1.1867327514791313</v>
      </c>
      <c r="P50" s="12">
        <f t="shared" si="8"/>
        <v>1.2898113291765463</v>
      </c>
      <c r="Q50" s="12">
        <f t="shared" si="8"/>
        <v>1.1101631075927518</v>
      </c>
      <c r="R50" s="12">
        <f t="shared" si="8"/>
        <v>1.3413686197218955</v>
      </c>
      <c r="S50" s="12">
        <f t="shared" si="8"/>
        <v>1.6471801927599914</v>
      </c>
      <c r="T50" s="12">
        <f t="shared" si="8"/>
        <v>1.618690627849674</v>
      </c>
      <c r="U50" s="12">
        <f t="shared" si="8"/>
        <v>1.5666984113383016</v>
      </c>
      <c r="V50" s="12">
        <f t="shared" si="8"/>
        <v>1.6591713346083701</v>
      </c>
      <c r="W50" s="12">
        <f t="shared" si="8"/>
        <v>1.5201074248392918</v>
      </c>
      <c r="X50" s="12">
        <f t="shared" si="8"/>
        <v>1.481446354688857</v>
      </c>
      <c r="Y50" s="12">
        <f t="shared" si="8"/>
        <v>1.8221688298853431</v>
      </c>
      <c r="Z50" s="12">
        <f t="shared" si="8"/>
        <v>1.9134392393482584</v>
      </c>
      <c r="AA50" s="12">
        <f t="shared" si="8"/>
        <v>2.1886098824612326</v>
      </c>
      <c r="AB50" s="12">
        <f t="shared" si="8"/>
        <v>2.0132439720909789</v>
      </c>
      <c r="AC50" s="12">
        <f t="shared" si="8"/>
        <v>1.8128126265290991</v>
      </c>
      <c r="AD50" s="12">
        <f t="shared" si="8"/>
        <v>1.7198069599866523</v>
      </c>
      <c r="AE50" s="12">
        <f t="shared" si="6"/>
        <v>1.5429975684113302</v>
      </c>
      <c r="AF50" s="12">
        <f t="shared" si="8"/>
        <v>1.1076767459002215</v>
      </c>
    </row>
    <row r="51" spans="1:32" ht="12.75" customHeight="1">
      <c r="A51" s="3">
        <v>12</v>
      </c>
      <c r="B51" s="72">
        <v>621132</v>
      </c>
      <c r="C51" s="12">
        <f t="shared" si="7"/>
        <v>0.87488722828166599</v>
      </c>
      <c r="D51" s="12">
        <f t="shared" si="8"/>
        <v>0.65023114210425625</v>
      </c>
      <c r="E51" s="12">
        <f t="shared" si="8"/>
        <v>0.44378510207665262</v>
      </c>
      <c r="F51" s="12">
        <f t="shared" si="8"/>
        <v>0.45220934302446752</v>
      </c>
      <c r="G51" s="12">
        <f t="shared" si="8"/>
        <v>0.4250205625775243</v>
      </c>
      <c r="H51" s="12">
        <f t="shared" si="8"/>
        <v>0.19415768975593839</v>
      </c>
      <c r="I51" s="12">
        <f t="shared" si="8"/>
        <v>0.44377956248278377</v>
      </c>
      <c r="J51" s="12">
        <f t="shared" si="8"/>
        <v>0.31852765861765475</v>
      </c>
      <c r="K51" s="12">
        <f t="shared" si="8"/>
        <v>0.19940404345594082</v>
      </c>
      <c r="L51" s="12">
        <f t="shared" si="8"/>
        <v>0.24209135061617351</v>
      </c>
      <c r="M51" s="12">
        <f t="shared" si="8"/>
        <v>0.21850678159075787</v>
      </c>
      <c r="N51" s="12">
        <f t="shared" si="8"/>
        <v>0.314801126968974</v>
      </c>
      <c r="O51" s="12">
        <f t="shared" si="8"/>
        <v>0.3544977146876091</v>
      </c>
      <c r="P51" s="12">
        <f t="shared" si="8"/>
        <v>0.41480316739773104</v>
      </c>
      <c r="Q51" s="12">
        <f t="shared" si="8"/>
        <v>0.52153605969786099</v>
      </c>
      <c r="R51" s="12">
        <f t="shared" si="8"/>
        <v>0.8681459806373294</v>
      </c>
      <c r="S51" s="12">
        <f t="shared" si="8"/>
        <v>1.4981161849109763</v>
      </c>
      <c r="T51" s="12">
        <f t="shared" si="8"/>
        <v>1.5811698881433307</v>
      </c>
      <c r="U51" s="12">
        <f t="shared" si="8"/>
        <v>1.5273151697575647</v>
      </c>
      <c r="V51" s="12">
        <f t="shared" si="8"/>
        <v>1.7514522789325833</v>
      </c>
      <c r="W51" s="12">
        <f t="shared" si="8"/>
        <v>1.3367225719992519</v>
      </c>
      <c r="X51" s="12">
        <f t="shared" si="8"/>
        <v>1.0226992082443656</v>
      </c>
      <c r="Y51" s="12">
        <f t="shared" si="8"/>
        <v>1.3822492185005986</v>
      </c>
      <c r="Z51" s="12">
        <f t="shared" si="8"/>
        <v>1.9636545006117803</v>
      </c>
      <c r="AA51" s="12">
        <f t="shared" si="8"/>
        <v>2.2397495436632795</v>
      </c>
      <c r="AB51" s="12">
        <f t="shared" si="8"/>
        <v>1.3682210673111519</v>
      </c>
      <c r="AC51" s="12">
        <f t="shared" si="8"/>
        <v>1.793709143225438</v>
      </c>
      <c r="AD51" s="12">
        <f t="shared" si="8"/>
        <v>1.6939875948390388</v>
      </c>
      <c r="AE51" s="12">
        <f t="shared" si="6"/>
        <v>1.3945826845975351</v>
      </c>
      <c r="AF51" s="12">
        <f t="shared" si="8"/>
        <v>0.83427505688341685</v>
      </c>
    </row>
    <row r="52" spans="1:32" ht="12.75" customHeight="1">
      <c r="A52" s="3">
        <v>13</v>
      </c>
      <c r="B52" s="72">
        <v>610620</v>
      </c>
      <c r="C52" s="12">
        <f t="shared" si="7"/>
        <v>0.40494669084834228</v>
      </c>
      <c r="D52" s="12">
        <f t="shared" si="8"/>
        <v>0.91863738734303968</v>
      </c>
      <c r="E52" s="12">
        <f t="shared" si="8"/>
        <v>1.7506012934963862</v>
      </c>
      <c r="F52" s="12">
        <f t="shared" si="8"/>
        <v>1.7296103753315972</v>
      </c>
      <c r="G52" s="12">
        <f t="shared" si="8"/>
        <v>1.3600762668077822</v>
      </c>
      <c r="H52" s="12">
        <f t="shared" si="8"/>
        <v>1.0944078257085115</v>
      </c>
      <c r="I52" s="12">
        <f t="shared" si="8"/>
        <v>1.3954411389220667</v>
      </c>
      <c r="J52" s="12">
        <f t="shared" si="8"/>
        <v>1.2246112358183432</v>
      </c>
      <c r="K52" s="12">
        <f t="shared" si="8"/>
        <v>1.1510742678262944</v>
      </c>
      <c r="L52" s="12">
        <f t="shared" si="8"/>
        <v>0.89560719178889281</v>
      </c>
      <c r="M52" s="12">
        <f t="shared" si="8"/>
        <v>0.89941262669178657</v>
      </c>
      <c r="N52" s="12">
        <f t="shared" si="8"/>
        <v>1.0713239823246492</v>
      </c>
      <c r="O52" s="12">
        <f t="shared" si="8"/>
        <v>1.0058932774297964</v>
      </c>
      <c r="P52" s="12">
        <f t="shared" si="8"/>
        <v>1.0168294908924105</v>
      </c>
      <c r="Q52" s="12">
        <f t="shared" si="8"/>
        <v>0.84955074685839604</v>
      </c>
      <c r="R52" s="12">
        <f t="shared" si="8"/>
        <v>0.72129739836013129</v>
      </c>
      <c r="S52" s="12">
        <f t="shared" si="8"/>
        <v>0.83355754487464784</v>
      </c>
      <c r="T52" s="12">
        <f t="shared" si="8"/>
        <v>1.0088645046679328</v>
      </c>
      <c r="U52" s="12">
        <f t="shared" si="8"/>
        <v>0.94729609131744252</v>
      </c>
      <c r="V52" s="12">
        <f t="shared" si="8"/>
        <v>0.83553158836011476</v>
      </c>
      <c r="W52" s="12">
        <f t="shared" si="8"/>
        <v>1.0307085617111029</v>
      </c>
      <c r="X52" s="12">
        <f t="shared" si="8"/>
        <v>1.4135709550447881</v>
      </c>
      <c r="Y52" s="12">
        <f t="shared" si="8"/>
        <v>1.6164848378401036</v>
      </c>
      <c r="Z52" s="12">
        <f t="shared" si="8"/>
        <v>1.4244420911833062</v>
      </c>
      <c r="AA52" s="12">
        <f t="shared" si="8"/>
        <v>1.5052605591864254</v>
      </c>
      <c r="AB52" s="12">
        <f t="shared" si="8"/>
        <v>1.4291176390722951</v>
      </c>
      <c r="AC52" s="12">
        <f t="shared" si="8"/>
        <v>2.0075460139047867</v>
      </c>
      <c r="AD52" s="12">
        <f t="shared" si="8"/>
        <v>1.6918744619805666</v>
      </c>
      <c r="AE52" s="12">
        <f t="shared" si="6"/>
        <v>1.7185103728807802</v>
      </c>
      <c r="AF52" s="12">
        <f t="shared" si="8"/>
        <v>1.2210587164065221</v>
      </c>
    </row>
    <row r="53" spans="1:32" ht="12.75" customHeight="1">
      <c r="A53" s="3">
        <v>14</v>
      </c>
      <c r="B53" s="72">
        <v>620530</v>
      </c>
      <c r="C53" s="12">
        <f t="shared" si="7"/>
        <v>0.33286968253972821</v>
      </c>
      <c r="D53" s="12">
        <f t="shared" si="8"/>
        <v>0.36359109971248582</v>
      </c>
      <c r="E53" s="12">
        <f t="shared" si="8"/>
        <v>0.43503656112888034</v>
      </c>
      <c r="F53" s="12">
        <f t="shared" si="8"/>
        <v>0.38221454480639216</v>
      </c>
      <c r="G53" s="12">
        <f t="shared" si="8"/>
        <v>0.39971973946403472</v>
      </c>
      <c r="H53" s="12">
        <f t="shared" si="8"/>
        <v>0.5154576915927277</v>
      </c>
      <c r="I53" s="12">
        <f t="shared" si="8"/>
        <v>0.56478313959867943</v>
      </c>
      <c r="J53" s="12">
        <f t="shared" si="8"/>
        <v>0.70287649511851757</v>
      </c>
      <c r="K53" s="12">
        <f t="shared" si="8"/>
        <v>1.0844027430005281</v>
      </c>
      <c r="L53" s="12">
        <f t="shared" si="8"/>
        <v>1.30773816742329</v>
      </c>
      <c r="M53" s="12">
        <f t="shared" si="8"/>
        <v>1.412896552868725</v>
      </c>
      <c r="N53" s="12">
        <f t="shared" si="8"/>
        <v>1.4729773668465802</v>
      </c>
      <c r="O53" s="12">
        <f t="shared" si="8"/>
        <v>1.675998941164764</v>
      </c>
      <c r="P53" s="12">
        <f t="shared" si="8"/>
        <v>1.4512616088928592</v>
      </c>
      <c r="Q53" s="12">
        <f t="shared" si="8"/>
        <v>1.3824423492408635</v>
      </c>
      <c r="R53" s="12">
        <f t="shared" si="8"/>
        <v>1.556053965486021</v>
      </c>
      <c r="S53" s="12">
        <f t="shared" si="8"/>
        <v>1.6152103458180342</v>
      </c>
      <c r="T53" s="12">
        <f t="shared" si="8"/>
        <v>1.7546382682284372</v>
      </c>
      <c r="U53" s="12">
        <f t="shared" si="8"/>
        <v>1.898594280959369</v>
      </c>
      <c r="V53" s="12">
        <f t="shared" si="8"/>
        <v>1.9026927176313106</v>
      </c>
      <c r="W53" s="12">
        <f t="shared" si="8"/>
        <v>1.7812289407481863</v>
      </c>
      <c r="X53" s="12">
        <f t="shared" si="8"/>
        <v>1.8632243485296001</v>
      </c>
      <c r="Y53" s="12">
        <f t="shared" si="8"/>
        <v>2.0905869729083837</v>
      </c>
      <c r="Z53" s="12">
        <f t="shared" si="8"/>
        <v>1.970590672886912</v>
      </c>
      <c r="AA53" s="12">
        <f t="shared" si="8"/>
        <v>2.1104935260044178</v>
      </c>
      <c r="AB53" s="12">
        <f t="shared" si="8"/>
        <v>2.1297035778520401</v>
      </c>
      <c r="AC53" s="12">
        <f t="shared" si="8"/>
        <v>1.8276734191777892</v>
      </c>
      <c r="AD53" s="12">
        <f t="shared" si="8"/>
        <v>1.6409586364980577</v>
      </c>
      <c r="AE53" s="12">
        <f t="shared" si="6"/>
        <v>1.718589900861476</v>
      </c>
      <c r="AF53" s="12">
        <f t="shared" si="8"/>
        <v>1.273569562438795</v>
      </c>
    </row>
    <row r="54" spans="1:32" ht="12.75" customHeight="1">
      <c r="A54" s="3">
        <v>15</v>
      </c>
      <c r="B54" s="72">
        <v>620520</v>
      </c>
      <c r="C54" s="12">
        <f t="shared" si="7"/>
        <v>1.0203644729131993</v>
      </c>
      <c r="D54" s="12">
        <f t="shared" si="8"/>
        <v>1.2999781049843662</v>
      </c>
      <c r="E54" s="12">
        <f t="shared" si="8"/>
        <v>1.1243290326785189</v>
      </c>
      <c r="F54" s="12">
        <f t="shared" si="8"/>
        <v>1.5221978844958319</v>
      </c>
      <c r="G54" s="12">
        <f t="shared" si="8"/>
        <v>1.1194492252133288</v>
      </c>
      <c r="H54" s="12">
        <f t="shared" si="8"/>
        <v>1.2023968198438044</v>
      </c>
      <c r="I54" s="12">
        <f t="shared" si="8"/>
        <v>1.0406842196013419</v>
      </c>
      <c r="J54" s="12">
        <f t="shared" si="8"/>
        <v>0.7674980787486444</v>
      </c>
      <c r="K54" s="12">
        <f t="shared" si="8"/>
        <v>0.94732884155664943</v>
      </c>
      <c r="L54" s="12">
        <f t="shared" si="8"/>
        <v>0.92113794871225718</v>
      </c>
      <c r="M54" s="12">
        <f t="shared" si="8"/>
        <v>1.0753805490913064</v>
      </c>
      <c r="N54" s="12">
        <f t="shared" si="8"/>
        <v>1.0163327618696314</v>
      </c>
      <c r="O54" s="12">
        <f t="shared" si="8"/>
        <v>0.89189730566672998</v>
      </c>
      <c r="P54" s="12">
        <f t="shared" si="8"/>
        <v>1.216084795425366</v>
      </c>
      <c r="Q54" s="12">
        <f t="shared" si="8"/>
        <v>1.0052183919321436</v>
      </c>
      <c r="R54" s="12">
        <f t="shared" si="8"/>
        <v>1.1776112143356741</v>
      </c>
      <c r="S54" s="12">
        <f t="shared" si="8"/>
        <v>1.4307825591264622</v>
      </c>
      <c r="T54" s="12">
        <f t="shared" si="8"/>
        <v>1.4991874188158096</v>
      </c>
      <c r="U54" s="12">
        <f t="shared" si="8"/>
        <v>1.3877510330481826</v>
      </c>
      <c r="V54" s="12">
        <f t="shared" si="8"/>
        <v>1.6430633522569453</v>
      </c>
      <c r="W54" s="12">
        <f t="shared" si="8"/>
        <v>1.6553252438107846</v>
      </c>
      <c r="X54" s="12">
        <f t="shared" si="8"/>
        <v>1.2571697935707224</v>
      </c>
      <c r="Y54" s="12">
        <f t="shared" si="8"/>
        <v>1.4709290625511757</v>
      </c>
      <c r="Z54" s="12">
        <f t="shared" si="8"/>
        <v>1.5846592038598106</v>
      </c>
      <c r="AA54" s="12">
        <f t="shared" si="8"/>
        <v>1.7096679064675806</v>
      </c>
      <c r="AB54" s="12">
        <f t="shared" si="8"/>
        <v>1.0803309998490087</v>
      </c>
      <c r="AC54" s="12">
        <f t="shared" si="8"/>
        <v>1.3962245097756047</v>
      </c>
      <c r="AD54" s="12">
        <f t="shared" si="8"/>
        <v>1.5155090602478227</v>
      </c>
      <c r="AE54" s="12">
        <f t="shared" si="6"/>
        <v>1.363731128855505</v>
      </c>
      <c r="AF54" s="12">
        <f t="shared" si="8"/>
        <v>1.2217678056062573</v>
      </c>
    </row>
    <row r="55" spans="1:32" ht="12.75" customHeight="1">
      <c r="A55" s="3">
        <v>16</v>
      </c>
      <c r="B55" s="72">
        <v>610463</v>
      </c>
      <c r="C55" s="12">
        <f t="shared" si="7"/>
        <v>1.1926565440699133</v>
      </c>
      <c r="D55" s="12">
        <f t="shared" si="8"/>
        <v>2.4530960289153829</v>
      </c>
      <c r="E55" s="12">
        <f t="shared" si="8"/>
        <v>1.5480047820310621</v>
      </c>
      <c r="F55" s="12">
        <f t="shared" si="8"/>
        <v>1.3928796521048126</v>
      </c>
      <c r="G55" s="12">
        <f t="shared" si="8"/>
        <v>1.2003219551815836</v>
      </c>
      <c r="H55" s="12">
        <f t="shared" si="8"/>
        <v>1.2541238497668308</v>
      </c>
      <c r="I55" s="12">
        <f t="shared" si="8"/>
        <v>1.5501242995832925</v>
      </c>
      <c r="J55" s="12">
        <f t="shared" si="8"/>
        <v>1.2753036784544882</v>
      </c>
      <c r="K55" s="12">
        <f t="shared" si="8"/>
        <v>1.0707886616207589</v>
      </c>
      <c r="L55" s="12">
        <f t="shared" si="8"/>
        <v>0.85503845701397263</v>
      </c>
      <c r="M55" s="12">
        <f t="shared" si="8"/>
        <v>0.63120644401523984</v>
      </c>
      <c r="N55" s="12">
        <f t="shared" si="8"/>
        <v>0.73489352368443916</v>
      </c>
      <c r="O55" s="12">
        <f t="shared" si="8"/>
        <v>0.57879613635703542</v>
      </c>
      <c r="P55" s="12">
        <f t="shared" si="8"/>
        <v>0.55054645452624162</v>
      </c>
      <c r="Q55" s="12">
        <f t="shared" si="8"/>
        <v>0.53115942835347407</v>
      </c>
      <c r="R55" s="12">
        <f t="shared" si="8"/>
        <v>0.54149123503573893</v>
      </c>
      <c r="S55" s="12">
        <f t="shared" si="8"/>
        <v>0.63185203415885327</v>
      </c>
      <c r="T55" s="12">
        <f t="shared" si="8"/>
        <v>0.51406394516752962</v>
      </c>
      <c r="U55" s="12">
        <f t="shared" si="8"/>
        <v>0.6628651531476224</v>
      </c>
      <c r="V55" s="12">
        <f t="shared" si="8"/>
        <v>0.70125099614388675</v>
      </c>
      <c r="W55" s="12">
        <f t="shared" si="8"/>
        <v>0.86184227972949423</v>
      </c>
      <c r="X55" s="12">
        <f t="shared" si="8"/>
        <v>0.73649931085784759</v>
      </c>
      <c r="Y55" s="12">
        <f t="shared" si="8"/>
        <v>0.75430828093605351</v>
      </c>
      <c r="Z55" s="12">
        <f t="shared" si="8"/>
        <v>0.88665138076498384</v>
      </c>
      <c r="AA55" s="12">
        <f t="shared" si="8"/>
        <v>0.56800777787674506</v>
      </c>
      <c r="AB55" s="12">
        <f t="shared" si="8"/>
        <v>1.0929980427201929</v>
      </c>
      <c r="AC55" s="12">
        <f t="shared" si="8"/>
        <v>1.3617667880890705</v>
      </c>
      <c r="AD55" s="12">
        <f t="shared" si="8"/>
        <v>1.5101662474292783</v>
      </c>
      <c r="AE55" s="12">
        <f t="shared" si="6"/>
        <v>1.8076506377048667</v>
      </c>
      <c r="AF55" s="12">
        <f t="shared" si="8"/>
        <v>1.0404613582604263</v>
      </c>
    </row>
    <row r="56" spans="1:32" ht="12.75" customHeight="1">
      <c r="A56" s="3">
        <v>17</v>
      </c>
      <c r="B56" s="72">
        <v>611430</v>
      </c>
      <c r="C56" s="12">
        <f t="shared" si="7"/>
        <v>0.69788602213286632</v>
      </c>
      <c r="D56" s="12">
        <f t="shared" si="8"/>
        <v>0.51750081419904459</v>
      </c>
      <c r="E56" s="12">
        <f t="shared" si="8"/>
        <v>0.49774932177441311</v>
      </c>
      <c r="F56" s="12">
        <f t="shared" si="8"/>
        <v>0.36384419413615932</v>
      </c>
      <c r="G56" s="12">
        <f t="shared" si="8"/>
        <v>1.7000671342627154</v>
      </c>
      <c r="H56" s="12">
        <f t="shared" si="8"/>
        <v>0.38262958880956788</v>
      </c>
      <c r="I56" s="12">
        <f t="shared" si="8"/>
        <v>0.32968199339525756</v>
      </c>
      <c r="J56" s="12">
        <f t="shared" si="8"/>
        <v>0.55290697898836594</v>
      </c>
      <c r="K56" s="12">
        <f t="shared" si="8"/>
        <v>0.77650037522735316</v>
      </c>
      <c r="L56" s="12">
        <f t="shared" si="8"/>
        <v>0.41611177948846345</v>
      </c>
      <c r="M56" s="12">
        <f t="shared" si="8"/>
        <v>0.51064112178899479</v>
      </c>
      <c r="N56" s="12">
        <f t="shared" si="8"/>
        <v>0.68085069936235798</v>
      </c>
      <c r="O56" s="12">
        <f t="shared" si="8"/>
        <v>0.67964533411881078</v>
      </c>
      <c r="P56" s="12">
        <f t="shared" si="8"/>
        <v>0.51253952312201445</v>
      </c>
      <c r="Q56" s="12">
        <f t="shared" si="8"/>
        <v>0.5799316199902218</v>
      </c>
      <c r="R56" s="12">
        <f t="shared" si="8"/>
        <v>0.56335152477470218</v>
      </c>
      <c r="S56" s="12">
        <f t="shared" si="8"/>
        <v>1.0912600933449765</v>
      </c>
      <c r="T56" s="12">
        <f t="shared" si="8"/>
        <v>1.5504847256201422</v>
      </c>
      <c r="U56" s="12">
        <f t="shared" si="8"/>
        <v>1.420495318365214</v>
      </c>
      <c r="V56" s="12">
        <f t="shared" si="8"/>
        <v>1.6707046127635701</v>
      </c>
      <c r="W56" s="12">
        <f t="shared" si="8"/>
        <v>1.1439670890030693</v>
      </c>
      <c r="X56" s="12">
        <f t="shared" si="8"/>
        <v>1.026230318049379</v>
      </c>
      <c r="Y56" s="12">
        <f t="shared" si="8"/>
        <v>0.88315051359854602</v>
      </c>
      <c r="Z56" s="12">
        <f t="shared" si="8"/>
        <v>1.2041325503381217</v>
      </c>
      <c r="AA56" s="12">
        <f t="shared" si="8"/>
        <v>0.9045943105062787</v>
      </c>
      <c r="AB56" s="12">
        <f t="shared" si="8"/>
        <v>0.99629427242179869</v>
      </c>
      <c r="AC56" s="12">
        <f t="shared" si="8"/>
        <v>1.4913581099894653</v>
      </c>
      <c r="AD56" s="12">
        <f t="shared" si="8"/>
        <v>1.4520294451983233</v>
      </c>
      <c r="AE56" s="12">
        <f t="shared" si="6"/>
        <v>1.4266537297376112</v>
      </c>
      <c r="AF56" s="12">
        <f t="shared" si="8"/>
        <v>0.86042534089978084</v>
      </c>
    </row>
    <row r="57" spans="1:32" ht="12.75" customHeight="1">
      <c r="A57" s="3">
        <v>18</v>
      </c>
      <c r="B57" s="72">
        <v>621143</v>
      </c>
      <c r="C57" s="12">
        <f t="shared" si="7"/>
        <v>0.34941003271854082</v>
      </c>
      <c r="D57" s="12">
        <f t="shared" si="8"/>
        <v>0.42387113676070831</v>
      </c>
      <c r="E57" s="12">
        <f t="shared" si="8"/>
        <v>0.35849265709241879</v>
      </c>
      <c r="F57" s="12">
        <f t="shared" si="8"/>
        <v>0.29608818661870356</v>
      </c>
      <c r="G57" s="12">
        <f t="shared" si="8"/>
        <v>0.37829383691045493</v>
      </c>
      <c r="H57" s="12">
        <f t="shared" si="8"/>
        <v>0.35059766858579933</v>
      </c>
      <c r="I57" s="12">
        <f t="shared" si="8"/>
        <v>0.76882482736237612</v>
      </c>
      <c r="J57" s="12">
        <f t="shared" si="8"/>
        <v>0.89660568786328421</v>
      </c>
      <c r="K57" s="12">
        <f t="shared" si="8"/>
        <v>1.0051380756764092</v>
      </c>
      <c r="L57" s="12">
        <f t="shared" si="8"/>
        <v>1.022520486270561</v>
      </c>
      <c r="M57" s="12">
        <f t="shared" si="8"/>
        <v>1.3871230707889308</v>
      </c>
      <c r="N57" s="12">
        <f t="shared" si="8"/>
        <v>1.3817369594182065</v>
      </c>
      <c r="O57" s="12">
        <f t="shared" si="8"/>
        <v>1.3330553371775986</v>
      </c>
      <c r="P57" s="12">
        <f t="shared" si="8"/>
        <v>1.2418386158696659</v>
      </c>
      <c r="Q57" s="12">
        <f t="shared" si="8"/>
        <v>1.1819363171000237</v>
      </c>
      <c r="R57" s="12">
        <f t="shared" si="8"/>
        <v>0.9929593387996184</v>
      </c>
      <c r="S57" s="12">
        <f t="shared" si="8"/>
        <v>0.97636652331628804</v>
      </c>
      <c r="T57" s="12">
        <f t="shared" si="8"/>
        <v>0.79452660953022913</v>
      </c>
      <c r="U57" s="12">
        <f t="shared" si="8"/>
        <v>0.94014445340800368</v>
      </c>
      <c r="V57" s="12">
        <f t="shared" si="8"/>
        <v>1.3155529523870022</v>
      </c>
      <c r="W57" s="12">
        <f t="shared" si="8"/>
        <v>1.5987408773451075</v>
      </c>
      <c r="X57" s="12">
        <f t="shared" si="8"/>
        <v>1.4807581909092278</v>
      </c>
      <c r="Y57" s="12">
        <f t="shared" si="8"/>
        <v>1.5670333488809078</v>
      </c>
      <c r="Z57" s="12">
        <f t="shared" si="8"/>
        <v>1.6932467711012686</v>
      </c>
      <c r="AA57" s="12">
        <f t="shared" si="8"/>
        <v>1.6292806243512501</v>
      </c>
      <c r="AB57" s="12">
        <f t="shared" si="8"/>
        <v>4.6734460746186137</v>
      </c>
      <c r="AC57" s="12">
        <f t="shared" si="8"/>
        <v>1.4740532472637382</v>
      </c>
      <c r="AD57" s="12">
        <f t="shared" si="8"/>
        <v>1.3488234985536494</v>
      </c>
      <c r="AE57" s="12">
        <f t="shared" si="6"/>
        <v>1.3435674686536896</v>
      </c>
      <c r="AF57" s="12">
        <f t="shared" si="8"/>
        <v>1.0985451548737146</v>
      </c>
    </row>
    <row r="58" spans="1:32" ht="12.75" customHeight="1">
      <c r="A58" s="3">
        <v>19</v>
      </c>
      <c r="B58" s="72">
        <v>620192</v>
      </c>
      <c r="C58" s="12">
        <f t="shared" si="7"/>
        <v>0.23319947828575366</v>
      </c>
      <c r="D58" s="12">
        <f t="shared" si="8"/>
        <v>0.13189683216318801</v>
      </c>
      <c r="E58" s="12">
        <f t="shared" si="8"/>
        <v>6.9523387535176354E-2</v>
      </c>
      <c r="F58" s="12">
        <f t="shared" si="8"/>
        <v>1.6442168352589864E-2</v>
      </c>
      <c r="G58" s="12">
        <f t="shared" si="8"/>
        <v>1.0201051544630484E-2</v>
      </c>
      <c r="H58" s="12">
        <f t="shared" si="8"/>
        <v>2.2105745584259748E-2</v>
      </c>
      <c r="I58" s="12">
        <f t="shared" si="8"/>
        <v>0.21589591611296249</v>
      </c>
      <c r="J58" s="12">
        <f t="shared" si="8"/>
        <v>0.32258450624268686</v>
      </c>
      <c r="K58" s="12">
        <f t="shared" si="8"/>
        <v>0.59740890139521785</v>
      </c>
      <c r="L58" s="12">
        <f t="shared" si="8"/>
        <v>0.90768341143059927</v>
      </c>
      <c r="M58" s="12">
        <f t="shared" si="8"/>
        <v>1.1067102896666441</v>
      </c>
      <c r="N58" s="12">
        <f t="shared" si="8"/>
        <v>0.80183726824090873</v>
      </c>
      <c r="O58" s="12">
        <f t="shared" si="8"/>
        <v>1.0607849518474022</v>
      </c>
      <c r="P58" s="12">
        <f t="shared" si="8"/>
        <v>1.2443833953548473</v>
      </c>
      <c r="Q58" s="12">
        <f t="shared" si="8"/>
        <v>0.90066363279171369</v>
      </c>
      <c r="R58" s="12">
        <f t="shared" si="8"/>
        <v>0.81216933402254188</v>
      </c>
      <c r="S58" s="12">
        <f t="shared" si="8"/>
        <v>1.0380599269425503</v>
      </c>
      <c r="T58" s="12">
        <f t="shared" si="8"/>
        <v>1.2790606605664774</v>
      </c>
      <c r="U58" s="12">
        <f t="shared" si="8"/>
        <v>0.95303549968922197</v>
      </c>
      <c r="V58" s="12">
        <f t="shared" si="8"/>
        <v>1.1411467201240657</v>
      </c>
      <c r="W58" s="12">
        <f t="shared" si="8"/>
        <v>1.3338126807142239</v>
      </c>
      <c r="X58" s="12">
        <f t="shared" si="8"/>
        <v>1.2717191666315069</v>
      </c>
      <c r="Y58" s="12">
        <f t="shared" ref="D58:AF67" si="9">Y27/Y$36*100</f>
        <v>1.149192126226412</v>
      </c>
      <c r="Z58" s="12">
        <f t="shared" si="9"/>
        <v>0.98652540520856846</v>
      </c>
      <c r="AA58" s="12">
        <f t="shared" si="9"/>
        <v>1.277743185080209</v>
      </c>
      <c r="AB58" s="12">
        <f t="shared" si="9"/>
        <v>0.62193897906589124</v>
      </c>
      <c r="AC58" s="12">
        <f t="shared" si="9"/>
        <v>0.83479588483397782</v>
      </c>
      <c r="AD58" s="12">
        <f t="shared" si="9"/>
        <v>1.1901591659458457</v>
      </c>
      <c r="AE58" s="12">
        <f t="shared" si="6"/>
        <v>0.81695542066499371</v>
      </c>
      <c r="AF58" s="12">
        <f t="shared" si="9"/>
        <v>0.71611744756508466</v>
      </c>
    </row>
    <row r="59" spans="1:32" ht="12.75" customHeight="1">
      <c r="A59" s="3">
        <v>20</v>
      </c>
      <c r="B59" s="72">
        <v>610443</v>
      </c>
      <c r="C59" s="12">
        <f t="shared" si="7"/>
        <v>0.32660380870728384</v>
      </c>
      <c r="D59" s="12">
        <f t="shared" si="9"/>
        <v>0.26383890413173711</v>
      </c>
      <c r="E59" s="12">
        <f t="shared" si="9"/>
        <v>0.176111297993398</v>
      </c>
      <c r="F59" s="12">
        <f t="shared" si="9"/>
        <v>0.25947110759912756</v>
      </c>
      <c r="G59" s="12">
        <f t="shared" si="9"/>
        <v>0.51892984092668082</v>
      </c>
      <c r="H59" s="12">
        <f t="shared" si="9"/>
        <v>0.42086635085717816</v>
      </c>
      <c r="I59" s="12">
        <f t="shared" si="9"/>
        <v>0.33856278511137899</v>
      </c>
      <c r="J59" s="12">
        <f t="shared" si="9"/>
        <v>0.23560812493322922</v>
      </c>
      <c r="K59" s="12">
        <f t="shared" si="9"/>
        <v>0.32137513640533727</v>
      </c>
      <c r="L59" s="12">
        <f t="shared" si="9"/>
        <v>0.33736041014351847</v>
      </c>
      <c r="M59" s="12">
        <f t="shared" si="9"/>
        <v>0.26565152500327033</v>
      </c>
      <c r="N59" s="12">
        <f t="shared" si="9"/>
        <v>0.41390431667059663</v>
      </c>
      <c r="O59" s="12">
        <f t="shared" si="9"/>
        <v>0.58594443538663499</v>
      </c>
      <c r="P59" s="12">
        <f t="shared" si="9"/>
        <v>0.46647238289215581</v>
      </c>
      <c r="Q59" s="12">
        <f t="shared" si="9"/>
        <v>0.67136288007337719</v>
      </c>
      <c r="R59" s="12">
        <f t="shared" si="9"/>
        <v>0.46301995677528252</v>
      </c>
      <c r="S59" s="12">
        <f t="shared" si="9"/>
        <v>0.59547287968147944</v>
      </c>
      <c r="T59" s="12">
        <f t="shared" si="9"/>
        <v>0.46355330121458599</v>
      </c>
      <c r="U59" s="12">
        <f t="shared" si="9"/>
        <v>0.48299854262088482</v>
      </c>
      <c r="V59" s="12">
        <f t="shared" si="9"/>
        <v>0.407980401534842</v>
      </c>
      <c r="W59" s="12">
        <f t="shared" si="9"/>
        <v>0.47427726196728209</v>
      </c>
      <c r="X59" s="12">
        <f t="shared" si="9"/>
        <v>0.79836208350592353</v>
      </c>
      <c r="Y59" s="12">
        <f t="shared" si="9"/>
        <v>0.46048742404539467</v>
      </c>
      <c r="Z59" s="12">
        <f t="shared" si="9"/>
        <v>0.48579610455164535</v>
      </c>
      <c r="AA59" s="12">
        <f t="shared" si="9"/>
        <v>0.38116447420614114</v>
      </c>
      <c r="AB59" s="12">
        <f t="shared" si="9"/>
        <v>0.56691649884115058</v>
      </c>
      <c r="AC59" s="12">
        <f t="shared" si="9"/>
        <v>1.0683114874121373</v>
      </c>
      <c r="AD59" s="12">
        <f t="shared" si="9"/>
        <v>1.0375727727963595</v>
      </c>
      <c r="AE59" s="12">
        <f t="shared" si="6"/>
        <v>0.77958490811163916</v>
      </c>
      <c r="AF59" s="12">
        <f t="shared" si="9"/>
        <v>0.467879103510147</v>
      </c>
    </row>
    <row r="60" spans="1:32" ht="12.75" customHeight="1">
      <c r="A60" s="3">
        <v>21</v>
      </c>
      <c r="B60" s="72">
        <v>650610</v>
      </c>
      <c r="C60" s="12">
        <f t="shared" si="7"/>
        <v>0.25370951250748136</v>
      </c>
      <c r="D60" s="12">
        <f t="shared" si="9"/>
        <v>0.3034002157565634</v>
      </c>
      <c r="E60" s="12">
        <f t="shared" si="9"/>
        <v>0.20768613447954629</v>
      </c>
      <c r="F60" s="12">
        <f t="shared" si="9"/>
        <v>0.13191084241020637</v>
      </c>
      <c r="G60" s="12">
        <f t="shared" si="9"/>
        <v>0.10661026350925416</v>
      </c>
      <c r="H60" s="12">
        <f t="shared" si="9"/>
        <v>6.7310853586088099E-2</v>
      </c>
      <c r="I60" s="12">
        <f t="shared" si="9"/>
        <v>3.1993339501941775E-2</v>
      </c>
      <c r="J60" s="12">
        <f t="shared" si="9"/>
        <v>2.5460507302284805E-2</v>
      </c>
      <c r="K60" s="12">
        <f t="shared" si="9"/>
        <v>1.173212064084073E-2</v>
      </c>
      <c r="L60" s="12">
        <f t="shared" si="9"/>
        <v>2.1606578706170283E-2</v>
      </c>
      <c r="M60" s="12">
        <f t="shared" si="9"/>
        <v>1.7778457461153786E-2</v>
      </c>
      <c r="N60" s="12">
        <f t="shared" si="9"/>
        <v>2.7748213102395752E-2</v>
      </c>
      <c r="O60" s="12">
        <f t="shared" si="9"/>
        <v>3.6265644842890875E-2</v>
      </c>
      <c r="P60" s="12">
        <f t="shared" si="9"/>
        <v>4.2049729496317315E-2</v>
      </c>
      <c r="Q60" s="12">
        <f t="shared" si="9"/>
        <v>2.5735856764458758E-2</v>
      </c>
      <c r="R60" s="12">
        <f t="shared" si="9"/>
        <v>3.713950718070954E-2</v>
      </c>
      <c r="S60" s="12">
        <f t="shared" si="9"/>
        <v>0.16073834657832525</v>
      </c>
      <c r="T60" s="12">
        <f t="shared" si="9"/>
        <v>0.2625680169096774</v>
      </c>
      <c r="U60" s="12">
        <f t="shared" si="9"/>
        <v>0.64379819926192794</v>
      </c>
      <c r="V60" s="12">
        <f t="shared" si="9"/>
        <v>0.68514392402230684</v>
      </c>
      <c r="W60" s="12">
        <f t="shared" si="9"/>
        <v>0.74117514060245093</v>
      </c>
      <c r="X60" s="12">
        <f t="shared" si="9"/>
        <v>1.1189111251660495</v>
      </c>
      <c r="Y60" s="12">
        <f t="shared" si="9"/>
        <v>1.2069431608721344</v>
      </c>
      <c r="Z60" s="12">
        <f t="shared" si="9"/>
        <v>1.233252547559079</v>
      </c>
      <c r="AA60" s="12">
        <f t="shared" si="9"/>
        <v>1.4644729302782202</v>
      </c>
      <c r="AB60" s="12">
        <f t="shared" si="9"/>
        <v>1.4070924338671189</v>
      </c>
      <c r="AC60" s="12">
        <f t="shared" si="9"/>
        <v>1.1056246501280591</v>
      </c>
      <c r="AD60" s="12">
        <f t="shared" si="9"/>
        <v>0.91274714090003839</v>
      </c>
      <c r="AE60" s="12">
        <f t="shared" si="6"/>
        <v>0.82350320245959252</v>
      </c>
      <c r="AF60" s="12">
        <f t="shared" si="9"/>
        <v>0.37520273650443642</v>
      </c>
    </row>
    <row r="61" spans="1:32" ht="12.75" customHeight="1">
      <c r="A61" s="3">
        <v>22</v>
      </c>
      <c r="B61" s="72">
        <v>611593</v>
      </c>
      <c r="C61" s="12">
        <f t="shared" si="7"/>
        <v>0.14213025612476177</v>
      </c>
      <c r="D61" s="12">
        <f t="shared" si="9"/>
        <v>0.18558451482529292</v>
      </c>
      <c r="E61" s="12">
        <f t="shared" si="9"/>
        <v>0.20514554259027765</v>
      </c>
      <c r="F61" s="12">
        <f t="shared" si="9"/>
        <v>0.13423802260909959</v>
      </c>
      <c r="G61" s="12">
        <f t="shared" si="9"/>
        <v>7.3113154635164601E-2</v>
      </c>
      <c r="H61" s="12">
        <f t="shared" si="9"/>
        <v>0.11996241146664328</v>
      </c>
      <c r="I61" s="12">
        <f t="shared" si="9"/>
        <v>0.18047961906197199</v>
      </c>
      <c r="J61" s="12">
        <f t="shared" si="9"/>
        <v>0.21870268428842887</v>
      </c>
      <c r="K61" s="12">
        <f t="shared" si="9"/>
        <v>0.33414483389826738</v>
      </c>
      <c r="L61" s="12">
        <f t="shared" si="9"/>
        <v>0.40235970807194915</v>
      </c>
      <c r="M61" s="12">
        <f t="shared" si="9"/>
        <v>0.37796987905126678</v>
      </c>
      <c r="N61" s="12">
        <f t="shared" si="9"/>
        <v>0.53202395585578832</v>
      </c>
      <c r="O61" s="12">
        <f t="shared" si="9"/>
        <v>0.81869908489576837</v>
      </c>
      <c r="P61" s="12">
        <f t="shared" si="9"/>
        <v>0.6642288876687088</v>
      </c>
      <c r="Q61" s="12">
        <f t="shared" si="9"/>
        <v>0.57004305542954059</v>
      </c>
      <c r="R61" s="12">
        <f t="shared" si="9"/>
        <v>0.37053853716777196</v>
      </c>
      <c r="S61" s="12">
        <f t="shared" si="9"/>
        <v>0.30872255761916656</v>
      </c>
      <c r="T61" s="12">
        <f t="shared" si="9"/>
        <v>0.33502473726721899</v>
      </c>
      <c r="U61" s="12">
        <f t="shared" si="9"/>
        <v>0.46947124322082007</v>
      </c>
      <c r="V61" s="12">
        <f t="shared" si="9"/>
        <v>0.46015644129222516</v>
      </c>
      <c r="W61" s="12">
        <f t="shared" si="9"/>
        <v>0.31411884004364238</v>
      </c>
      <c r="X61" s="12">
        <f t="shared" si="9"/>
        <v>0.31634536706526767</v>
      </c>
      <c r="Y61" s="12">
        <f t="shared" si="9"/>
        <v>0.26013426357246655</v>
      </c>
      <c r="Z61" s="12">
        <f t="shared" si="9"/>
        <v>0.21661507342505179</v>
      </c>
      <c r="AA61" s="12">
        <f t="shared" si="9"/>
        <v>0.31157633953765651</v>
      </c>
      <c r="AB61" s="12">
        <f t="shared" si="9"/>
        <v>0.44512291807195781</v>
      </c>
      <c r="AC61" s="12">
        <f t="shared" si="9"/>
        <v>0.59285066738378067</v>
      </c>
      <c r="AD61" s="12">
        <f t="shared" si="9"/>
        <v>0.89153372142061427</v>
      </c>
      <c r="AE61" s="12">
        <f t="shared" si="6"/>
        <v>0</v>
      </c>
      <c r="AF61" s="12">
        <f t="shared" si="9"/>
        <v>0.3386929577054148</v>
      </c>
    </row>
    <row r="62" spans="1:32" ht="12.75" customHeight="1">
      <c r="A62" s="3">
        <v>23</v>
      </c>
      <c r="B62" s="72">
        <v>620193</v>
      </c>
      <c r="C62" s="12">
        <f t="shared" si="7"/>
        <v>0.12660178619218235</v>
      </c>
      <c r="D62" s="12">
        <f t="shared" si="9"/>
        <v>9.0714515026288061E-3</v>
      </c>
      <c r="E62" s="12">
        <f t="shared" si="9"/>
        <v>2.8922060963898207E-2</v>
      </c>
      <c r="F62" s="12">
        <f t="shared" si="9"/>
        <v>7.2210315579497489E-2</v>
      </c>
      <c r="G62" s="12">
        <f t="shared" si="9"/>
        <v>6.4747021838722982E-2</v>
      </c>
      <c r="H62" s="12">
        <f t="shared" si="9"/>
        <v>9.4464047088720762E-2</v>
      </c>
      <c r="I62" s="12">
        <f t="shared" si="9"/>
        <v>0.16104332457295858</v>
      </c>
      <c r="J62" s="12">
        <f t="shared" si="9"/>
        <v>0.16282494477739445</v>
      </c>
      <c r="K62" s="12">
        <f t="shared" si="9"/>
        <v>0.17703958578612047</v>
      </c>
      <c r="L62" s="12">
        <f t="shared" si="9"/>
        <v>0.1940411525280954</v>
      </c>
      <c r="M62" s="12">
        <f t="shared" si="9"/>
        <v>0.25757013789641908</v>
      </c>
      <c r="N62" s="12">
        <f t="shared" si="9"/>
        <v>0.27581924124636004</v>
      </c>
      <c r="O62" s="12">
        <f t="shared" si="9"/>
        <v>0.2511003029753261</v>
      </c>
      <c r="P62" s="12">
        <f t="shared" si="9"/>
        <v>0.17228546044901294</v>
      </c>
      <c r="Q62" s="12">
        <f t="shared" si="9"/>
        <v>0.11188504532432032</v>
      </c>
      <c r="R62" s="12">
        <f t="shared" si="9"/>
        <v>0.22616391140209491</v>
      </c>
      <c r="S62" s="12">
        <f t="shared" si="9"/>
        <v>0.37330923683576839</v>
      </c>
      <c r="T62" s="12">
        <f t="shared" si="9"/>
        <v>0.36915102428367036</v>
      </c>
      <c r="U62" s="12">
        <f t="shared" si="9"/>
        <v>0.33196845286498317</v>
      </c>
      <c r="V62" s="12">
        <f t="shared" si="9"/>
        <v>0.34754926530786978</v>
      </c>
      <c r="W62" s="12">
        <f t="shared" si="9"/>
        <v>0.4150902209634626</v>
      </c>
      <c r="X62" s="12">
        <f t="shared" si="9"/>
        <v>0.40992066895782109</v>
      </c>
      <c r="Y62" s="12">
        <f t="shared" si="9"/>
        <v>0.41158312537558173</v>
      </c>
      <c r="Z62" s="12">
        <f t="shared" si="9"/>
        <v>0.2607994227280423</v>
      </c>
      <c r="AA62" s="12">
        <f t="shared" si="9"/>
        <v>0.33281877075270427</v>
      </c>
      <c r="AB62" s="12">
        <f t="shared" si="9"/>
        <v>0.3714806864459046</v>
      </c>
      <c r="AC62" s="12">
        <f t="shared" si="9"/>
        <v>0.26197323170328379</v>
      </c>
      <c r="AD62" s="12">
        <f t="shared" si="9"/>
        <v>0.88496285406428155</v>
      </c>
      <c r="AE62" s="12">
        <f t="shared" si="6"/>
        <v>0.51745599206505721</v>
      </c>
      <c r="AF62" s="12">
        <f t="shared" si="9"/>
        <v>0.25176122769197901</v>
      </c>
    </row>
    <row r="63" spans="1:32" ht="12.75" customHeight="1">
      <c r="A63" s="3">
        <v>24</v>
      </c>
      <c r="B63" s="72">
        <v>621210</v>
      </c>
      <c r="C63" s="12">
        <f t="shared" si="7"/>
        <v>5.7872544759759919</v>
      </c>
      <c r="D63" s="12">
        <f t="shared" si="9"/>
        <v>4.9329930360352972</v>
      </c>
      <c r="E63" s="12">
        <f t="shared" si="9"/>
        <v>4.4484890411072797</v>
      </c>
      <c r="F63" s="12">
        <f t="shared" si="9"/>
        <v>3.8642395708149548</v>
      </c>
      <c r="G63" s="12">
        <f t="shared" si="9"/>
        <v>4.0660928984033662</v>
      </c>
      <c r="H63" s="12">
        <f t="shared" si="9"/>
        <v>3.1446174026540326</v>
      </c>
      <c r="I63" s="12">
        <f t="shared" si="9"/>
        <v>2.7917241226381426</v>
      </c>
      <c r="J63" s="12">
        <f t="shared" si="9"/>
        <v>2.4672354655240163</v>
      </c>
      <c r="K63" s="12">
        <f t="shared" si="9"/>
        <v>2.1385703331765504</v>
      </c>
      <c r="L63" s="12">
        <f t="shared" si="9"/>
        <v>2.201650731142347</v>
      </c>
      <c r="M63" s="12">
        <f t="shared" si="9"/>
        <v>1.8994583758726611</v>
      </c>
      <c r="N63" s="12">
        <f t="shared" si="9"/>
        <v>1.7370062338226429</v>
      </c>
      <c r="O63" s="12">
        <f t="shared" si="9"/>
        <v>1.578311029878334</v>
      </c>
      <c r="P63" s="12">
        <f t="shared" si="9"/>
        <v>1.180991058275481</v>
      </c>
      <c r="Q63" s="12">
        <f t="shared" si="9"/>
        <v>0.33166338408973045</v>
      </c>
      <c r="R63" s="12">
        <f t="shared" si="9"/>
        <v>0.3839930928441187</v>
      </c>
      <c r="S63" s="12">
        <f t="shared" si="9"/>
        <v>0.30275333893381379</v>
      </c>
      <c r="T63" s="12">
        <f t="shared" si="9"/>
        <v>0.27171327202505935</v>
      </c>
      <c r="U63" s="12">
        <f t="shared" si="9"/>
        <v>0.32907898657457452</v>
      </c>
      <c r="V63" s="12">
        <f t="shared" si="9"/>
        <v>0.33438361203006028</v>
      </c>
      <c r="W63" s="12">
        <f t="shared" si="9"/>
        <v>0.49675629910273178</v>
      </c>
      <c r="X63" s="12">
        <f t="shared" si="9"/>
        <v>0.3205028233240873</v>
      </c>
      <c r="Y63" s="12">
        <f t="shared" si="9"/>
        <v>0.32486627322296224</v>
      </c>
      <c r="Z63" s="12">
        <f t="shared" si="9"/>
        <v>0.32105360511989045</v>
      </c>
      <c r="AA63" s="12">
        <f t="shared" si="9"/>
        <v>0.24202721164378521</v>
      </c>
      <c r="AB63" s="12">
        <f t="shared" si="9"/>
        <v>0.48883140140170056</v>
      </c>
      <c r="AC63" s="12">
        <f t="shared" si="9"/>
        <v>0.7118843443633267</v>
      </c>
      <c r="AD63" s="12">
        <f t="shared" si="9"/>
        <v>0.86495423131091265</v>
      </c>
      <c r="AE63" s="12">
        <f t="shared" si="6"/>
        <v>1.5923847078155715</v>
      </c>
      <c r="AF63" s="12">
        <f t="shared" si="9"/>
        <v>1.8542373271992267</v>
      </c>
    </row>
    <row r="64" spans="1:32" ht="12.75" customHeight="1">
      <c r="A64" s="3">
        <v>25</v>
      </c>
      <c r="B64" s="72">
        <v>611592</v>
      </c>
      <c r="C64" s="12">
        <f t="shared" si="7"/>
        <v>0.11185168567978239</v>
      </c>
      <c r="D64" s="12">
        <f t="shared" si="9"/>
        <v>0.44532920275394416</v>
      </c>
      <c r="E64" s="12">
        <f t="shared" si="9"/>
        <v>0.88460133924104478</v>
      </c>
      <c r="F64" s="12">
        <f t="shared" si="9"/>
        <v>0.85383560513953538</v>
      </c>
      <c r="G64" s="12">
        <f t="shared" si="9"/>
        <v>0.88649310854650065</v>
      </c>
      <c r="H64" s="12">
        <f t="shared" si="9"/>
        <v>1.0986435232712306</v>
      </c>
      <c r="I64" s="12">
        <f t="shared" si="9"/>
        <v>1.3540193046520235</v>
      </c>
      <c r="J64" s="12">
        <f t="shared" si="9"/>
        <v>1.6006945924150444</v>
      </c>
      <c r="K64" s="12">
        <f t="shared" si="9"/>
        <v>1.4189267851262455</v>
      </c>
      <c r="L64" s="12">
        <f t="shared" si="9"/>
        <v>1.4377941712626494</v>
      </c>
      <c r="M64" s="12">
        <f t="shared" si="9"/>
        <v>1.6472337581825525</v>
      </c>
      <c r="N64" s="12">
        <f t="shared" si="9"/>
        <v>2.1355362626925949</v>
      </c>
      <c r="O64" s="12">
        <f t="shared" si="9"/>
        <v>2.2226567614751351</v>
      </c>
      <c r="P64" s="12">
        <f t="shared" si="9"/>
        <v>2.9448790962139126</v>
      </c>
      <c r="Q64" s="12">
        <f t="shared" si="9"/>
        <v>3.2761281788747252</v>
      </c>
      <c r="R64" s="12">
        <f t="shared" si="9"/>
        <v>3.5081796644371743</v>
      </c>
      <c r="S64" s="12">
        <f t="shared" si="9"/>
        <v>3.0819229097140552</v>
      </c>
      <c r="T64" s="12">
        <f t="shared" si="9"/>
        <v>3.0648740435473862</v>
      </c>
      <c r="U64" s="12">
        <f t="shared" si="9"/>
        <v>2.4917529260867228</v>
      </c>
      <c r="V64" s="12">
        <f t="shared" si="9"/>
        <v>2.5800841474634422</v>
      </c>
      <c r="W64" s="12">
        <f t="shared" si="9"/>
        <v>1.7858116617296662</v>
      </c>
      <c r="X64" s="12">
        <f t="shared" si="9"/>
        <v>1.0444571228147173</v>
      </c>
      <c r="Y64" s="12">
        <f t="shared" si="9"/>
        <v>0.99330560882815266</v>
      </c>
      <c r="Z64" s="12">
        <f t="shared" si="9"/>
        <v>1.1606943552832161</v>
      </c>
      <c r="AA64" s="12">
        <f t="shared" si="9"/>
        <v>1.3719404744390782</v>
      </c>
      <c r="AB64" s="12">
        <f t="shared" si="9"/>
        <v>1.5066484531837148</v>
      </c>
      <c r="AC64" s="12">
        <f t="shared" si="9"/>
        <v>0.84414692622553733</v>
      </c>
      <c r="AD64" s="12">
        <f t="shared" si="9"/>
        <v>0.8277332977558185</v>
      </c>
      <c r="AE64" s="12">
        <f t="shared" si="6"/>
        <v>0</v>
      </c>
      <c r="AF64" s="12">
        <f t="shared" si="9"/>
        <v>1.5686819077294738</v>
      </c>
    </row>
    <row r="65" spans="1:32" ht="12.75" customHeight="1">
      <c r="A65" s="3"/>
      <c r="B65" s="75" t="s">
        <v>19</v>
      </c>
      <c r="C65" s="12">
        <f t="shared" si="7"/>
        <v>67.369119330296485</v>
      </c>
      <c r="D65" s="12">
        <f t="shared" si="9"/>
        <v>70.080630377251453</v>
      </c>
      <c r="E65" s="12">
        <f t="shared" si="9"/>
        <v>66.278045677485025</v>
      </c>
      <c r="F65" s="12">
        <f t="shared" si="9"/>
        <v>69.836008820984148</v>
      </c>
      <c r="G65" s="12">
        <f t="shared" si="9"/>
        <v>71.676032852181692</v>
      </c>
      <c r="H65" s="12">
        <f t="shared" si="9"/>
        <v>72.818404560804652</v>
      </c>
      <c r="I65" s="12">
        <f t="shared" si="9"/>
        <v>75.888110134899179</v>
      </c>
      <c r="J65" s="12">
        <f t="shared" si="9"/>
        <v>76.229896482667442</v>
      </c>
      <c r="K65" s="12">
        <f t="shared" si="9"/>
        <v>74.885934892578689</v>
      </c>
      <c r="L65" s="12">
        <f t="shared" si="9"/>
        <v>75.302921919875672</v>
      </c>
      <c r="M65" s="12">
        <f t="shared" si="9"/>
        <v>78.27713410898717</v>
      </c>
      <c r="N65" s="12">
        <f t="shared" si="9"/>
        <v>80.172872107662016</v>
      </c>
      <c r="O65" s="12">
        <f t="shared" si="9"/>
        <v>79.020928774705666</v>
      </c>
      <c r="P65" s="12">
        <f t="shared" si="9"/>
        <v>80.96139017659408</v>
      </c>
      <c r="Q65" s="12">
        <f t="shared" si="9"/>
        <v>80.06391236007147</v>
      </c>
      <c r="R65" s="12">
        <f t="shared" si="9"/>
        <v>81.239098771452873</v>
      </c>
      <c r="S65" s="12">
        <f t="shared" si="9"/>
        <v>80.574711827189986</v>
      </c>
      <c r="T65" s="12">
        <f t="shared" si="9"/>
        <v>80.024433735507344</v>
      </c>
      <c r="U65" s="12">
        <f t="shared" si="9"/>
        <v>80.277897490882268</v>
      </c>
      <c r="V65" s="12">
        <f t="shared" si="9"/>
        <v>82.556021622097035</v>
      </c>
      <c r="W65" s="12">
        <f t="shared" si="9"/>
        <v>83.837118064797195</v>
      </c>
      <c r="X65" s="12">
        <f t="shared" si="9"/>
        <v>83.610437090897676</v>
      </c>
      <c r="Y65" s="12">
        <f t="shared" si="9"/>
        <v>84.784115541250472</v>
      </c>
      <c r="Z65" s="12">
        <f t="shared" si="9"/>
        <v>84.221224869932826</v>
      </c>
      <c r="AA65" s="12">
        <f t="shared" si="9"/>
        <v>84.530768094993235</v>
      </c>
      <c r="AB65" s="12">
        <f t="shared" si="9"/>
        <v>84.158494102719573</v>
      </c>
      <c r="AC65" s="12">
        <f t="shared" si="9"/>
        <v>84.594544687255237</v>
      </c>
      <c r="AD65" s="12">
        <f t="shared" si="9"/>
        <v>82.563208662977388</v>
      </c>
      <c r="AE65" s="12">
        <f t="shared" si="6"/>
        <v>66.7472909350615</v>
      </c>
      <c r="AF65" s="12">
        <f t="shared" si="9"/>
        <v>77.378452384549576</v>
      </c>
    </row>
    <row r="66" spans="1:32" ht="12.75" customHeight="1">
      <c r="A66" s="3"/>
      <c r="B66" s="75" t="s">
        <v>20</v>
      </c>
      <c r="C66" s="12">
        <f t="shared" si="7"/>
        <v>32.630880669703522</v>
      </c>
      <c r="D66" s="12">
        <f t="shared" si="9"/>
        <v>29.919369622748547</v>
      </c>
      <c r="E66" s="12">
        <f t="shared" si="9"/>
        <v>33.721954322514968</v>
      </c>
      <c r="F66" s="12">
        <f t="shared" si="9"/>
        <v>30.163991179015852</v>
      </c>
      <c r="G66" s="12">
        <f t="shared" si="9"/>
        <v>28.323967147818312</v>
      </c>
      <c r="H66" s="12">
        <f t="shared" si="9"/>
        <v>27.181595439195345</v>
      </c>
      <c r="I66" s="12">
        <f t="shared" si="9"/>
        <v>24.111889865100817</v>
      </c>
      <c r="J66" s="12">
        <f t="shared" si="9"/>
        <v>23.770103517332551</v>
      </c>
      <c r="K66" s="12">
        <f t="shared" si="9"/>
        <v>25.114065107421311</v>
      </c>
      <c r="L66" s="12">
        <f t="shared" si="9"/>
        <v>24.697078080124328</v>
      </c>
      <c r="M66" s="12">
        <f t="shared" si="9"/>
        <v>21.72286589101283</v>
      </c>
      <c r="N66" s="12">
        <f t="shared" si="9"/>
        <v>19.827127892337984</v>
      </c>
      <c r="O66" s="12">
        <f t="shared" si="9"/>
        <v>20.979071225294327</v>
      </c>
      <c r="P66" s="12">
        <f t="shared" si="9"/>
        <v>19.038609823405931</v>
      </c>
      <c r="Q66" s="12">
        <f t="shared" si="9"/>
        <v>19.936087639928523</v>
      </c>
      <c r="R66" s="12">
        <f t="shared" si="9"/>
        <v>18.760901228547137</v>
      </c>
      <c r="S66" s="12">
        <f t="shared" si="9"/>
        <v>19.425288172810014</v>
      </c>
      <c r="T66" s="12">
        <f t="shared" si="9"/>
        <v>19.975566264492656</v>
      </c>
      <c r="U66" s="12">
        <f t="shared" si="9"/>
        <v>19.722102509117732</v>
      </c>
      <c r="V66" s="12">
        <f t="shared" si="9"/>
        <v>17.443978377902969</v>
      </c>
      <c r="W66" s="12">
        <f t="shared" si="9"/>
        <v>16.162881935202808</v>
      </c>
      <c r="X66" s="12">
        <f t="shared" si="9"/>
        <v>16.389562909102313</v>
      </c>
      <c r="Y66" s="12">
        <f t="shared" si="9"/>
        <v>15.215884458749526</v>
      </c>
      <c r="Z66" s="12">
        <f t="shared" si="9"/>
        <v>15.77877513006718</v>
      </c>
      <c r="AA66" s="12">
        <f t="shared" si="9"/>
        <v>15.469231905006763</v>
      </c>
      <c r="AB66" s="12">
        <f t="shared" si="9"/>
        <v>15.841505897280431</v>
      </c>
      <c r="AC66" s="12">
        <f t="shared" si="9"/>
        <v>15.405455312744767</v>
      </c>
      <c r="AD66" s="12">
        <f t="shared" si="9"/>
        <v>17.436791337022619</v>
      </c>
      <c r="AE66" s="12">
        <f t="shared" si="6"/>
        <v>33.252709064938493</v>
      </c>
      <c r="AF66" s="12">
        <f t="shared" si="9"/>
        <v>22.621547615450414</v>
      </c>
    </row>
    <row r="67" spans="1:32" ht="12.75" customHeight="1">
      <c r="A67" s="3"/>
      <c r="B67" s="75" t="s">
        <v>7</v>
      </c>
      <c r="C67" s="12">
        <f t="shared" si="7"/>
        <v>100</v>
      </c>
      <c r="D67" s="12">
        <f t="shared" si="9"/>
        <v>100</v>
      </c>
      <c r="E67" s="12">
        <f t="shared" si="9"/>
        <v>100</v>
      </c>
      <c r="F67" s="12">
        <f t="shared" si="9"/>
        <v>100</v>
      </c>
      <c r="G67" s="12">
        <f t="shared" si="9"/>
        <v>100</v>
      </c>
      <c r="H67" s="12">
        <f t="shared" si="9"/>
        <v>100</v>
      </c>
      <c r="I67" s="12">
        <f t="shared" si="9"/>
        <v>100</v>
      </c>
      <c r="J67" s="12">
        <f t="shared" si="9"/>
        <v>100</v>
      </c>
      <c r="K67" s="12">
        <f t="shared" si="9"/>
        <v>100</v>
      </c>
      <c r="L67" s="12">
        <f t="shared" si="9"/>
        <v>100</v>
      </c>
      <c r="M67" s="12">
        <f t="shared" si="9"/>
        <v>100</v>
      </c>
      <c r="N67" s="12">
        <f t="shared" si="9"/>
        <v>100</v>
      </c>
      <c r="O67" s="12">
        <f t="shared" si="9"/>
        <v>100</v>
      </c>
      <c r="P67" s="12">
        <f t="shared" si="9"/>
        <v>100</v>
      </c>
      <c r="Q67" s="12">
        <f t="shared" si="9"/>
        <v>100</v>
      </c>
      <c r="R67" s="12">
        <f t="shared" si="9"/>
        <v>100</v>
      </c>
      <c r="S67" s="12">
        <f t="shared" si="9"/>
        <v>100</v>
      </c>
      <c r="T67" s="12">
        <f t="shared" si="9"/>
        <v>100</v>
      </c>
      <c r="U67" s="12">
        <f t="shared" si="9"/>
        <v>100</v>
      </c>
      <c r="V67" s="12">
        <f t="shared" si="9"/>
        <v>100</v>
      </c>
      <c r="W67" s="12">
        <f t="shared" si="9"/>
        <v>100</v>
      </c>
      <c r="X67" s="12">
        <f t="shared" si="9"/>
        <v>100</v>
      </c>
      <c r="Y67" s="12">
        <f t="shared" si="9"/>
        <v>100</v>
      </c>
      <c r="Z67" s="12">
        <f t="shared" si="9"/>
        <v>100</v>
      </c>
      <c r="AA67" s="12">
        <f t="shared" si="9"/>
        <v>100</v>
      </c>
      <c r="AB67" s="12">
        <f t="shared" ref="AB67:AF67" si="10">AB36/AB$36*100</f>
        <v>100</v>
      </c>
      <c r="AC67" s="12">
        <f t="shared" si="10"/>
        <v>100</v>
      </c>
      <c r="AD67" s="12">
        <f t="shared" si="10"/>
        <v>100</v>
      </c>
      <c r="AE67" s="12">
        <f t="shared" ref="AE67" si="11">AE36/AE$36*100</f>
        <v>100</v>
      </c>
      <c r="AF67" s="12">
        <f t="shared" si="10"/>
        <v>100</v>
      </c>
    </row>
    <row r="68" spans="1:32" ht="12.75" customHeight="1">
      <c r="A68" s="3"/>
      <c r="B68" s="7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</row>
    <row r="70" spans="1:32" s="2" customFormat="1">
      <c r="A70" s="5"/>
      <c r="B70" s="77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2" ht="12.75" customHeight="1">
      <c r="A71" s="3">
        <v>1</v>
      </c>
      <c r="B71" s="72">
        <v>620342</v>
      </c>
      <c r="C71" s="12" t="s">
        <v>10</v>
      </c>
      <c r="D71" s="12">
        <f>IFERROR((((D9/C9)*100-100)),"--")</f>
        <v>38.14743246573363</v>
      </c>
      <c r="E71" s="12">
        <f t="shared" ref="E71:AD81" si="12">IFERROR((((E9/D9)*100-100)),"--")</f>
        <v>46.039870758589586</v>
      </c>
      <c r="F71" s="12">
        <f t="shared" si="12"/>
        <v>23.189519304814652</v>
      </c>
      <c r="G71" s="12">
        <f t="shared" si="12"/>
        <v>17.847109211176161</v>
      </c>
      <c r="H71" s="12">
        <f t="shared" si="12"/>
        <v>14.576611596722771</v>
      </c>
      <c r="I71" s="12">
        <f t="shared" si="12"/>
        <v>-13.274458391441598</v>
      </c>
      <c r="J71" s="12">
        <f t="shared" si="12"/>
        <v>6.1138094247970969</v>
      </c>
      <c r="K71" s="12">
        <f t="shared" si="12"/>
        <v>0.46054387859754797</v>
      </c>
      <c r="L71" s="12">
        <f t="shared" si="12"/>
        <v>-2.723710112894949</v>
      </c>
      <c r="M71" s="12">
        <f t="shared" si="12"/>
        <v>10.968956483887411</v>
      </c>
      <c r="N71" s="12">
        <f t="shared" si="12"/>
        <v>-3.7044639398285852</v>
      </c>
      <c r="O71" s="12">
        <f t="shared" si="12"/>
        <v>-16.850315067425271</v>
      </c>
      <c r="P71" s="12">
        <f t="shared" si="12"/>
        <v>6.8473810745887818</v>
      </c>
      <c r="Q71" s="12">
        <f t="shared" si="12"/>
        <v>-13.586002117555154</v>
      </c>
      <c r="R71" s="12">
        <f t="shared" si="12"/>
        <v>3.7546474099447806</v>
      </c>
      <c r="S71" s="12">
        <f t="shared" si="12"/>
        <v>8.6854960324288726</v>
      </c>
      <c r="T71" s="12">
        <f t="shared" si="12"/>
        <v>0.2276739586314136</v>
      </c>
      <c r="U71" s="12">
        <f t="shared" si="12"/>
        <v>-0.95332885157375813</v>
      </c>
      <c r="V71" s="12">
        <f t="shared" si="12"/>
        <v>-0.4864803673627307</v>
      </c>
      <c r="W71" s="12">
        <f t="shared" si="12"/>
        <v>-2.2116938113689173</v>
      </c>
      <c r="X71" s="12">
        <f t="shared" si="12"/>
        <v>-8.8954307139483433</v>
      </c>
      <c r="Y71" s="12">
        <f t="shared" si="12"/>
        <v>-6.0465238643430297</v>
      </c>
      <c r="Z71" s="12">
        <f t="shared" si="12"/>
        <v>-1.5771779437324369</v>
      </c>
      <c r="AA71" s="12">
        <f t="shared" si="12"/>
        <v>-2.2929789780164924</v>
      </c>
      <c r="AB71" s="12">
        <f t="shared" si="12"/>
        <v>-41.177975805093894</v>
      </c>
      <c r="AC71" s="12">
        <f t="shared" si="12"/>
        <v>46.559650341617385</v>
      </c>
      <c r="AD71" s="12">
        <f t="shared" si="12"/>
        <v>8.1959871941650562</v>
      </c>
      <c r="AE71" s="12">
        <f t="shared" ref="AE71:AE90" si="13">IFERROR((((AE9/AD9)*100-100)),"--")</f>
        <v>-16.11964211531081</v>
      </c>
      <c r="AF71" s="12">
        <f>IFERROR(((POWER(AE9/C9,1/29)-1)*100),"--")</f>
        <v>1.9223767256564495</v>
      </c>
    </row>
    <row r="72" spans="1:32" ht="12.75" customHeight="1">
      <c r="A72" s="3">
        <v>2</v>
      </c>
      <c r="B72" s="72">
        <v>610910</v>
      </c>
      <c r="C72" s="12" t="s">
        <v>10</v>
      </c>
      <c r="D72" s="12">
        <f t="shared" ref="D72:S98" si="14">IFERROR((((D10/C10)*100-100)),"--")</f>
        <v>52.165221008460691</v>
      </c>
      <c r="E72" s="12">
        <f t="shared" si="14"/>
        <v>46.445685193666492</v>
      </c>
      <c r="F72" s="12">
        <f t="shared" si="14"/>
        <v>36.5386356394323</v>
      </c>
      <c r="G72" s="12">
        <f t="shared" si="14"/>
        <v>18.083623844256053</v>
      </c>
      <c r="H72" s="12">
        <f t="shared" si="14"/>
        <v>11.745785792591874</v>
      </c>
      <c r="I72" s="12">
        <f t="shared" si="14"/>
        <v>1.1361756975636865</v>
      </c>
      <c r="J72" s="12">
        <f t="shared" si="14"/>
        <v>-6.6731621439085842</v>
      </c>
      <c r="K72" s="12">
        <f t="shared" si="14"/>
        <v>-11.4512712379086</v>
      </c>
      <c r="L72" s="12">
        <f t="shared" si="14"/>
        <v>-6.5205920174452956</v>
      </c>
      <c r="M72" s="12">
        <f t="shared" si="14"/>
        <v>-8.2207640847174872</v>
      </c>
      <c r="N72" s="12">
        <f t="shared" si="14"/>
        <v>1.9956655604323856</v>
      </c>
      <c r="O72" s="12">
        <f t="shared" si="14"/>
        <v>-13.885550473001089</v>
      </c>
      <c r="P72" s="12">
        <f t="shared" si="14"/>
        <v>9.1018322556928979</v>
      </c>
      <c r="Q72" s="12">
        <f t="shared" si="14"/>
        <v>-5.4087640628767844</v>
      </c>
      <c r="R72" s="12">
        <f t="shared" si="14"/>
        <v>7.3940776791113478</v>
      </c>
      <c r="S72" s="12">
        <f t="shared" si="14"/>
        <v>-12.865830390019966</v>
      </c>
      <c r="T72" s="12">
        <f t="shared" si="12"/>
        <v>-5.4650279404821305</v>
      </c>
      <c r="U72" s="12">
        <f t="shared" si="12"/>
        <v>2.6074897736164502</v>
      </c>
      <c r="V72" s="12">
        <f t="shared" si="12"/>
        <v>-2.5659343309789193</v>
      </c>
      <c r="W72" s="12">
        <f t="shared" si="12"/>
        <v>-3.6343452411479262</v>
      </c>
      <c r="X72" s="12">
        <f t="shared" si="12"/>
        <v>1.9031490546893792E-2</v>
      </c>
      <c r="Y72" s="12">
        <f t="shared" si="12"/>
        <v>3.8375623507975689</v>
      </c>
      <c r="Z72" s="12">
        <f t="shared" si="12"/>
        <v>8.5770988085735951</v>
      </c>
      <c r="AA72" s="12">
        <f t="shared" si="12"/>
        <v>1.6641190377280992</v>
      </c>
      <c r="AB72" s="12">
        <f t="shared" si="12"/>
        <v>-13.861134285608784</v>
      </c>
      <c r="AC72" s="12">
        <f t="shared" si="12"/>
        <v>47.897442840845969</v>
      </c>
      <c r="AD72" s="12">
        <f t="shared" si="12"/>
        <v>4.7079118127675059</v>
      </c>
      <c r="AE72" s="12">
        <f t="shared" si="13"/>
        <v>-0.65063923908986965</v>
      </c>
      <c r="AF72" s="12">
        <f t="shared" ref="AF72:AF98" si="15">IFERROR(((POWER(AE10/C10,1/29)-1)*100),"--")</f>
        <v>4.2879170276699963</v>
      </c>
    </row>
    <row r="73" spans="1:32" ht="12.75" customHeight="1">
      <c r="A73" s="3">
        <v>3</v>
      </c>
      <c r="B73" s="72">
        <v>610990</v>
      </c>
      <c r="C73" s="12" t="s">
        <v>10</v>
      </c>
      <c r="D73" s="12">
        <f t="shared" si="14"/>
        <v>128.44423545925085</v>
      </c>
      <c r="E73" s="12">
        <f t="shared" si="12"/>
        <v>9.6093669739967709</v>
      </c>
      <c r="F73" s="12">
        <f t="shared" si="12"/>
        <v>-13.762602183845999</v>
      </c>
      <c r="G73" s="12">
        <f t="shared" si="12"/>
        <v>19.425838577080796</v>
      </c>
      <c r="H73" s="12">
        <f t="shared" si="12"/>
        <v>10.719952370154687</v>
      </c>
      <c r="I73" s="12">
        <f t="shared" si="12"/>
        <v>-12.564777952750688</v>
      </c>
      <c r="J73" s="12">
        <f t="shared" si="12"/>
        <v>-13.397039517937216</v>
      </c>
      <c r="K73" s="12">
        <f t="shared" si="12"/>
        <v>4.2377369582287514</v>
      </c>
      <c r="L73" s="12">
        <f t="shared" si="12"/>
        <v>-5.1083023093894013</v>
      </c>
      <c r="M73" s="12">
        <f t="shared" si="12"/>
        <v>4.6824588229944908</v>
      </c>
      <c r="N73" s="12">
        <f t="shared" si="12"/>
        <v>15.335428534064576</v>
      </c>
      <c r="O73" s="12">
        <f t="shared" si="12"/>
        <v>-22.120559361664021</v>
      </c>
      <c r="P73" s="12">
        <f t="shared" si="12"/>
        <v>-1.9761159474270755</v>
      </c>
      <c r="Q73" s="12">
        <f t="shared" si="12"/>
        <v>22.796470526722317</v>
      </c>
      <c r="R73" s="12">
        <f t="shared" si="12"/>
        <v>48.3137642277662</v>
      </c>
      <c r="S73" s="12">
        <f t="shared" si="12"/>
        <v>34.341272228568187</v>
      </c>
      <c r="T73" s="12">
        <f t="shared" si="12"/>
        <v>-2.9690909300596218</v>
      </c>
      <c r="U73" s="12">
        <f t="shared" si="12"/>
        <v>9.2648695547698594</v>
      </c>
      <c r="V73" s="12">
        <f t="shared" si="12"/>
        <v>15.610648897594714</v>
      </c>
      <c r="W73" s="12">
        <f t="shared" si="12"/>
        <v>10.488353685494658</v>
      </c>
      <c r="X73" s="12">
        <f t="shared" si="12"/>
        <v>0.55239177216030555</v>
      </c>
      <c r="Y73" s="12">
        <f t="shared" si="12"/>
        <v>-9.3239047060278466</v>
      </c>
      <c r="Z73" s="12">
        <f t="shared" si="12"/>
        <v>1.3589355709903401</v>
      </c>
      <c r="AA73" s="12">
        <f t="shared" si="12"/>
        <v>-8.6191112752073451</v>
      </c>
      <c r="AB73" s="12">
        <f t="shared" si="12"/>
        <v>-18.310976851404121</v>
      </c>
      <c r="AC73" s="12">
        <f t="shared" si="12"/>
        <v>19.420529926141029</v>
      </c>
      <c r="AD73" s="12">
        <f t="shared" si="12"/>
        <v>14.024665921016449</v>
      </c>
      <c r="AE73" s="12">
        <f t="shared" si="13"/>
        <v>-9.2130688577800441</v>
      </c>
      <c r="AF73" s="12">
        <f t="shared" si="15"/>
        <v>6.1009651372305296</v>
      </c>
    </row>
    <row r="74" spans="1:32" ht="12.75" customHeight="1">
      <c r="A74" s="3">
        <v>4</v>
      </c>
      <c r="B74" s="72">
        <v>611030</v>
      </c>
      <c r="C74" s="12" t="s">
        <v>10</v>
      </c>
      <c r="D74" s="12">
        <f t="shared" si="14"/>
        <v>16.937545893948354</v>
      </c>
      <c r="E74" s="12">
        <f t="shared" si="12"/>
        <v>18.377088055779495</v>
      </c>
      <c r="F74" s="12">
        <f t="shared" si="12"/>
        <v>-0.32841908953909638</v>
      </c>
      <c r="G74" s="12">
        <f t="shared" si="12"/>
        <v>0.37276817763994075</v>
      </c>
      <c r="H74" s="12">
        <f t="shared" si="12"/>
        <v>6.3158465557143728</v>
      </c>
      <c r="I74" s="12">
        <f t="shared" si="12"/>
        <v>34.662161104999001</v>
      </c>
      <c r="J74" s="12">
        <f t="shared" si="12"/>
        <v>-11.683827119671676</v>
      </c>
      <c r="K74" s="12">
        <f t="shared" si="12"/>
        <v>-12.579032039340873</v>
      </c>
      <c r="L74" s="12">
        <f t="shared" si="12"/>
        <v>-12.762705421889834</v>
      </c>
      <c r="M74" s="12">
        <f t="shared" si="12"/>
        <v>2.5048713397727482</v>
      </c>
      <c r="N74" s="12">
        <f t="shared" si="12"/>
        <v>23.039100981149744</v>
      </c>
      <c r="O74" s="12">
        <f t="shared" si="12"/>
        <v>-27.107981511514168</v>
      </c>
      <c r="P74" s="12">
        <f t="shared" si="12"/>
        <v>-12.877787159122704</v>
      </c>
      <c r="Q74" s="12">
        <f t="shared" si="12"/>
        <v>-49.695224854451538</v>
      </c>
      <c r="R74" s="12">
        <f t="shared" si="12"/>
        <v>8.644408245733942</v>
      </c>
      <c r="S74" s="12">
        <f t="shared" si="12"/>
        <v>19.436275820365822</v>
      </c>
      <c r="T74" s="12">
        <f t="shared" si="12"/>
        <v>-17.142760445608772</v>
      </c>
      <c r="U74" s="12">
        <f t="shared" si="12"/>
        <v>34.476100619577863</v>
      </c>
      <c r="V74" s="12">
        <f t="shared" si="12"/>
        <v>4.5079655143972275</v>
      </c>
      <c r="W74" s="12">
        <f t="shared" si="12"/>
        <v>9.9369031876074985</v>
      </c>
      <c r="X74" s="12">
        <f t="shared" si="12"/>
        <v>5.9260704801778843</v>
      </c>
      <c r="Y74" s="12">
        <f t="shared" si="12"/>
        <v>-9.4693770214270785</v>
      </c>
      <c r="Z74" s="12">
        <f t="shared" si="12"/>
        <v>16.837780580605965</v>
      </c>
      <c r="AA74" s="12">
        <f t="shared" si="12"/>
        <v>3.0685461594034393</v>
      </c>
      <c r="AB74" s="12">
        <f t="shared" si="12"/>
        <v>-16.732401070632193</v>
      </c>
      <c r="AC74" s="12">
        <f t="shared" si="12"/>
        <v>51.583726112187037</v>
      </c>
      <c r="AD74" s="12">
        <f t="shared" si="12"/>
        <v>24.728800454881281</v>
      </c>
      <c r="AE74" s="12">
        <f t="shared" si="13"/>
        <v>11.184545645719595</v>
      </c>
      <c r="AF74" s="12">
        <f t="shared" si="15"/>
        <v>2.0605233733000272</v>
      </c>
    </row>
    <row r="75" spans="1:32" ht="12.75" customHeight="1">
      <c r="A75" s="3">
        <v>5</v>
      </c>
      <c r="B75" s="72">
        <v>620343</v>
      </c>
      <c r="C75" s="12" t="s">
        <v>10</v>
      </c>
      <c r="D75" s="12">
        <f t="shared" si="14"/>
        <v>78.364410637623536</v>
      </c>
      <c r="E75" s="12">
        <f t="shared" si="12"/>
        <v>51.592473983011644</v>
      </c>
      <c r="F75" s="12">
        <f t="shared" si="12"/>
        <v>29.718049754982843</v>
      </c>
      <c r="G75" s="12">
        <f t="shared" si="12"/>
        <v>52.520226465437077</v>
      </c>
      <c r="H75" s="12">
        <f t="shared" si="12"/>
        <v>24.764215514850733</v>
      </c>
      <c r="I75" s="12">
        <f t="shared" si="12"/>
        <v>0.76438457015935057</v>
      </c>
      <c r="J75" s="12">
        <f t="shared" si="12"/>
        <v>8.1695431800895335E-2</v>
      </c>
      <c r="K75" s="12">
        <f t="shared" si="12"/>
        <v>-1.2063729280968261</v>
      </c>
      <c r="L75" s="12">
        <f t="shared" si="12"/>
        <v>6.9916441892004144</v>
      </c>
      <c r="M75" s="12">
        <f t="shared" si="12"/>
        <v>5.2301445598382372</v>
      </c>
      <c r="N75" s="12">
        <f t="shared" si="12"/>
        <v>-12.448687311596515</v>
      </c>
      <c r="O75" s="12">
        <f t="shared" si="12"/>
        <v>-6.4685651684796568</v>
      </c>
      <c r="P75" s="12">
        <f t="shared" si="12"/>
        <v>-15.021621444782582</v>
      </c>
      <c r="Q75" s="12">
        <f t="shared" si="12"/>
        <v>-25.567331857703763</v>
      </c>
      <c r="R75" s="12">
        <f t="shared" si="12"/>
        <v>14.493242827548187</v>
      </c>
      <c r="S75" s="12">
        <f t="shared" si="12"/>
        <v>-6.555478187202695</v>
      </c>
      <c r="T75" s="12">
        <f t="shared" si="12"/>
        <v>-0.4697809381684408</v>
      </c>
      <c r="U75" s="12">
        <f t="shared" si="12"/>
        <v>6.1965854935845499</v>
      </c>
      <c r="V75" s="12">
        <f t="shared" si="12"/>
        <v>7.2458260499541609</v>
      </c>
      <c r="W75" s="12">
        <f t="shared" si="12"/>
        <v>1.7879757054042074</v>
      </c>
      <c r="X75" s="12">
        <f t="shared" si="12"/>
        <v>5.6681035635983505</v>
      </c>
      <c r="Y75" s="12">
        <f t="shared" si="12"/>
        <v>-9.9058512811039776</v>
      </c>
      <c r="Z75" s="12">
        <f t="shared" si="12"/>
        <v>-2.4299359801432558</v>
      </c>
      <c r="AA75" s="12">
        <f t="shared" si="12"/>
        <v>-4.0859378398947399</v>
      </c>
      <c r="AB75" s="12">
        <f t="shared" si="12"/>
        <v>-11.243138031234594</v>
      </c>
      <c r="AC75" s="12">
        <f t="shared" si="12"/>
        <v>24.880445432462793</v>
      </c>
      <c r="AD75" s="12">
        <f t="shared" si="12"/>
        <v>34.812850239566501</v>
      </c>
      <c r="AE75" s="12">
        <f t="shared" si="13"/>
        <v>2.374633447662049</v>
      </c>
      <c r="AF75" s="12">
        <f t="shared" si="15"/>
        <v>6.6808892396092556</v>
      </c>
    </row>
    <row r="76" spans="1:32" ht="12.75" customHeight="1">
      <c r="A76" s="3">
        <v>6</v>
      </c>
      <c r="B76" s="72">
        <v>620462</v>
      </c>
      <c r="C76" s="12" t="s">
        <v>10</v>
      </c>
      <c r="D76" s="12">
        <f t="shared" si="14"/>
        <v>56.111979928549715</v>
      </c>
      <c r="E76" s="12">
        <f t="shared" si="12"/>
        <v>51.804018425185575</v>
      </c>
      <c r="F76" s="12">
        <f t="shared" si="12"/>
        <v>35.337575585070283</v>
      </c>
      <c r="G76" s="12">
        <f t="shared" si="12"/>
        <v>20.206115602220564</v>
      </c>
      <c r="H76" s="12">
        <f t="shared" si="12"/>
        <v>24.915646025753375</v>
      </c>
      <c r="I76" s="12">
        <f t="shared" si="12"/>
        <v>-7.2562523083146289</v>
      </c>
      <c r="J76" s="12">
        <f t="shared" si="12"/>
        <v>-3.1567143296181825</v>
      </c>
      <c r="K76" s="12">
        <f t="shared" si="12"/>
        <v>-16.810796822863367</v>
      </c>
      <c r="L76" s="12">
        <f t="shared" si="12"/>
        <v>22.81305206785926</v>
      </c>
      <c r="M76" s="12">
        <f t="shared" si="12"/>
        <v>-0.62237864968746237</v>
      </c>
      <c r="N76" s="12">
        <f t="shared" si="12"/>
        <v>-34.609055027425356</v>
      </c>
      <c r="O76" s="12">
        <f t="shared" si="12"/>
        <v>-31.839534431843546</v>
      </c>
      <c r="P76" s="12">
        <f t="shared" si="12"/>
        <v>-16.973716956935732</v>
      </c>
      <c r="Q76" s="12">
        <f t="shared" si="12"/>
        <v>-14.547140293123007</v>
      </c>
      <c r="R76" s="12">
        <f t="shared" si="12"/>
        <v>-5.3583017472840879</v>
      </c>
      <c r="S76" s="12">
        <f t="shared" si="12"/>
        <v>-11.46521518935775</v>
      </c>
      <c r="T76" s="12">
        <f t="shared" si="12"/>
        <v>-27.004935625588345</v>
      </c>
      <c r="U76" s="12">
        <f t="shared" si="12"/>
        <v>-0.87031563255183642</v>
      </c>
      <c r="V76" s="12">
        <f t="shared" si="12"/>
        <v>-9.8400869966731079</v>
      </c>
      <c r="W76" s="12">
        <f t="shared" si="12"/>
        <v>-13.65669125791463</v>
      </c>
      <c r="X76" s="12">
        <f t="shared" si="12"/>
        <v>-0.94602885069929243</v>
      </c>
      <c r="Y76" s="12">
        <f t="shared" si="12"/>
        <v>1.9241760520243503</v>
      </c>
      <c r="Z76" s="12">
        <f t="shared" si="12"/>
        <v>-2.3103923981014276</v>
      </c>
      <c r="AA76" s="12">
        <f t="shared" si="12"/>
        <v>-17.960459545635416</v>
      </c>
      <c r="AB76" s="12">
        <f t="shared" si="12"/>
        <v>-23.321981312576057</v>
      </c>
      <c r="AC76" s="12">
        <f t="shared" si="12"/>
        <v>27.556927639626167</v>
      </c>
      <c r="AD76" s="12">
        <f t="shared" si="12"/>
        <v>31.659286618688498</v>
      </c>
      <c r="AE76" s="12">
        <f t="shared" si="13"/>
        <v>-9.5132884315741251</v>
      </c>
      <c r="AF76" s="12">
        <f t="shared" si="15"/>
        <v>-1.645790080065701</v>
      </c>
    </row>
    <row r="77" spans="1:32" ht="12.75" customHeight="1">
      <c r="A77" s="3">
        <v>7</v>
      </c>
      <c r="B77" s="72">
        <v>611020</v>
      </c>
      <c r="C77" s="12" t="s">
        <v>10</v>
      </c>
      <c r="D77" s="12">
        <f t="shared" si="14"/>
        <v>20.505575180463836</v>
      </c>
      <c r="E77" s="12">
        <f t="shared" si="12"/>
        <v>220.46912880994137</v>
      </c>
      <c r="F77" s="12">
        <f t="shared" si="12"/>
        <v>68.859673089651125</v>
      </c>
      <c r="G77" s="12">
        <f t="shared" si="12"/>
        <v>69.067523643195329</v>
      </c>
      <c r="H77" s="12">
        <f t="shared" si="12"/>
        <v>9.7646349628161886</v>
      </c>
      <c r="I77" s="12">
        <f t="shared" si="12"/>
        <v>6.0553245048120914</v>
      </c>
      <c r="J77" s="12">
        <f t="shared" si="12"/>
        <v>-4.5389503602462185</v>
      </c>
      <c r="K77" s="12">
        <f t="shared" si="12"/>
        <v>1.733562808073529</v>
      </c>
      <c r="L77" s="12">
        <f t="shared" si="12"/>
        <v>-3.6880680358179205</v>
      </c>
      <c r="M77" s="12">
        <f t="shared" si="12"/>
        <v>-13.754839129899381</v>
      </c>
      <c r="N77" s="12">
        <f t="shared" si="12"/>
        <v>-21.77106470618051</v>
      </c>
      <c r="O77" s="12">
        <f t="shared" si="12"/>
        <v>-34.253695951258322</v>
      </c>
      <c r="P77" s="12">
        <f t="shared" si="12"/>
        <v>-9.833812969544752</v>
      </c>
      <c r="Q77" s="12">
        <f t="shared" si="12"/>
        <v>-41.122610318574836</v>
      </c>
      <c r="R77" s="12">
        <f t="shared" si="12"/>
        <v>3.9433633889116635</v>
      </c>
      <c r="S77" s="12">
        <f t="shared" si="12"/>
        <v>-15.576300368754431</v>
      </c>
      <c r="T77" s="12">
        <f t="shared" si="12"/>
        <v>-29.504837038306363</v>
      </c>
      <c r="U77" s="12">
        <f t="shared" si="12"/>
        <v>-4.1308399498032884</v>
      </c>
      <c r="V77" s="12">
        <f t="shared" si="12"/>
        <v>24.904578024141117</v>
      </c>
      <c r="W77" s="12">
        <f t="shared" si="12"/>
        <v>2.2999979848769669</v>
      </c>
      <c r="X77" s="12">
        <f t="shared" si="12"/>
        <v>6.7739596322245603</v>
      </c>
      <c r="Y77" s="12">
        <f t="shared" si="12"/>
        <v>2.5167151371525307</v>
      </c>
      <c r="Z77" s="12">
        <f t="shared" si="12"/>
        <v>11.664805403809837</v>
      </c>
      <c r="AA77" s="12">
        <f t="shared" si="12"/>
        <v>16.603599570480256</v>
      </c>
      <c r="AB77" s="12">
        <f t="shared" si="12"/>
        <v>-13.04449543451156</v>
      </c>
      <c r="AC77" s="12">
        <f t="shared" si="12"/>
        <v>57.316883377095138</v>
      </c>
      <c r="AD77" s="12">
        <f t="shared" si="12"/>
        <v>41.600404023521918</v>
      </c>
      <c r="AE77" s="12">
        <f t="shared" si="13"/>
        <v>6.7155541446632867</v>
      </c>
      <c r="AF77" s="12">
        <f t="shared" si="15"/>
        <v>6.5590257631314763</v>
      </c>
    </row>
    <row r="78" spans="1:32" ht="12.75" customHeight="1">
      <c r="A78" s="3">
        <v>8</v>
      </c>
      <c r="B78" s="72">
        <v>621010</v>
      </c>
      <c r="C78" s="12" t="s">
        <v>10</v>
      </c>
      <c r="D78" s="12">
        <f t="shared" si="14"/>
        <v>34.861488901983904</v>
      </c>
      <c r="E78" s="12">
        <f t="shared" si="12"/>
        <v>-10.203929087110978</v>
      </c>
      <c r="F78" s="12">
        <f t="shared" si="12"/>
        <v>46.496885786927351</v>
      </c>
      <c r="G78" s="12">
        <f t="shared" si="12"/>
        <v>17.334767428409364</v>
      </c>
      <c r="H78" s="12">
        <f t="shared" si="12"/>
        <v>26.082852867887269</v>
      </c>
      <c r="I78" s="12">
        <f t="shared" si="12"/>
        <v>-26.058503997080862</v>
      </c>
      <c r="J78" s="12">
        <f t="shared" si="12"/>
        <v>4.1237978231087595</v>
      </c>
      <c r="K78" s="12">
        <f t="shared" si="12"/>
        <v>-13.564406015119673</v>
      </c>
      <c r="L78" s="12">
        <f t="shared" si="12"/>
        <v>3.9424525527498986</v>
      </c>
      <c r="M78" s="12">
        <f t="shared" si="12"/>
        <v>-17.908429565508811</v>
      </c>
      <c r="N78" s="12">
        <f t="shared" si="12"/>
        <v>-22.406022343125031</v>
      </c>
      <c r="O78" s="12">
        <f t="shared" si="12"/>
        <v>-32.869606159462279</v>
      </c>
      <c r="P78" s="12">
        <f t="shared" si="12"/>
        <v>16.843900439783965</v>
      </c>
      <c r="Q78" s="12">
        <f t="shared" si="12"/>
        <v>-36.827515724017815</v>
      </c>
      <c r="R78" s="12">
        <f t="shared" si="12"/>
        <v>44.45961701632865</v>
      </c>
      <c r="S78" s="12">
        <f t="shared" si="12"/>
        <v>26.701293137477734</v>
      </c>
      <c r="T78" s="12">
        <f t="shared" si="12"/>
        <v>-10.290212022568525</v>
      </c>
      <c r="U78" s="12">
        <f t="shared" si="12"/>
        <v>9.7312440452071343</v>
      </c>
      <c r="V78" s="12">
        <f t="shared" si="12"/>
        <v>9.9495577989637809</v>
      </c>
      <c r="W78" s="12">
        <f t="shared" si="12"/>
        <v>6.0164901647260081</v>
      </c>
      <c r="X78" s="12">
        <f t="shared" si="12"/>
        <v>-11.171855284855994</v>
      </c>
      <c r="Y78" s="12">
        <f t="shared" si="12"/>
        <v>1.6286204944391471</v>
      </c>
      <c r="Z78" s="12">
        <f t="shared" si="12"/>
        <v>-1.4744939664263939</v>
      </c>
      <c r="AA78" s="12">
        <f t="shared" si="12"/>
        <v>-0.62841601176863549</v>
      </c>
      <c r="AB78" s="12">
        <f t="shared" si="12"/>
        <v>112.90094117845197</v>
      </c>
      <c r="AC78" s="12">
        <f t="shared" si="12"/>
        <v>-31.333424083160281</v>
      </c>
      <c r="AD78" s="12">
        <f t="shared" si="12"/>
        <v>-15.105306384905688</v>
      </c>
      <c r="AE78" s="12">
        <f t="shared" si="13"/>
        <v>-2.4560739826311959</v>
      </c>
      <c r="AF78" s="12">
        <f t="shared" si="15"/>
        <v>0.8756642582958607</v>
      </c>
    </row>
    <row r="79" spans="1:32" ht="12.75" customHeight="1">
      <c r="A79" s="3">
        <v>9</v>
      </c>
      <c r="B79" s="72">
        <v>650590</v>
      </c>
      <c r="C79" s="12" t="s">
        <v>10</v>
      </c>
      <c r="D79" s="12">
        <f t="shared" si="14"/>
        <v>11.086129634569204</v>
      </c>
      <c r="E79" s="12">
        <f t="shared" si="12"/>
        <v>-3.1323873804542472</v>
      </c>
      <c r="F79" s="12">
        <f t="shared" si="12"/>
        <v>32.893816740853794</v>
      </c>
      <c r="G79" s="12">
        <f t="shared" si="12"/>
        <v>30.348142103987414</v>
      </c>
      <c r="H79" s="12">
        <f t="shared" si="12"/>
        <v>63.37308169570278</v>
      </c>
      <c r="I79" s="12">
        <f t="shared" si="12"/>
        <v>25.986810915625625</v>
      </c>
      <c r="J79" s="12">
        <f t="shared" si="12"/>
        <v>3.8118838967775162</v>
      </c>
      <c r="K79" s="12">
        <f t="shared" si="12"/>
        <v>-4.1569154758689422</v>
      </c>
      <c r="L79" s="12">
        <f t="shared" si="12"/>
        <v>9.1381879222252707</v>
      </c>
      <c r="M79" s="12">
        <f t="shared" si="12"/>
        <v>-19.465573247379979</v>
      </c>
      <c r="N79" s="12">
        <f t="shared" si="12"/>
        <v>-9.9166645798030402</v>
      </c>
      <c r="O79" s="12">
        <f t="shared" si="12"/>
        <v>-1.8564597051053084</v>
      </c>
      <c r="P79" s="12">
        <f t="shared" si="12"/>
        <v>26.657337717375995</v>
      </c>
      <c r="Q79" s="12">
        <f t="shared" si="12"/>
        <v>-15.270348537544038</v>
      </c>
      <c r="R79" s="12">
        <f t="shared" si="12"/>
        <v>16.105579403852573</v>
      </c>
      <c r="S79" s="12">
        <f t="shared" si="12"/>
        <v>-2.8878778267432068</v>
      </c>
      <c r="T79" s="12">
        <f t="shared" si="12"/>
        <v>17.729689259134034</v>
      </c>
      <c r="U79" s="12">
        <f t="shared" si="12"/>
        <v>-0.588580441120655</v>
      </c>
      <c r="V79" s="12">
        <f t="shared" si="12"/>
        <v>20.668882897791789</v>
      </c>
      <c r="W79" s="12">
        <f t="shared" si="12"/>
        <v>12.636809681948108</v>
      </c>
      <c r="X79" s="12">
        <f t="shared" si="12"/>
        <v>21.164213442346735</v>
      </c>
      <c r="Y79" s="12">
        <f t="shared" si="12"/>
        <v>37.207062435699129</v>
      </c>
      <c r="Z79" s="12">
        <f t="shared" si="12"/>
        <v>-2.9205969043678977</v>
      </c>
      <c r="AA79" s="12">
        <f t="shared" si="12"/>
        <v>13.019809266166945</v>
      </c>
      <c r="AB79" s="12">
        <f t="shared" si="12"/>
        <v>15.064157957288344</v>
      </c>
      <c r="AC79" s="12">
        <f t="shared" si="12"/>
        <v>18.223213620542992</v>
      </c>
      <c r="AD79" s="12">
        <f t="shared" si="12"/>
        <v>18.102299480852892</v>
      </c>
      <c r="AE79" s="12">
        <f t="shared" si="13"/>
        <v>-100</v>
      </c>
      <c r="AF79" s="12">
        <f t="shared" si="15"/>
        <v>-100</v>
      </c>
    </row>
    <row r="80" spans="1:32" ht="12.75" customHeight="1">
      <c r="A80" s="3">
        <v>10</v>
      </c>
      <c r="B80" s="72">
        <v>610343</v>
      </c>
      <c r="C80" s="12" t="s">
        <v>10</v>
      </c>
      <c r="D80" s="12">
        <f t="shared" si="14"/>
        <v>1.0935706897490292</v>
      </c>
      <c r="E80" s="12">
        <f t="shared" si="12"/>
        <v>139.93518966575871</v>
      </c>
      <c r="F80" s="12">
        <f t="shared" si="12"/>
        <v>30.614077597123895</v>
      </c>
      <c r="G80" s="12">
        <f t="shared" si="12"/>
        <v>-1.5671323002035678</v>
      </c>
      <c r="H80" s="12">
        <f t="shared" si="12"/>
        <v>68.37220715071922</v>
      </c>
      <c r="I80" s="12">
        <f t="shared" si="12"/>
        <v>34.880793720387857</v>
      </c>
      <c r="J80" s="12">
        <f t="shared" si="12"/>
        <v>13.359198795408631</v>
      </c>
      <c r="K80" s="12">
        <f t="shared" si="12"/>
        <v>-22.450803552681094</v>
      </c>
      <c r="L80" s="12">
        <f t="shared" si="12"/>
        <v>-11.567407146044715</v>
      </c>
      <c r="M80" s="12">
        <f t="shared" si="12"/>
        <v>-0.39891166107702247</v>
      </c>
      <c r="N80" s="12">
        <f t="shared" si="12"/>
        <v>-12.051649243173173</v>
      </c>
      <c r="O80" s="12">
        <f t="shared" si="12"/>
        <v>-21.610560674929175</v>
      </c>
      <c r="P80" s="12">
        <f t="shared" si="12"/>
        <v>-44.192110721214604</v>
      </c>
      <c r="Q80" s="12">
        <f t="shared" si="12"/>
        <v>-43.21277536093843</v>
      </c>
      <c r="R80" s="12">
        <f t="shared" si="12"/>
        <v>20.921143050104945</v>
      </c>
      <c r="S80" s="12">
        <f t="shared" si="12"/>
        <v>15.275898857745631</v>
      </c>
      <c r="T80" s="12">
        <f t="shared" si="12"/>
        <v>-16.20974213282183</v>
      </c>
      <c r="U80" s="12">
        <f t="shared" si="12"/>
        <v>11.379645705451665</v>
      </c>
      <c r="V80" s="12">
        <f t="shared" si="12"/>
        <v>-4.8100008972807018</v>
      </c>
      <c r="W80" s="12">
        <f t="shared" si="12"/>
        <v>2.0849898300427867</v>
      </c>
      <c r="X80" s="12">
        <f t="shared" si="12"/>
        <v>2.5104628377192029</v>
      </c>
      <c r="Y80" s="12">
        <f t="shared" si="12"/>
        <v>-14.205373586854336</v>
      </c>
      <c r="Z80" s="12">
        <f t="shared" si="12"/>
        <v>-0.16257265961884571</v>
      </c>
      <c r="AA80" s="12">
        <f t="shared" si="12"/>
        <v>7.0572447103330376</v>
      </c>
      <c r="AB80" s="12">
        <f t="shared" si="12"/>
        <v>13.920289945675336</v>
      </c>
      <c r="AC80" s="12">
        <f t="shared" si="12"/>
        <v>56.156717156816825</v>
      </c>
      <c r="AD80" s="12">
        <f t="shared" si="12"/>
        <v>106.20101917620045</v>
      </c>
      <c r="AE80" s="12">
        <f t="shared" si="13"/>
        <v>17.40184372239159</v>
      </c>
      <c r="AF80" s="12">
        <f t="shared" si="15"/>
        <v>6.4529106523239621</v>
      </c>
    </row>
    <row r="81" spans="1:32" ht="12.75" customHeight="1">
      <c r="A81" s="3">
        <v>11</v>
      </c>
      <c r="B81" s="72">
        <v>621133</v>
      </c>
      <c r="C81" s="12" t="s">
        <v>10</v>
      </c>
      <c r="D81" s="12">
        <f t="shared" si="14"/>
        <v>-0.69064870098435449</v>
      </c>
      <c r="E81" s="12">
        <f t="shared" si="12"/>
        <v>269.48656450175781</v>
      </c>
      <c r="F81" s="12">
        <f t="shared" si="12"/>
        <v>8.9564053634152856</v>
      </c>
      <c r="G81" s="12">
        <f t="shared" si="12"/>
        <v>-34.632098373169413</v>
      </c>
      <c r="H81" s="12">
        <f t="shared" si="12"/>
        <v>22.941575207739945</v>
      </c>
      <c r="I81" s="12">
        <f t="shared" si="12"/>
        <v>22.872933152050521</v>
      </c>
      <c r="J81" s="12">
        <f t="shared" si="12"/>
        <v>-9.8156099653574387</v>
      </c>
      <c r="K81" s="12">
        <f t="shared" si="12"/>
        <v>-23.324101485722252</v>
      </c>
      <c r="L81" s="12">
        <f t="shared" si="12"/>
        <v>2.2989891454759288</v>
      </c>
      <c r="M81" s="12">
        <f t="shared" si="12"/>
        <v>98.178905789704231</v>
      </c>
      <c r="N81" s="12">
        <f t="shared" si="12"/>
        <v>-1.1552220249253082</v>
      </c>
      <c r="O81" s="12">
        <f t="shared" ref="E81:AD91" si="16">IFERROR((((O19/N19)*100-100)),"--")</f>
        <v>-11.248736273411268</v>
      </c>
      <c r="P81" s="12">
        <f t="shared" si="16"/>
        <v>4.2691276893720413</v>
      </c>
      <c r="Q81" s="12">
        <f t="shared" si="16"/>
        <v>-27.757528369620317</v>
      </c>
      <c r="R81" s="12">
        <f t="shared" si="16"/>
        <v>28.242287015576693</v>
      </c>
      <c r="S81" s="12">
        <f t="shared" si="16"/>
        <v>30.769935953943957</v>
      </c>
      <c r="T81" s="12">
        <f t="shared" si="16"/>
        <v>-5.7845913177490615</v>
      </c>
      <c r="U81" s="12">
        <f t="shared" si="16"/>
        <v>-1.537958192398662</v>
      </c>
      <c r="V81" s="12">
        <f t="shared" si="16"/>
        <v>5.9804740664840921</v>
      </c>
      <c r="W81" s="12">
        <f t="shared" si="16"/>
        <v>-11.884806792726593</v>
      </c>
      <c r="X81" s="12">
        <f t="shared" si="16"/>
        <v>-6.6919921065875201</v>
      </c>
      <c r="Y81" s="12">
        <f t="shared" si="16"/>
        <v>18.306942498811594</v>
      </c>
      <c r="Z81" s="12">
        <f t="shared" si="16"/>
        <v>9.335128910824352</v>
      </c>
      <c r="AA81" s="12">
        <f t="shared" si="16"/>
        <v>12.949577035748661</v>
      </c>
      <c r="AB81" s="12">
        <f t="shared" si="16"/>
        <v>-23.067007870438076</v>
      </c>
      <c r="AC81" s="12">
        <f t="shared" si="16"/>
        <v>15.832573450388267</v>
      </c>
      <c r="AD81" s="12">
        <f t="shared" si="16"/>
        <v>12.396503203200425</v>
      </c>
      <c r="AE81" s="12">
        <f t="shared" si="13"/>
        <v>4.2408387898325941</v>
      </c>
      <c r="AF81" s="12">
        <f t="shared" si="15"/>
        <v>7.2257256986878682</v>
      </c>
    </row>
    <row r="82" spans="1:32" ht="12.75" customHeight="1">
      <c r="A82" s="3">
        <v>12</v>
      </c>
      <c r="B82" s="72">
        <v>621132</v>
      </c>
      <c r="C82" s="12" t="s">
        <v>10</v>
      </c>
      <c r="D82" s="12">
        <f t="shared" si="14"/>
        <v>4.6645017793594405</v>
      </c>
      <c r="E82" s="12">
        <f t="shared" si="16"/>
        <v>3.7031304056598344</v>
      </c>
      <c r="F82" s="12">
        <f t="shared" si="16"/>
        <v>20.564409471950555</v>
      </c>
      <c r="G82" s="12">
        <f t="shared" si="16"/>
        <v>10.872280247269956</v>
      </c>
      <c r="H82" s="12">
        <f t="shared" si="16"/>
        <v>-49.190150185535146</v>
      </c>
      <c r="I82" s="12">
        <f t="shared" si="16"/>
        <v>111.75942556955056</v>
      </c>
      <c r="J82" s="12">
        <f t="shared" si="16"/>
        <v>-30.022402196131026</v>
      </c>
      <c r="K82" s="12">
        <f t="shared" si="16"/>
        <v>-40.947321827421092</v>
      </c>
      <c r="L82" s="12">
        <f t="shared" si="16"/>
        <v>23.762659031333015</v>
      </c>
      <c r="M82" s="12">
        <f t="shared" si="16"/>
        <v>-11.892843937816636</v>
      </c>
      <c r="N82" s="12">
        <f t="shared" si="16"/>
        <v>24.711985890775679</v>
      </c>
      <c r="O82" s="12">
        <f t="shared" si="16"/>
        <v>-8.8508940007323105</v>
      </c>
      <c r="P82" s="12">
        <f t="shared" si="16"/>
        <v>12.256398662266307</v>
      </c>
      <c r="Q82" s="12">
        <f t="shared" si="16"/>
        <v>5.5295946373344833</v>
      </c>
      <c r="R82" s="12">
        <f t="shared" si="16"/>
        <v>76.676310195470023</v>
      </c>
      <c r="S82" s="12">
        <f t="shared" si="16"/>
        <v>83.767064928061586</v>
      </c>
      <c r="T82" s="12">
        <f t="shared" si="16"/>
        <v>1.1887508082117932</v>
      </c>
      <c r="U82" s="12">
        <f t="shared" si="16"/>
        <v>-1.7353261729462446</v>
      </c>
      <c r="V82" s="12">
        <f t="shared" si="16"/>
        <v>14.759769827206043</v>
      </c>
      <c r="W82" s="12">
        <f t="shared" si="16"/>
        <v>-26.5975212081987</v>
      </c>
      <c r="X82" s="12">
        <f t="shared" si="16"/>
        <v>-26.748941268209748</v>
      </c>
      <c r="Y82" s="12">
        <f t="shared" si="16"/>
        <v>30.000786684294496</v>
      </c>
      <c r="Z82" s="12">
        <f t="shared" si="16"/>
        <v>47.91505623676963</v>
      </c>
      <c r="AA82" s="12">
        <f t="shared" si="16"/>
        <v>12.632910950118585</v>
      </c>
      <c r="AB82" s="12">
        <f t="shared" si="16"/>
        <v>-48.909354641947559</v>
      </c>
      <c r="AC82" s="12">
        <f t="shared" si="16"/>
        <v>68.643630829789089</v>
      </c>
      <c r="AD82" s="12">
        <f t="shared" si="16"/>
        <v>11.888182430174197</v>
      </c>
      <c r="AE82" s="12">
        <f t="shared" si="13"/>
        <v>-4.3496858304245904</v>
      </c>
      <c r="AF82" s="12">
        <f t="shared" si="15"/>
        <v>4.6809752702217322</v>
      </c>
    </row>
    <row r="83" spans="1:32" ht="12.75" customHeight="1">
      <c r="A83" s="3">
        <v>13</v>
      </c>
      <c r="B83" s="72">
        <v>610620</v>
      </c>
      <c r="C83" s="12" t="s">
        <v>10</v>
      </c>
      <c r="D83" s="12">
        <f t="shared" si="14"/>
        <v>219.46992791926954</v>
      </c>
      <c r="E83" s="12">
        <f t="shared" si="16"/>
        <v>189.55431519402367</v>
      </c>
      <c r="F83" s="12">
        <f t="shared" si="16"/>
        <v>16.899686883066892</v>
      </c>
      <c r="G83" s="12">
        <f t="shared" si="16"/>
        <v>-7.2385456244634696</v>
      </c>
      <c r="H83" s="12">
        <f t="shared" si="16"/>
        <v>-10.500793509662003</v>
      </c>
      <c r="I83" s="12">
        <f t="shared" si="16"/>
        <v>18.130592080792468</v>
      </c>
      <c r="J83" s="12">
        <f t="shared" si="16"/>
        <v>-14.440961413836604</v>
      </c>
      <c r="K83" s="12">
        <f t="shared" si="16"/>
        <v>-11.333841478188248</v>
      </c>
      <c r="L83" s="12">
        <f t="shared" si="16"/>
        <v>-20.684412451415028</v>
      </c>
      <c r="M83" s="12">
        <f t="shared" si="16"/>
        <v>-1.9682073958936996</v>
      </c>
      <c r="N83" s="12">
        <f t="shared" si="16"/>
        <v>3.1095006283383242</v>
      </c>
      <c r="O83" s="12">
        <f t="shared" si="16"/>
        <v>-24.001270735102025</v>
      </c>
      <c r="P83" s="12">
        <f t="shared" si="16"/>
        <v>-3.0207750433000626</v>
      </c>
      <c r="Q83" s="12">
        <f t="shared" si="16"/>
        <v>-29.874949838218768</v>
      </c>
      <c r="R83" s="12">
        <f t="shared" si="16"/>
        <v>-9.8854448863318112</v>
      </c>
      <c r="S83" s="12">
        <f t="shared" si="16"/>
        <v>23.065455362691381</v>
      </c>
      <c r="T83" s="12">
        <f t="shared" si="16"/>
        <v>16.036988993506341</v>
      </c>
      <c r="U83" s="12">
        <f t="shared" si="16"/>
        <v>-4.4787076362814702</v>
      </c>
      <c r="V83" s="12">
        <f t="shared" si="16"/>
        <v>-11.733246494074038</v>
      </c>
      <c r="W83" s="12">
        <f t="shared" si="16"/>
        <v>18.642629461619634</v>
      </c>
      <c r="X83" s="12">
        <f t="shared" si="16"/>
        <v>31.307338170523934</v>
      </c>
      <c r="Y83" s="12">
        <f t="shared" si="16"/>
        <v>9.9921191519548387</v>
      </c>
      <c r="Z83" s="12">
        <f t="shared" si="16"/>
        <v>-8.2498418339814918</v>
      </c>
      <c r="AA83" s="12">
        <f t="shared" si="16"/>
        <v>4.3512878031301057</v>
      </c>
      <c r="AB83" s="12">
        <f t="shared" si="16"/>
        <v>-20.596276333558635</v>
      </c>
      <c r="AC83" s="12">
        <f t="shared" si="16"/>
        <v>80.70564678853134</v>
      </c>
      <c r="AD83" s="12">
        <f t="shared" si="16"/>
        <v>-0.15446647554983883</v>
      </c>
      <c r="AE83" s="12">
        <f t="shared" si="13"/>
        <v>18.014774455780753</v>
      </c>
      <c r="AF83" s="12">
        <f t="shared" si="15"/>
        <v>8.2759420248513571</v>
      </c>
    </row>
    <row r="84" spans="1:32" ht="12.75" customHeight="1">
      <c r="A84" s="3">
        <v>14</v>
      </c>
      <c r="B84" s="72">
        <v>620530</v>
      </c>
      <c r="C84" s="12" t="s">
        <v>10</v>
      </c>
      <c r="D84" s="12">
        <f t="shared" si="14"/>
        <v>53.823512217935217</v>
      </c>
      <c r="E84" s="12">
        <f t="shared" si="16"/>
        <v>81.802322421764103</v>
      </c>
      <c r="F84" s="12">
        <f t="shared" si="16"/>
        <v>3.9522188090172108</v>
      </c>
      <c r="G84" s="12">
        <f t="shared" si="16"/>
        <v>23.367554162423289</v>
      </c>
      <c r="H84" s="12">
        <f t="shared" si="16"/>
        <v>43.430227107027633</v>
      </c>
      <c r="I84" s="12">
        <f t="shared" si="16"/>
        <v>1.5123185281521643</v>
      </c>
      <c r="J84" s="12">
        <f t="shared" si="16"/>
        <v>21.33231259184754</v>
      </c>
      <c r="K84" s="12">
        <f t="shared" si="16"/>
        <v>45.533969302338676</v>
      </c>
      <c r="L84" s="12">
        <f t="shared" si="16"/>
        <v>22.93470700606035</v>
      </c>
      <c r="M84" s="12">
        <f t="shared" si="16"/>
        <v>5.4666381462758125</v>
      </c>
      <c r="N84" s="12">
        <f t="shared" si="16"/>
        <v>-9.7551255812541626</v>
      </c>
      <c r="O84" s="12">
        <f t="shared" si="16"/>
        <v>-7.901423376566612</v>
      </c>
      <c r="P84" s="12">
        <f t="shared" si="16"/>
        <v>-16.92804178107798</v>
      </c>
      <c r="Q84" s="12">
        <f t="shared" si="16"/>
        <v>-20.047266762114461</v>
      </c>
      <c r="R84" s="12">
        <f t="shared" si="16"/>
        <v>19.466881864644094</v>
      </c>
      <c r="S84" s="12">
        <f t="shared" si="16"/>
        <v>10.539978285288143</v>
      </c>
      <c r="T84" s="12">
        <f t="shared" si="16"/>
        <v>4.1496235911751427</v>
      </c>
      <c r="U84" s="12">
        <f t="shared" si="16"/>
        <v>10.075801903691996</v>
      </c>
      <c r="V84" s="12">
        <f t="shared" si="16"/>
        <v>0.28974167969921893</v>
      </c>
      <c r="W84" s="12">
        <f t="shared" si="16"/>
        <v>-9.963451093553104</v>
      </c>
      <c r="X84" s="12">
        <f t="shared" si="16"/>
        <v>0.15039722808994327</v>
      </c>
      <c r="Y84" s="12">
        <f t="shared" si="16"/>
        <v>7.9221617617982787</v>
      </c>
      <c r="Z84" s="12">
        <f t="shared" si="16"/>
        <v>-1.8564322023970163</v>
      </c>
      <c r="AA84" s="12">
        <f t="shared" si="16"/>
        <v>5.759290918206375</v>
      </c>
      <c r="AB84" s="12">
        <f t="shared" si="16"/>
        <v>-15.604418803744224</v>
      </c>
      <c r="AC84" s="12">
        <f t="shared" si="16"/>
        <v>10.396074364164761</v>
      </c>
      <c r="AD84" s="12">
        <f t="shared" si="16"/>
        <v>6.3714436732857251</v>
      </c>
      <c r="AE84" s="12">
        <f t="shared" si="13"/>
        <v>21.682179309243566</v>
      </c>
      <c r="AF84" s="12">
        <f t="shared" si="15"/>
        <v>9.0104069383705632</v>
      </c>
    </row>
    <row r="85" spans="1:32" ht="12.75" customHeight="1">
      <c r="A85" s="3">
        <v>15</v>
      </c>
      <c r="B85" s="72">
        <v>620520</v>
      </c>
      <c r="C85" s="12" t="s">
        <v>10</v>
      </c>
      <c r="D85" s="12">
        <f t="shared" si="14"/>
        <v>79.417346860935226</v>
      </c>
      <c r="E85" s="12">
        <f t="shared" si="16"/>
        <v>31.414806745970026</v>
      </c>
      <c r="F85" s="12">
        <f t="shared" si="16"/>
        <v>60.188007671410787</v>
      </c>
      <c r="G85" s="12">
        <f t="shared" si="16"/>
        <v>-13.246729786495948</v>
      </c>
      <c r="H85" s="12">
        <f t="shared" si="16"/>
        <v>19.466647361873896</v>
      </c>
      <c r="I85" s="12">
        <f t="shared" si="16"/>
        <v>-19.813510916891246</v>
      </c>
      <c r="J85" s="12">
        <f t="shared" si="16"/>
        <v>-28.098573603662999</v>
      </c>
      <c r="K85" s="12">
        <f t="shared" si="16"/>
        <v>16.433043545391186</v>
      </c>
      <c r="L85" s="12">
        <f t="shared" si="16"/>
        <v>-0.87841597786906789</v>
      </c>
      <c r="M85" s="12">
        <f t="shared" si="16"/>
        <v>13.96278099043964</v>
      </c>
      <c r="N85" s="12">
        <f t="shared" si="16"/>
        <v>-18.189210209770735</v>
      </c>
      <c r="O85" s="12">
        <f t="shared" si="16"/>
        <v>-28.967977825043818</v>
      </c>
      <c r="P85" s="12">
        <f t="shared" si="16"/>
        <v>30.807151309895175</v>
      </c>
      <c r="Q85" s="12">
        <f t="shared" si="16"/>
        <v>-30.620916283899163</v>
      </c>
      <c r="R85" s="12">
        <f t="shared" si="16"/>
        <v>24.340156597206047</v>
      </c>
      <c r="S85" s="12">
        <f t="shared" si="16"/>
        <v>29.385809311986833</v>
      </c>
      <c r="T85" s="12">
        <f t="shared" si="16"/>
        <v>0.4572966232362603</v>
      </c>
      <c r="U85" s="12">
        <f t="shared" si="16"/>
        <v>-5.832093177953908</v>
      </c>
      <c r="V85" s="12">
        <f t="shared" si="16"/>
        <v>18.484836827077729</v>
      </c>
      <c r="W85" s="12">
        <f t="shared" si="16"/>
        <v>-3.1060228590311283</v>
      </c>
      <c r="X85" s="12">
        <f t="shared" si="16"/>
        <v>-27.286028193901245</v>
      </c>
      <c r="Y85" s="12">
        <f t="shared" si="16"/>
        <v>12.53959251980794</v>
      </c>
      <c r="Z85" s="12">
        <f t="shared" si="16"/>
        <v>12.170280868706328</v>
      </c>
      <c r="AA85" s="12">
        <f t="shared" si="16"/>
        <v>6.5385571429209506</v>
      </c>
      <c r="AB85" s="12">
        <f t="shared" si="16"/>
        <v>-47.151866785382843</v>
      </c>
      <c r="AC85" s="12">
        <f t="shared" si="16"/>
        <v>66.254195744570609</v>
      </c>
      <c r="AD85" s="12">
        <f t="shared" si="16"/>
        <v>28.596543310635894</v>
      </c>
      <c r="AE85" s="12">
        <f t="shared" si="13"/>
        <v>4.5496479377571006</v>
      </c>
      <c r="AF85" s="12">
        <f t="shared" si="15"/>
        <v>4.0469087932280212</v>
      </c>
    </row>
    <row r="86" spans="1:32" ht="12.75" customHeight="1">
      <c r="A86" s="3">
        <v>16</v>
      </c>
      <c r="B86" s="72">
        <v>610463</v>
      </c>
      <c r="C86" s="12" t="s">
        <v>10</v>
      </c>
      <c r="D86" s="12">
        <f t="shared" si="14"/>
        <v>189.65623103279489</v>
      </c>
      <c r="E86" s="12">
        <f t="shared" si="16"/>
        <v>-4.116327091965104</v>
      </c>
      <c r="F86" s="12">
        <f t="shared" si="16"/>
        <v>6.4617515834092529</v>
      </c>
      <c r="G86" s="12">
        <f t="shared" si="16"/>
        <v>1.6568678529071548</v>
      </c>
      <c r="H86" s="12">
        <f t="shared" si="16"/>
        <v>16.210651062868166</v>
      </c>
      <c r="I86" s="12">
        <f t="shared" si="16"/>
        <v>14.513356814770589</v>
      </c>
      <c r="J86" s="12">
        <f t="shared" si="16"/>
        <v>-19.790415544827738</v>
      </c>
      <c r="K86" s="12">
        <f t="shared" si="16"/>
        <v>-20.796761632539614</v>
      </c>
      <c r="L86" s="12">
        <f t="shared" si="16"/>
        <v>-18.599662919282139</v>
      </c>
      <c r="M86" s="12">
        <f t="shared" si="16"/>
        <v>-27.937170264984417</v>
      </c>
      <c r="N86" s="12">
        <f t="shared" si="16"/>
        <v>0.78359202155355945</v>
      </c>
      <c r="O86" s="12">
        <f t="shared" si="16"/>
        <v>-36.250548080251846</v>
      </c>
      <c r="P86" s="12">
        <f t="shared" si="16"/>
        <v>-8.746227420530289</v>
      </c>
      <c r="Q86" s="12">
        <f t="shared" si="16"/>
        <v>-19.022769936179202</v>
      </c>
      <c r="R86" s="12">
        <f t="shared" si="16"/>
        <v>8.2022868454788096</v>
      </c>
      <c r="S86" s="12">
        <f t="shared" si="16"/>
        <v>24.262160042955401</v>
      </c>
      <c r="T86" s="12">
        <f t="shared" si="16"/>
        <v>-21.99885958682502</v>
      </c>
      <c r="U86" s="12">
        <f t="shared" si="16"/>
        <v>31.17628598257906</v>
      </c>
      <c r="V86" s="12">
        <f t="shared" si="16"/>
        <v>5.868882160361764</v>
      </c>
      <c r="W86" s="12">
        <f t="shared" si="16"/>
        <v>18.201246867089949</v>
      </c>
      <c r="X86" s="12">
        <f t="shared" si="16"/>
        <v>-18.181442722096435</v>
      </c>
      <c r="Y86" s="12">
        <f t="shared" si="16"/>
        <v>-1.4891474234736535</v>
      </c>
      <c r="Z86" s="12">
        <f t="shared" si="16"/>
        <v>22.387673137525766</v>
      </c>
      <c r="AA86" s="12">
        <f t="shared" si="16"/>
        <v>-36.739544180485836</v>
      </c>
      <c r="AB86" s="12">
        <f t="shared" si="16"/>
        <v>60.934692188056118</v>
      </c>
      <c r="AC86" s="12">
        <f t="shared" si="16"/>
        <v>60.271960328473142</v>
      </c>
      <c r="AD86" s="12">
        <f t="shared" si="16"/>
        <v>31.38568107425138</v>
      </c>
      <c r="AE86" s="12">
        <f t="shared" si="13"/>
        <v>39.07276752259051</v>
      </c>
      <c r="AF86" s="12">
        <f t="shared" si="15"/>
        <v>4.4991663970827878</v>
      </c>
    </row>
    <row r="87" spans="1:32" ht="12.75" customHeight="1">
      <c r="A87" s="3">
        <v>17</v>
      </c>
      <c r="B87" s="72">
        <v>611430</v>
      </c>
      <c r="C87" s="12" t="s">
        <v>10</v>
      </c>
      <c r="D87" s="12">
        <f t="shared" si="14"/>
        <v>4.42638857907653</v>
      </c>
      <c r="E87" s="12">
        <f t="shared" si="16"/>
        <v>46.145871938839264</v>
      </c>
      <c r="F87" s="12">
        <f t="shared" si="16"/>
        <v>-13.511755224268043</v>
      </c>
      <c r="G87" s="12">
        <f t="shared" si="16"/>
        <v>451.19236231063326</v>
      </c>
      <c r="H87" s="12">
        <f t="shared" si="16"/>
        <v>-74.966836456406156</v>
      </c>
      <c r="I87" s="12">
        <f t="shared" si="16"/>
        <v>-20.173566776590775</v>
      </c>
      <c r="J87" s="12">
        <f t="shared" si="16"/>
        <v>63.506876659326934</v>
      </c>
      <c r="K87" s="12">
        <f t="shared" si="16"/>
        <v>32.47757979610742</v>
      </c>
      <c r="L87" s="12">
        <f t="shared" si="16"/>
        <v>-45.372332286374082</v>
      </c>
      <c r="M87" s="12">
        <f t="shared" si="16"/>
        <v>19.792964255812791</v>
      </c>
      <c r="N87" s="12">
        <f t="shared" si="16"/>
        <v>15.417839146829778</v>
      </c>
      <c r="O87" s="12">
        <f t="shared" si="16"/>
        <v>-19.2010524516175</v>
      </c>
      <c r="P87" s="12">
        <f t="shared" si="16"/>
        <v>-27.65183807420776</v>
      </c>
      <c r="Q87" s="12">
        <f t="shared" si="16"/>
        <v>-5.031097178733674</v>
      </c>
      <c r="R87" s="12">
        <f t="shared" si="16"/>
        <v>3.1033054151575783</v>
      </c>
      <c r="S87" s="12">
        <f t="shared" si="16"/>
        <v>106.2831437452565</v>
      </c>
      <c r="T87" s="12">
        <f t="shared" si="16"/>
        <v>36.219227790125956</v>
      </c>
      <c r="U87" s="12">
        <f t="shared" si="16"/>
        <v>-6.7992083776485117</v>
      </c>
      <c r="V87" s="12">
        <f t="shared" si="16"/>
        <v>17.700928816761419</v>
      </c>
      <c r="W87" s="12">
        <f t="shared" si="16"/>
        <v>-34.146082990894229</v>
      </c>
      <c r="X87" s="12">
        <f t="shared" si="16"/>
        <v>-14.110795839883409</v>
      </c>
      <c r="Y87" s="12">
        <f t="shared" si="16"/>
        <v>-17.225334964751909</v>
      </c>
      <c r="Z87" s="12">
        <f t="shared" si="16"/>
        <v>41.96236617354333</v>
      </c>
      <c r="AA87" s="12">
        <f t="shared" si="16"/>
        <v>-25.815959417368092</v>
      </c>
      <c r="AB87" s="12">
        <f t="shared" si="16"/>
        <v>-7.8875457497559154</v>
      </c>
      <c r="AC87" s="12">
        <f t="shared" si="16"/>
        <v>92.561074991354928</v>
      </c>
      <c r="AD87" s="12">
        <f t="shared" si="16"/>
        <v>15.350504520609334</v>
      </c>
      <c r="AE87" s="12">
        <f t="shared" si="13"/>
        <v>14.155150412961774</v>
      </c>
      <c r="AF87" s="12">
        <f t="shared" si="15"/>
        <v>5.5828406652614015</v>
      </c>
    </row>
    <row r="88" spans="1:32" ht="12.75" customHeight="1">
      <c r="A88" s="3">
        <v>18</v>
      </c>
      <c r="B88" s="72">
        <v>621143</v>
      </c>
      <c r="C88" s="12" t="s">
        <v>10</v>
      </c>
      <c r="D88" s="12">
        <f t="shared" si="14"/>
        <v>70.837101804410793</v>
      </c>
      <c r="E88" s="12">
        <f t="shared" si="16"/>
        <v>28.508937585715785</v>
      </c>
      <c r="F88" s="12">
        <f t="shared" si="16"/>
        <v>-2.2778244931377714</v>
      </c>
      <c r="G88" s="12">
        <f t="shared" si="16"/>
        <v>50.716484113474905</v>
      </c>
      <c r="H88" s="12">
        <f t="shared" si="16"/>
        <v>3.0820424791730119</v>
      </c>
      <c r="I88" s="12">
        <f t="shared" si="16"/>
        <v>103.16478079274108</v>
      </c>
      <c r="J88" s="12">
        <f t="shared" si="16"/>
        <v>13.698116027955564</v>
      </c>
      <c r="K88" s="12">
        <f t="shared" si="16"/>
        <v>5.7491834367398269</v>
      </c>
      <c r="L88" s="12">
        <f t="shared" si="16"/>
        <v>3.7028308626822621</v>
      </c>
      <c r="M88" s="12">
        <f t="shared" si="16"/>
        <v>32.424552319748443</v>
      </c>
      <c r="N88" s="12">
        <f t="shared" si="16"/>
        <v>-13.772217770538603</v>
      </c>
      <c r="O88" s="12">
        <f t="shared" si="16"/>
        <v>-21.909526605988646</v>
      </c>
      <c r="P88" s="12">
        <f t="shared" si="16"/>
        <v>-10.628414301346865</v>
      </c>
      <c r="Q88" s="12">
        <f t="shared" si="16"/>
        <v>-20.115796509372615</v>
      </c>
      <c r="R88" s="12">
        <f t="shared" si="16"/>
        <v>-10.832356238114059</v>
      </c>
      <c r="S88" s="12">
        <f t="shared" si="16"/>
        <v>4.7119765723121247</v>
      </c>
      <c r="T88" s="12">
        <f t="shared" si="16"/>
        <v>-21.982009177706487</v>
      </c>
      <c r="U88" s="12">
        <f t="shared" si="16"/>
        <v>20.374203933312401</v>
      </c>
      <c r="V88" s="12">
        <f t="shared" si="16"/>
        <v>40.03408901829647</v>
      </c>
      <c r="W88" s="12">
        <f t="shared" si="16"/>
        <v>16.879272339551505</v>
      </c>
      <c r="X88" s="12">
        <f t="shared" si="16"/>
        <v>-11.322522177247805</v>
      </c>
      <c r="Y88" s="12">
        <f t="shared" si="16"/>
        <v>1.7891862501541596</v>
      </c>
      <c r="Z88" s="12">
        <f t="shared" si="16"/>
        <v>12.505997831255229</v>
      </c>
      <c r="AA88" s="12">
        <f t="shared" si="16"/>
        <v>-4.9818510480753275</v>
      </c>
      <c r="AB88" s="12">
        <f t="shared" si="16"/>
        <v>139.8976065974976</v>
      </c>
      <c r="AC88" s="12">
        <f t="shared" si="16"/>
        <v>-59.425784539091595</v>
      </c>
      <c r="AD88" s="12">
        <f t="shared" si="16"/>
        <v>8.4096561256863538</v>
      </c>
      <c r="AE88" s="12">
        <f t="shared" si="13"/>
        <v>15.732867657928523</v>
      </c>
      <c r="AF88" s="12">
        <f t="shared" si="15"/>
        <v>7.9083539056651997</v>
      </c>
    </row>
    <row r="89" spans="1:32" ht="12.75" customHeight="1">
      <c r="A89" s="3">
        <v>19</v>
      </c>
      <c r="B89" s="72">
        <v>620192</v>
      </c>
      <c r="C89" s="12" t="s">
        <v>10</v>
      </c>
      <c r="D89" s="12">
        <f t="shared" si="14"/>
        <v>-20.349132176234974</v>
      </c>
      <c r="E89" s="12">
        <f t="shared" si="16"/>
        <v>-19.90904481339625</v>
      </c>
      <c r="F89" s="12">
        <f t="shared" si="16"/>
        <v>-72.017888886418135</v>
      </c>
      <c r="G89" s="12">
        <f t="shared" si="16"/>
        <v>-26.812245935909473</v>
      </c>
      <c r="H89" s="12">
        <f t="shared" si="16"/>
        <v>141.02577204356015</v>
      </c>
      <c r="I89" s="12">
        <f t="shared" si="16"/>
        <v>804.83482703610855</v>
      </c>
      <c r="J89" s="12">
        <f t="shared" si="16"/>
        <v>45.672728691275353</v>
      </c>
      <c r="K89" s="12">
        <f t="shared" si="16"/>
        <v>74.695200003441926</v>
      </c>
      <c r="L89" s="12">
        <f t="shared" si="16"/>
        <v>54.8841682787764</v>
      </c>
      <c r="M89" s="12">
        <f t="shared" si="16"/>
        <v>19.021408562908022</v>
      </c>
      <c r="N89" s="12">
        <f t="shared" si="16"/>
        <v>-37.282443935276845</v>
      </c>
      <c r="O89" s="12">
        <f t="shared" si="16"/>
        <v>7.081973003983876</v>
      </c>
      <c r="P89" s="12">
        <f t="shared" si="16"/>
        <v>12.540629046358532</v>
      </c>
      <c r="Q89" s="12">
        <f t="shared" si="16"/>
        <v>-39.250821133753014</v>
      </c>
      <c r="R89" s="12">
        <f t="shared" si="16"/>
        <v>-4.2907609042952828</v>
      </c>
      <c r="S89" s="12">
        <f t="shared" si="16"/>
        <v>36.110233968987814</v>
      </c>
      <c r="T89" s="12">
        <f t="shared" si="16"/>
        <v>18.132096429859004</v>
      </c>
      <c r="U89" s="12">
        <f t="shared" si="16"/>
        <v>-24.200695131069722</v>
      </c>
      <c r="V89" s="12">
        <f t="shared" si="16"/>
        <v>19.826378367763269</v>
      </c>
      <c r="W89" s="12">
        <f t="shared" si="16"/>
        <v>12.41418313770933</v>
      </c>
      <c r="X89" s="12">
        <f t="shared" si="16"/>
        <v>-8.7141123692841091</v>
      </c>
      <c r="Y89" s="12">
        <f t="shared" si="16"/>
        <v>-13.082150613891898</v>
      </c>
      <c r="Z89" s="12">
        <f t="shared" si="16"/>
        <v>-10.618159988907365</v>
      </c>
      <c r="AA89" s="12">
        <f t="shared" si="16"/>
        <v>27.898728937063183</v>
      </c>
      <c r="AB89" s="12">
        <f t="shared" si="16"/>
        <v>-59.29115551012076</v>
      </c>
      <c r="AC89" s="12">
        <f t="shared" si="16"/>
        <v>72.665956285548816</v>
      </c>
      <c r="AD89" s="12">
        <f t="shared" si="16"/>
        <v>68.90821072820188</v>
      </c>
      <c r="AE89" s="12">
        <f t="shared" si="13"/>
        <v>-20.247249299594017</v>
      </c>
      <c r="AF89" s="12">
        <f t="shared" si="15"/>
        <v>7.5623112033445405</v>
      </c>
    </row>
    <row r="90" spans="1:32" ht="12.75" customHeight="1">
      <c r="A90" s="3">
        <v>20</v>
      </c>
      <c r="B90" s="72">
        <v>610443</v>
      </c>
      <c r="C90" s="12" t="s">
        <v>10</v>
      </c>
      <c r="D90" s="12">
        <f t="shared" si="14"/>
        <v>13.763071973307902</v>
      </c>
      <c r="E90" s="12">
        <f t="shared" si="16"/>
        <v>1.4227301003656265</v>
      </c>
      <c r="F90" s="12">
        <f t="shared" si="16"/>
        <v>74.322762210408598</v>
      </c>
      <c r="G90" s="12">
        <f t="shared" si="16"/>
        <v>135.92404644534085</v>
      </c>
      <c r="H90" s="12">
        <f t="shared" si="16"/>
        <v>-9.7932956876024377</v>
      </c>
      <c r="I90" s="12">
        <f t="shared" si="16"/>
        <v>-25.471039726184273</v>
      </c>
      <c r="J90" s="12">
        <f t="shared" si="16"/>
        <v>-32.153066634355156</v>
      </c>
      <c r="K90" s="12">
        <f t="shared" si="16"/>
        <v>28.669258541129238</v>
      </c>
      <c r="L90" s="12">
        <f t="shared" si="16"/>
        <v>7.0104427180537954</v>
      </c>
      <c r="M90" s="12">
        <f t="shared" si="16"/>
        <v>-23.132327054466032</v>
      </c>
      <c r="N90" s="12">
        <f t="shared" si="16"/>
        <v>34.872832754496102</v>
      </c>
      <c r="O90" s="12">
        <f t="shared" si="16"/>
        <v>14.586045189251166</v>
      </c>
      <c r="P90" s="12">
        <f t="shared" si="16"/>
        <v>-23.624866250918558</v>
      </c>
      <c r="Q90" s="12">
        <f t="shared" si="16"/>
        <v>20.799011604725109</v>
      </c>
      <c r="R90" s="12">
        <f t="shared" si="16"/>
        <v>-26.799796555332435</v>
      </c>
      <c r="S90" s="12">
        <f t="shared" si="16"/>
        <v>36.954787531604552</v>
      </c>
      <c r="T90" s="12">
        <f t="shared" si="16"/>
        <v>-25.365970991309197</v>
      </c>
      <c r="U90" s="12">
        <f t="shared" si="16"/>
        <v>5.9969645990809681</v>
      </c>
      <c r="V90" s="12">
        <f t="shared" si="16"/>
        <v>-15.469486777155723</v>
      </c>
      <c r="W90" s="12">
        <f t="shared" si="16"/>
        <v>11.804879094632597</v>
      </c>
      <c r="X90" s="12">
        <f t="shared" si="16"/>
        <v>61.166534274383594</v>
      </c>
      <c r="Y90" s="12">
        <f t="shared" si="16"/>
        <v>-44.521409567641179</v>
      </c>
      <c r="Z90" s="12">
        <f t="shared" si="16"/>
        <v>9.842374514547771</v>
      </c>
      <c r="AA90" s="12">
        <f t="shared" si="16"/>
        <v>-22.52005262062967</v>
      </c>
      <c r="AB90" s="12">
        <f t="shared" si="16"/>
        <v>24.391656791794134</v>
      </c>
      <c r="AC90" s="12">
        <f t="shared" si="16"/>
        <v>142.41137620249043</v>
      </c>
      <c r="AD90" s="12">
        <f t="shared" si="16"/>
        <v>15.065911932956766</v>
      </c>
      <c r="AE90" s="12">
        <f t="shared" si="13"/>
        <v>-12.703423143494192</v>
      </c>
      <c r="AF90" s="12">
        <f t="shared" si="15"/>
        <v>6.1486099659703308</v>
      </c>
    </row>
    <row r="91" spans="1:32" ht="12.75" customHeight="1">
      <c r="A91" s="3">
        <v>21</v>
      </c>
      <c r="B91" s="72">
        <v>650610</v>
      </c>
      <c r="C91" s="12" t="s">
        <v>10</v>
      </c>
      <c r="D91" s="12">
        <f t="shared" si="14"/>
        <v>68.408053382420633</v>
      </c>
      <c r="E91" s="12">
        <f t="shared" si="16"/>
        <v>4.0108225871226182</v>
      </c>
      <c r="F91" s="12">
        <f t="shared" si="16"/>
        <v>-24.850637323373206</v>
      </c>
      <c r="G91" s="12">
        <f t="shared" si="16"/>
        <v>-4.6608903913476638</v>
      </c>
      <c r="H91" s="12">
        <f t="shared" si="16"/>
        <v>-29.775389602031879</v>
      </c>
      <c r="I91" s="12">
        <f t="shared" si="16"/>
        <v>-55.964338472255029</v>
      </c>
      <c r="J91" s="12">
        <f t="shared" ref="E91:AE98" si="17">IFERROR((((J29/I29)*100-100)),"--")</f>
        <v>-22.413411469141337</v>
      </c>
      <c r="K91" s="12">
        <f t="shared" si="17"/>
        <v>-56.532741013956347</v>
      </c>
      <c r="L91" s="12">
        <f t="shared" si="17"/>
        <v>87.738698414595973</v>
      </c>
      <c r="M91" s="12">
        <f t="shared" si="17"/>
        <v>-19.67816729157849</v>
      </c>
      <c r="N91" s="12">
        <f t="shared" si="17"/>
        <v>35.106978305881483</v>
      </c>
      <c r="O91" s="12">
        <f t="shared" si="17"/>
        <v>5.7878120563214139</v>
      </c>
      <c r="P91" s="12">
        <f t="shared" si="17"/>
        <v>11.237260171470396</v>
      </c>
      <c r="Q91" s="12">
        <f t="shared" si="17"/>
        <v>-48.630254179535996</v>
      </c>
      <c r="R91" s="12">
        <f t="shared" si="17"/>
        <v>53.167776931861454</v>
      </c>
      <c r="S91" s="12">
        <f t="shared" si="17"/>
        <v>360.89107895869921</v>
      </c>
      <c r="T91" s="12">
        <f t="shared" si="17"/>
        <v>56.610733215583423</v>
      </c>
      <c r="U91" s="12">
        <f t="shared" si="17"/>
        <v>149.4337523959841</v>
      </c>
      <c r="V91" s="12">
        <f t="shared" si="17"/>
        <v>6.5006057953646916</v>
      </c>
      <c r="W91" s="12">
        <f t="shared" si="17"/>
        <v>4.0415436445749577</v>
      </c>
      <c r="X91" s="12">
        <f t="shared" si="17"/>
        <v>44.537991549367092</v>
      </c>
      <c r="Y91" s="12">
        <f t="shared" si="17"/>
        <v>3.7525485019358484</v>
      </c>
      <c r="Z91" s="12">
        <f t="shared" si="17"/>
        <v>6.389523032834532</v>
      </c>
      <c r="AA91" s="12">
        <f t="shared" si="17"/>
        <v>17.262798945147352</v>
      </c>
      <c r="AB91" s="12">
        <f t="shared" si="17"/>
        <v>-19.642604641951905</v>
      </c>
      <c r="AC91" s="12">
        <f t="shared" si="17"/>
        <v>1.078614460239919</v>
      </c>
      <c r="AD91" s="12">
        <f t="shared" si="17"/>
        <v>-2.1932599962128876</v>
      </c>
      <c r="AE91" s="12">
        <f t="shared" si="17"/>
        <v>4.8255546547526222</v>
      </c>
      <c r="AF91" s="12">
        <f t="shared" si="15"/>
        <v>7.2796355420888137</v>
      </c>
    </row>
    <row r="92" spans="1:32" ht="12.75" customHeight="1">
      <c r="A92" s="3">
        <v>22</v>
      </c>
      <c r="B92" s="72">
        <v>611593</v>
      </c>
      <c r="C92" s="12" t="s">
        <v>10</v>
      </c>
      <c r="D92" s="12">
        <f t="shared" si="14"/>
        <v>83.881872946330787</v>
      </c>
      <c r="E92" s="12">
        <f t="shared" si="17"/>
        <v>67.960540050981564</v>
      </c>
      <c r="F92" s="12">
        <f t="shared" si="17"/>
        <v>-22.577752874437067</v>
      </c>
      <c r="G92" s="12">
        <f t="shared" si="17"/>
        <v>-35.750086772722341</v>
      </c>
      <c r="H92" s="12">
        <f t="shared" si="17"/>
        <v>82.495820023145143</v>
      </c>
      <c r="I92" s="12">
        <f t="shared" si="17"/>
        <v>39.384033070387659</v>
      </c>
      <c r="J92" s="12">
        <f t="shared" si="17"/>
        <v>18.142219655559089</v>
      </c>
      <c r="K92" s="12">
        <f t="shared" si="17"/>
        <v>44.123043568228638</v>
      </c>
      <c r="L92" s="12">
        <f t="shared" si="17"/>
        <v>22.750721119570144</v>
      </c>
      <c r="M92" s="12">
        <f t="shared" si="17"/>
        <v>-8.3002305916668888</v>
      </c>
      <c r="N92" s="12">
        <f t="shared" si="17"/>
        <v>21.84587558562545</v>
      </c>
      <c r="O92" s="12">
        <f t="shared" si="17"/>
        <v>24.557065793090359</v>
      </c>
      <c r="P92" s="12">
        <f t="shared" si="17"/>
        <v>-22.164819729437156</v>
      </c>
      <c r="Q92" s="12">
        <f t="shared" si="17"/>
        <v>-27.968593954305248</v>
      </c>
      <c r="R92" s="12">
        <f t="shared" si="17"/>
        <v>-31.008493760335142</v>
      </c>
      <c r="S92" s="12">
        <f t="shared" si="17"/>
        <v>-11.274200228911255</v>
      </c>
      <c r="T92" s="12">
        <f t="shared" si="17"/>
        <v>4.0417640647732185</v>
      </c>
      <c r="U92" s="12">
        <f t="shared" si="17"/>
        <v>42.553999595094524</v>
      </c>
      <c r="V92" s="12">
        <f t="shared" si="17"/>
        <v>-1.9118518440347003</v>
      </c>
      <c r="W92" s="12">
        <f t="shared" si="17"/>
        <v>-34.346749528925628</v>
      </c>
      <c r="X92" s="12">
        <f t="shared" si="17"/>
        <v>-3.5783050376149674</v>
      </c>
      <c r="Y92" s="12">
        <f t="shared" si="17"/>
        <v>-20.905983970363408</v>
      </c>
      <c r="Z92" s="12">
        <f t="shared" si="17"/>
        <v>-13.298866773906511</v>
      </c>
      <c r="AA92" s="12">
        <f t="shared" si="17"/>
        <v>42.038712009164868</v>
      </c>
      <c r="AB92" s="12">
        <f t="shared" si="17"/>
        <v>19.481332312081975</v>
      </c>
      <c r="AC92" s="12">
        <f t="shared" si="17"/>
        <v>71.33242144777364</v>
      </c>
      <c r="AD92" s="12">
        <f t="shared" si="17"/>
        <v>78.163393748403251</v>
      </c>
      <c r="AE92" s="12">
        <f t="shared" si="17"/>
        <v>-100</v>
      </c>
      <c r="AF92" s="12">
        <f t="shared" si="15"/>
        <v>-100</v>
      </c>
    </row>
    <row r="93" spans="1:32" ht="12.75" customHeight="1">
      <c r="A93" s="3">
        <v>23</v>
      </c>
      <c r="B93" s="72">
        <v>620193</v>
      </c>
      <c r="C93" s="12" t="s">
        <v>10</v>
      </c>
      <c r="D93" s="12">
        <f t="shared" si="14"/>
        <v>-89.90931447894252</v>
      </c>
      <c r="E93" s="12">
        <f t="shared" si="17"/>
        <v>384.43929931454682</v>
      </c>
      <c r="F93" s="12">
        <f t="shared" si="17"/>
        <v>195.40804390971545</v>
      </c>
      <c r="G93" s="12">
        <f t="shared" si="17"/>
        <v>5.7725860756453926</v>
      </c>
      <c r="H93" s="12">
        <f t="shared" si="17"/>
        <v>62.274398565569868</v>
      </c>
      <c r="I93" s="12">
        <f t="shared" si="17"/>
        <v>57.945125729455071</v>
      </c>
      <c r="J93" s="12">
        <f t="shared" si="17"/>
        <v>-1.4271325263702295</v>
      </c>
      <c r="K93" s="12">
        <f t="shared" si="17"/>
        <v>2.5657198906761494</v>
      </c>
      <c r="L93" s="12">
        <f t="shared" si="17"/>
        <v>11.729480502191734</v>
      </c>
      <c r="M93" s="12">
        <f t="shared" si="17"/>
        <v>29.576785306755625</v>
      </c>
      <c r="N93" s="12">
        <f t="shared" si="17"/>
        <v>-7.3029558922998064</v>
      </c>
      <c r="O93" s="12">
        <f t="shared" si="17"/>
        <v>-26.31180317134644</v>
      </c>
      <c r="P93" s="12">
        <f t="shared" si="17"/>
        <v>-34.176060267747559</v>
      </c>
      <c r="Q93" s="12">
        <f t="shared" si="17"/>
        <v>-45.492607542999117</v>
      </c>
      <c r="R93" s="12">
        <f t="shared" si="17"/>
        <v>114.54636835505991</v>
      </c>
      <c r="S93" s="12">
        <f t="shared" si="17"/>
        <v>75.776321342021362</v>
      </c>
      <c r="T93" s="12">
        <f t="shared" si="17"/>
        <v>-5.1942807542556153</v>
      </c>
      <c r="U93" s="12">
        <f t="shared" si="17"/>
        <v>-8.5170789318768243</v>
      </c>
      <c r="V93" s="12">
        <f t="shared" si="17"/>
        <v>4.7706372407656232</v>
      </c>
      <c r="W93" s="12">
        <f t="shared" si="17"/>
        <v>14.866630226436399</v>
      </c>
      <c r="X93" s="12">
        <f t="shared" si="17"/>
        <v>-5.4493360632166912</v>
      </c>
      <c r="Y93" s="12">
        <f t="shared" si="17"/>
        <v>-3.4248723319635843</v>
      </c>
      <c r="Z93" s="12">
        <f t="shared" si="17"/>
        <v>-34.02449489771341</v>
      </c>
      <c r="AA93" s="12">
        <f t="shared" si="17"/>
        <v>26.017864389118884</v>
      </c>
      <c r="AB93" s="12">
        <f t="shared" si="17"/>
        <v>-6.6502843741731823</v>
      </c>
      <c r="AC93" s="12">
        <f t="shared" si="17"/>
        <v>-9.2817062469254807</v>
      </c>
      <c r="AD93" s="12">
        <f t="shared" si="17"/>
        <v>300.21571652155535</v>
      </c>
      <c r="AE93" s="12">
        <f t="shared" si="17"/>
        <v>-32.063880489389845</v>
      </c>
      <c r="AF93" s="12">
        <f t="shared" si="15"/>
        <v>8.1357228154687924</v>
      </c>
    </row>
    <row r="94" spans="1:32" ht="12.75" customHeight="1">
      <c r="A94" s="3">
        <v>24</v>
      </c>
      <c r="B94" s="72">
        <v>621210</v>
      </c>
      <c r="C94" s="12" t="s">
        <v>10</v>
      </c>
      <c r="D94" s="12">
        <f t="shared" si="14"/>
        <v>20.038799747145291</v>
      </c>
      <c r="E94" s="12">
        <f t="shared" si="17"/>
        <v>37.021568884758494</v>
      </c>
      <c r="F94" s="12">
        <f t="shared" si="17"/>
        <v>2.77886788433986</v>
      </c>
      <c r="G94" s="12">
        <f t="shared" si="17"/>
        <v>24.126875055533375</v>
      </c>
      <c r="H94" s="12">
        <f t="shared" si="17"/>
        <v>-13.981121896495651</v>
      </c>
      <c r="I94" s="12">
        <f t="shared" si="17"/>
        <v>-17.750222078466066</v>
      </c>
      <c r="J94" s="12">
        <f t="shared" si="17"/>
        <v>-13.837701014834394</v>
      </c>
      <c r="K94" s="12">
        <f t="shared" si="17"/>
        <v>-18.235322899447951</v>
      </c>
      <c r="L94" s="12">
        <f t="shared" si="17"/>
        <v>4.946800957779999</v>
      </c>
      <c r="M94" s="12">
        <f t="shared" si="17"/>
        <v>-15.781618011846078</v>
      </c>
      <c r="N94" s="12">
        <f t="shared" si="17"/>
        <v>-20.839517468569326</v>
      </c>
      <c r="O94" s="12">
        <f t="shared" si="17"/>
        <v>-26.452745284469998</v>
      </c>
      <c r="P94" s="12">
        <f t="shared" si="17"/>
        <v>-28.214538120182326</v>
      </c>
      <c r="Q94" s="12">
        <f t="shared" si="17"/>
        <v>-76.428733903008066</v>
      </c>
      <c r="R94" s="12">
        <f t="shared" si="17"/>
        <v>22.884126871601282</v>
      </c>
      <c r="S94" s="12">
        <f t="shared" si="17"/>
        <v>-16.038445458910942</v>
      </c>
      <c r="T94" s="12">
        <f t="shared" si="17"/>
        <v>-13.955898027267892</v>
      </c>
      <c r="U94" s="12">
        <f t="shared" si="17"/>
        <v>23.207341147958132</v>
      </c>
      <c r="V94" s="12">
        <f t="shared" si="17"/>
        <v>1.6868650786765471</v>
      </c>
      <c r="W94" s="12">
        <f t="shared" si="17"/>
        <v>42.878259621954328</v>
      </c>
      <c r="X94" s="12">
        <f t="shared" si="17"/>
        <v>-38.227419393662167</v>
      </c>
      <c r="Y94" s="12">
        <f t="shared" si="17"/>
        <v>-2.5054556697215276</v>
      </c>
      <c r="Z94" s="12">
        <f t="shared" si="17"/>
        <v>2.8979170240038883</v>
      </c>
      <c r="AA94" s="12">
        <f t="shared" si="17"/>
        <v>-25.55807837864792</v>
      </c>
      <c r="AB94" s="12">
        <f t="shared" si="17"/>
        <v>68.91937696503993</v>
      </c>
      <c r="AC94" s="12">
        <f t="shared" si="17"/>
        <v>87.337422669008618</v>
      </c>
      <c r="AD94" s="12">
        <f t="shared" si="17"/>
        <v>43.949347528991922</v>
      </c>
      <c r="AE94" s="12">
        <f t="shared" si="17"/>
        <v>113.89824858862255</v>
      </c>
      <c r="AF94" s="12">
        <f t="shared" si="15"/>
        <v>-1.4718598009888062</v>
      </c>
    </row>
    <row r="95" spans="1:32" ht="12.75" customHeight="1">
      <c r="A95" s="3">
        <v>25</v>
      </c>
      <c r="B95" s="72">
        <v>611592</v>
      </c>
      <c r="C95" s="12" t="s">
        <v>10</v>
      </c>
      <c r="D95" s="12">
        <f t="shared" si="14"/>
        <v>460.68942240779393</v>
      </c>
      <c r="E95" s="12">
        <f t="shared" si="17"/>
        <v>201.82369428629903</v>
      </c>
      <c r="F95" s="12">
        <f t="shared" si="17"/>
        <v>14.203385785281171</v>
      </c>
      <c r="G95" s="12">
        <f t="shared" si="17"/>
        <v>22.476755054339435</v>
      </c>
      <c r="H95" s="12">
        <f t="shared" si="17"/>
        <v>37.842992622575366</v>
      </c>
      <c r="I95" s="12">
        <f t="shared" si="17"/>
        <v>14.18212067106856</v>
      </c>
      <c r="J95" s="12">
        <f t="shared" si="17"/>
        <v>15.25580272527705</v>
      </c>
      <c r="K95" s="12">
        <f t="shared" si="17"/>
        <v>-16.381129573585312</v>
      </c>
      <c r="L95" s="12">
        <f t="shared" si="17"/>
        <v>3.2954163508953229</v>
      </c>
      <c r="M95" s="12">
        <f t="shared" si="17"/>
        <v>11.8366247920559</v>
      </c>
      <c r="N95" s="12">
        <f t="shared" si="17"/>
        <v>12.224725839532084</v>
      </c>
      <c r="O95" s="12">
        <f t="shared" si="17"/>
        <v>-15.755665734555308</v>
      </c>
      <c r="P95" s="12">
        <f t="shared" si="17"/>
        <v>27.109365090192682</v>
      </c>
      <c r="Q95" s="12">
        <f t="shared" si="17"/>
        <v>-6.6261194041779703</v>
      </c>
      <c r="R95" s="12">
        <f t="shared" si="17"/>
        <v>13.655601520595681</v>
      </c>
      <c r="S95" s="12">
        <f t="shared" si="17"/>
        <v>-6.4476101423131382</v>
      </c>
      <c r="T95" s="12">
        <f t="shared" si="17"/>
        <v>-4.6567272707074778</v>
      </c>
      <c r="U95" s="12">
        <f t="shared" si="17"/>
        <v>-17.293501934836826</v>
      </c>
      <c r="V95" s="12">
        <f t="shared" si="17"/>
        <v>3.6212718448249177</v>
      </c>
      <c r="W95" s="12">
        <f t="shared" si="17"/>
        <v>-33.431382489924204</v>
      </c>
      <c r="X95" s="12">
        <f t="shared" si="17"/>
        <v>-44.003326374195886</v>
      </c>
      <c r="Y95" s="12">
        <f t="shared" si="17"/>
        <v>-8.5255474856937354</v>
      </c>
      <c r="Z95" s="12">
        <f t="shared" si="17"/>
        <v>21.665835639026028</v>
      </c>
      <c r="AA95" s="12">
        <f t="shared" si="17"/>
        <v>16.720818733369086</v>
      </c>
      <c r="AB95" s="12">
        <f t="shared" si="17"/>
        <v>-8.1537913788373544</v>
      </c>
      <c r="AC95" s="12">
        <f t="shared" si="17"/>
        <v>-27.925720681094191</v>
      </c>
      <c r="AD95" s="12">
        <f t="shared" si="17"/>
        <v>16.171179289592928</v>
      </c>
      <c r="AE95" s="12">
        <f t="shared" si="17"/>
        <v>-100</v>
      </c>
      <c r="AF95" s="12">
        <f t="shared" si="15"/>
        <v>-100</v>
      </c>
    </row>
    <row r="96" spans="1:32" ht="12.75" customHeight="1">
      <c r="A96" s="3"/>
      <c r="B96" s="75" t="s">
        <v>19</v>
      </c>
      <c r="C96" s="12" t="s">
        <v>10</v>
      </c>
      <c r="D96" s="12">
        <f t="shared" si="14"/>
        <v>46.494341846996775</v>
      </c>
      <c r="E96" s="12">
        <f t="shared" si="17"/>
        <v>43.700608625590718</v>
      </c>
      <c r="F96" s="12">
        <f t="shared" si="17"/>
        <v>24.670019748947382</v>
      </c>
      <c r="G96" s="12">
        <f t="shared" si="17"/>
        <v>21.07294806182496</v>
      </c>
      <c r="H96" s="12">
        <f t="shared" si="17"/>
        <v>12.997921942045593</v>
      </c>
      <c r="I96" s="12">
        <f t="shared" si="17"/>
        <v>-3.4476993703199525</v>
      </c>
      <c r="J96" s="12">
        <f t="shared" si="17"/>
        <v>-2.0666139030780784</v>
      </c>
      <c r="K96" s="12">
        <f t="shared" si="17"/>
        <v>-7.3324431113098285</v>
      </c>
      <c r="L96" s="12">
        <f t="shared" si="17"/>
        <v>2.5075587814569644</v>
      </c>
      <c r="M96" s="12">
        <f t="shared" si="17"/>
        <v>1.4725618441424899</v>
      </c>
      <c r="N96" s="12">
        <f t="shared" si="17"/>
        <v>-11.33966622156602</v>
      </c>
      <c r="O96" s="12">
        <f t="shared" si="17"/>
        <v>-20.220751711569406</v>
      </c>
      <c r="P96" s="12">
        <f t="shared" si="17"/>
        <v>-1.7079691956711258</v>
      </c>
      <c r="Q96" s="12">
        <f t="shared" si="17"/>
        <v>-16.997562961966722</v>
      </c>
      <c r="R96" s="12">
        <f t="shared" si="17"/>
        <v>7.6956574560889379</v>
      </c>
      <c r="S96" s="12">
        <f t="shared" si="17"/>
        <v>5.6205940872378335</v>
      </c>
      <c r="T96" s="12">
        <f t="shared" si="17"/>
        <v>-4.7811254076008538</v>
      </c>
      <c r="U96" s="12">
        <f t="shared" si="17"/>
        <v>2.0517993674456392</v>
      </c>
      <c r="V96" s="12">
        <f t="shared" si="17"/>
        <v>2.9136050040953023</v>
      </c>
      <c r="W96" s="12">
        <f t="shared" si="17"/>
        <v>-2.3313155339502316</v>
      </c>
      <c r="X96" s="12">
        <f t="shared" si="17"/>
        <v>-4.5158203963254238</v>
      </c>
      <c r="Y96" s="12">
        <f t="shared" si="17"/>
        <v>-2.4647621761642284</v>
      </c>
      <c r="Z96" s="12">
        <f t="shared" si="17"/>
        <v>3.4286171131166157</v>
      </c>
      <c r="AA96" s="12">
        <f t="shared" si="17"/>
        <v>-0.88846761801106311</v>
      </c>
      <c r="AB96" s="12">
        <f t="shared" si="17"/>
        <v>-16.733997987662903</v>
      </c>
      <c r="AC96" s="12">
        <f t="shared" si="17"/>
        <v>29.305975978060559</v>
      </c>
      <c r="AD96" s="12">
        <f t="shared" si="17"/>
        <v>15.629918795857932</v>
      </c>
      <c r="AE96" s="12">
        <f t="shared" si="17"/>
        <v>-6.0710561827144005</v>
      </c>
      <c r="AF96" s="12">
        <f t="shared" si="15"/>
        <v>2.9784619045315042</v>
      </c>
    </row>
    <row r="97" spans="1:32" ht="12.75" customHeight="1">
      <c r="A97" s="3"/>
      <c r="B97" s="75" t="s">
        <v>20</v>
      </c>
      <c r="C97" s="12" t="s">
        <v>10</v>
      </c>
      <c r="D97" s="12">
        <f t="shared" si="14"/>
        <v>29.124117231722721</v>
      </c>
      <c r="E97" s="12">
        <f t="shared" si="17"/>
        <v>71.256557536555164</v>
      </c>
      <c r="F97" s="12">
        <f t="shared" si="17"/>
        <v>5.8347724668496852</v>
      </c>
      <c r="G97" s="12">
        <f t="shared" si="17"/>
        <v>10.768900670613917</v>
      </c>
      <c r="H97" s="12">
        <f t="shared" si="17"/>
        <v>6.7392432767384776</v>
      </c>
      <c r="I97" s="12">
        <f t="shared" si="17"/>
        <v>-17.816174064704299</v>
      </c>
      <c r="J97" s="12">
        <f t="shared" si="17"/>
        <v>-3.8876933833556251</v>
      </c>
      <c r="K97" s="12">
        <f t="shared" si="17"/>
        <v>-0.33590440313956549</v>
      </c>
      <c r="L97" s="12">
        <f t="shared" si="17"/>
        <v>0.24734462343435837</v>
      </c>
      <c r="M97" s="12">
        <f t="shared" si="17"/>
        <v>-14.138774568175734</v>
      </c>
      <c r="N97" s="12">
        <f t="shared" si="17"/>
        <v>-20.990461747163479</v>
      </c>
      <c r="O97" s="12">
        <f t="shared" si="17"/>
        <v>-14.355061566901668</v>
      </c>
      <c r="P97" s="12">
        <f t="shared" si="17"/>
        <v>-12.937435140697389</v>
      </c>
      <c r="Q97" s="12">
        <f t="shared" si="17"/>
        <v>-12.110560872106575</v>
      </c>
      <c r="R97" s="12">
        <f t="shared" si="17"/>
        <v>-0.1188196270763342</v>
      </c>
      <c r="S97" s="12">
        <f t="shared" si="17"/>
        <v>10.262723437164397</v>
      </c>
      <c r="T97" s="12">
        <f t="shared" si="17"/>
        <v>-1.4104635488691741</v>
      </c>
      <c r="U97" s="12">
        <f t="shared" si="17"/>
        <v>0.43877308925894454</v>
      </c>
      <c r="V97" s="12">
        <f t="shared" si="17"/>
        <v>-11.485921383211249</v>
      </c>
      <c r="W97" s="12">
        <f t="shared" si="17"/>
        <v>-10.887010311520228</v>
      </c>
      <c r="X97" s="12">
        <f t="shared" si="17"/>
        <v>-2.9141719510438691</v>
      </c>
      <c r="Y97" s="12">
        <f t="shared" si="17"/>
        <v>-10.702895426905513</v>
      </c>
      <c r="Z97" s="12">
        <f t="shared" si="17"/>
        <v>7.9716513963698219</v>
      </c>
      <c r="AA97" s="12">
        <f t="shared" si="17"/>
        <v>-3.1886241494152614</v>
      </c>
      <c r="AB97" s="12">
        <f t="shared" si="17"/>
        <v>-14.352974369251712</v>
      </c>
      <c r="AC97" s="12">
        <f t="shared" si="17"/>
        <v>25.098548402455407</v>
      </c>
      <c r="AD97" s="12">
        <f t="shared" si="17"/>
        <v>34.096686660226567</v>
      </c>
      <c r="AE97" s="12">
        <f t="shared" si="17"/>
        <v>121.57095012845045</v>
      </c>
      <c r="AF97" s="12">
        <f t="shared" si="15"/>
        <v>3.0784711713683022</v>
      </c>
    </row>
    <row r="98" spans="1:32" ht="12.75" customHeight="1">
      <c r="A98" s="3"/>
      <c r="B98" s="75" t="s">
        <v>7</v>
      </c>
      <c r="C98" s="12" t="s">
        <v>10</v>
      </c>
      <c r="D98" s="12">
        <f t="shared" si="14"/>
        <v>40.826284580727247</v>
      </c>
      <c r="E98" s="12">
        <f t="shared" si="17"/>
        <v>51.945174833317907</v>
      </c>
      <c r="F98" s="12">
        <f t="shared" si="17"/>
        <v>18.318406263945647</v>
      </c>
      <c r="G98" s="12">
        <f t="shared" si="17"/>
        <v>17.964836115658443</v>
      </c>
      <c r="H98" s="12">
        <f t="shared" si="17"/>
        <v>11.22521585299647</v>
      </c>
      <c r="I98" s="12">
        <f t="shared" si="17"/>
        <v>-7.3532800325306624</v>
      </c>
      <c r="J98" s="12">
        <f t="shared" si="17"/>
        <v>-2.5057105817185459</v>
      </c>
      <c r="K98" s="12">
        <f t="shared" si="17"/>
        <v>-5.6693586177475055</v>
      </c>
      <c r="L98" s="12">
        <f t="shared" si="17"/>
        <v>1.9399271262440294</v>
      </c>
      <c r="M98" s="12">
        <f t="shared" si="17"/>
        <v>-2.382982098958621</v>
      </c>
      <c r="N98" s="12">
        <f t="shared" si="17"/>
        <v>-13.43609559100743</v>
      </c>
      <c r="O98" s="12">
        <f t="shared" si="17"/>
        <v>-19.057753824817866</v>
      </c>
      <c r="P98" s="12">
        <f t="shared" si="17"/>
        <v>-4.0638068544983525</v>
      </c>
      <c r="Q98" s="12">
        <f t="shared" si="17"/>
        <v>-16.06714570201656</v>
      </c>
      <c r="R98" s="12">
        <f t="shared" si="17"/>
        <v>6.1377564561869775</v>
      </c>
      <c r="S98" s="12">
        <f t="shared" si="17"/>
        <v>6.4914993894789461</v>
      </c>
      <c r="T98" s="12">
        <f t="shared" si="17"/>
        <v>-4.1263646282112347</v>
      </c>
      <c r="U98" s="12">
        <f t="shared" si="17"/>
        <v>1.72958823438276</v>
      </c>
      <c r="V98" s="12">
        <f t="shared" si="17"/>
        <v>7.3715649163233365E-2</v>
      </c>
      <c r="W98" s="12">
        <f t="shared" si="17"/>
        <v>-3.8237690810289138</v>
      </c>
      <c r="X98" s="12">
        <f t="shared" si="17"/>
        <v>-4.2569478490975428</v>
      </c>
      <c r="Y98" s="12">
        <f t="shared" si="17"/>
        <v>-3.81495620783015</v>
      </c>
      <c r="Z98" s="12">
        <f t="shared" si="17"/>
        <v>4.1198799605778049</v>
      </c>
      <c r="AA98" s="12">
        <f t="shared" si="17"/>
        <v>-1.2514041447409028</v>
      </c>
      <c r="AB98" s="12">
        <f t="shared" si="17"/>
        <v>-16.365671922417889</v>
      </c>
      <c r="AC98" s="12">
        <f t="shared" si="17"/>
        <v>28.639456090547242</v>
      </c>
      <c r="AD98" s="12">
        <f t="shared" si="17"/>
        <v>18.474808466911568</v>
      </c>
      <c r="AE98" s="12">
        <f t="shared" si="17"/>
        <v>16.185614116152664</v>
      </c>
      <c r="AF98" s="12">
        <f t="shared" si="15"/>
        <v>3.0113955326060315</v>
      </c>
    </row>
    <row r="99" spans="1:32" s="2" customFormat="1" ht="13.8" thickBot="1">
      <c r="A99" s="16"/>
      <c r="B99" s="81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:32" s="2" customFormat="1" ht="13.8" thickTop="1">
      <c r="A100" s="17" t="s">
        <v>1187</v>
      </c>
      <c r="B100" s="80"/>
    </row>
    <row r="101" spans="1:32" ht="12.75" customHeight="1"/>
    <row r="102" spans="1:32" ht="12.75" customHeight="1"/>
    <row r="103" spans="1:32" ht="12.75" customHeight="1">
      <c r="A103" s="23" t="s">
        <v>11</v>
      </c>
    </row>
    <row r="104" spans="1:32" ht="12.75" customHeight="1"/>
    <row r="105" spans="1:32" ht="12.75" customHeight="1"/>
    <row r="106" spans="1:32" ht="12.75" customHeight="1"/>
    <row r="107" spans="1:32" ht="12.75" customHeight="1"/>
    <row r="108" spans="1:32" ht="12.75" customHeight="1"/>
    <row r="109" spans="1:32" ht="12.75" customHeight="1"/>
    <row r="110" spans="1:32" ht="12.75" customHeight="1"/>
    <row r="111" spans="1:32" ht="12.75" customHeight="1"/>
  </sheetData>
  <sortState xmlns:xlrd2="http://schemas.microsoft.com/office/spreadsheetml/2017/richdata2" ref="A9:AA33">
    <sortCondition descending="1" ref="AA9:AA33"/>
  </sortState>
  <mergeCells count="5">
    <mergeCell ref="A2:AF2"/>
    <mergeCell ref="A4:AF4"/>
    <mergeCell ref="B7:AF7"/>
    <mergeCell ref="B38:AF38"/>
    <mergeCell ref="B69:AF69"/>
  </mergeCells>
  <hyperlinks>
    <hyperlink ref="A103" location="NOTAS!A1" display="NOTAS" xr:uid="{00000000-0004-0000-1900-000000000000}"/>
    <hyperlink ref="A1" location="ÍNDICE!A1" display="INDICE" xr:uid="{00000000-0004-0000-1900-000001000000}"/>
  </hyperlinks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F111"/>
  <sheetViews>
    <sheetView showGridLines="0" zoomScaleNormal="100" workbookViewId="0"/>
  </sheetViews>
  <sheetFormatPr baseColWidth="10" defaultColWidth="10.88671875" defaultRowHeight="13.2"/>
  <cols>
    <col min="1" max="1" width="5.88671875" style="23" customWidth="1"/>
    <col min="2" max="2" width="16.6640625" style="23" customWidth="1"/>
    <col min="3" max="3" width="11.88671875" style="23" customWidth="1"/>
    <col min="4" max="4" width="11.6640625" style="23" customWidth="1"/>
    <col min="5" max="31" width="11.88671875" style="23" customWidth="1"/>
    <col min="32" max="32" width="12.44140625" style="23" customWidth="1"/>
    <col min="33" max="16384" width="10.88671875" style="23"/>
  </cols>
  <sheetData>
    <row r="1" spans="1:32" s="2" customFormat="1">
      <c r="A1" s="45" t="s">
        <v>0</v>
      </c>
    </row>
    <row r="2" spans="1:32" s="2" customFormat="1">
      <c r="A2" s="87" t="s">
        <v>257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" customFormat="1">
      <c r="A4" s="87" t="s">
        <v>1208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2" s="2" customFormat="1" ht="13.8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2" s="27" customFormat="1" ht="13.8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ht="12.75" customHeight="1">
      <c r="A9" s="3">
        <v>1</v>
      </c>
      <c r="B9" s="3">
        <v>610910</v>
      </c>
      <c r="C9" s="8">
        <v>138.77699200000001</v>
      </c>
      <c r="D9" s="8">
        <v>178.15905600000002</v>
      </c>
      <c r="E9" s="8">
        <v>253.834048</v>
      </c>
      <c r="F9" s="8">
        <v>337.54060800000002</v>
      </c>
      <c r="G9" s="8">
        <v>368.16121600000002</v>
      </c>
      <c r="H9" s="8">
        <v>394.91655500000002</v>
      </c>
      <c r="I9" s="8">
        <v>372.99340599999999</v>
      </c>
      <c r="J9" s="8">
        <v>332.96436200000005</v>
      </c>
      <c r="K9" s="8">
        <v>295.86412999999999</v>
      </c>
      <c r="L9" s="8">
        <v>189.76015200000001</v>
      </c>
      <c r="M9" s="8">
        <v>179.90830700000001</v>
      </c>
      <c r="N9" s="8">
        <v>203.896331</v>
      </c>
      <c r="O9" s="8">
        <v>193.01976000000002</v>
      </c>
      <c r="P9" s="34">
        <v>206.62830199999999</v>
      </c>
      <c r="Q9" s="34">
        <v>229.809404</v>
      </c>
      <c r="R9" s="34">
        <v>247.00532800000002</v>
      </c>
      <c r="S9" s="34">
        <v>263.77032700000001</v>
      </c>
      <c r="T9" s="34">
        <v>262.41046899999998</v>
      </c>
      <c r="U9" s="34">
        <v>266.79088299999995</v>
      </c>
      <c r="V9" s="34">
        <v>269.66483699999998</v>
      </c>
      <c r="W9" s="34">
        <v>290.03452199999998</v>
      </c>
      <c r="X9" s="34">
        <v>299.39876899999996</v>
      </c>
      <c r="Y9" s="34">
        <v>308.58039500000001</v>
      </c>
      <c r="Z9" s="34">
        <v>383.246736</v>
      </c>
      <c r="AA9" s="34">
        <v>410.78481699999998</v>
      </c>
      <c r="AB9" s="34">
        <v>368.54093499999999</v>
      </c>
      <c r="AC9" s="34">
        <v>583.45213899999999</v>
      </c>
      <c r="AD9" s="34">
        <v>673.74227899999994</v>
      </c>
      <c r="AE9" s="34">
        <v>681.35665399999993</v>
      </c>
      <c r="AF9" s="34">
        <f>SUM(C9:AE9)</f>
        <v>9185.0117190000001</v>
      </c>
    </row>
    <row r="10" spans="1:32" ht="12.75" customHeight="1">
      <c r="A10" s="3">
        <v>2</v>
      </c>
      <c r="B10" s="3">
        <v>611030</v>
      </c>
      <c r="C10" s="8">
        <v>104.16500000000001</v>
      </c>
      <c r="D10" s="8">
        <v>104.510312</v>
      </c>
      <c r="E10" s="8">
        <v>120.59031200000001</v>
      </c>
      <c r="F10" s="8">
        <v>119.998272</v>
      </c>
      <c r="G10" s="8">
        <v>145.84836799999999</v>
      </c>
      <c r="H10" s="8">
        <v>156.05151699999999</v>
      </c>
      <c r="I10" s="8">
        <v>242.33026699999999</v>
      </c>
      <c r="J10" s="8">
        <v>236.06756899999999</v>
      </c>
      <c r="K10" s="8">
        <v>207.04564099999999</v>
      </c>
      <c r="L10" s="8">
        <v>170.95804000000001</v>
      </c>
      <c r="M10" s="8">
        <v>203.27946599999999</v>
      </c>
      <c r="N10" s="8">
        <v>213.94835699999999</v>
      </c>
      <c r="O10" s="8">
        <v>143.61943599999998</v>
      </c>
      <c r="P10" s="34">
        <v>118.279888</v>
      </c>
      <c r="Q10" s="34">
        <v>92.400186000000005</v>
      </c>
      <c r="R10" s="34">
        <v>120.753299</v>
      </c>
      <c r="S10" s="34">
        <v>153.013857</v>
      </c>
      <c r="T10" s="34">
        <v>153.59746699999999</v>
      </c>
      <c r="U10" s="34">
        <v>177.692207</v>
      </c>
      <c r="V10" s="34">
        <v>189.04946799999999</v>
      </c>
      <c r="W10" s="34">
        <v>207.09280699999999</v>
      </c>
      <c r="X10" s="34">
        <v>209.498344</v>
      </c>
      <c r="Y10" s="34">
        <v>206.87027700000002</v>
      </c>
      <c r="Z10" s="34">
        <v>252.23759099999998</v>
      </c>
      <c r="AA10" s="34">
        <v>248.73433900000001</v>
      </c>
      <c r="AB10" s="34">
        <v>175.80946499999999</v>
      </c>
      <c r="AC10" s="34">
        <v>242.00545499999998</v>
      </c>
      <c r="AD10" s="34">
        <v>343.127295</v>
      </c>
      <c r="AE10" s="34">
        <v>382.03601600000002</v>
      </c>
      <c r="AF10" s="34">
        <f t="shared" ref="AF10:AF36" si="0">SUM(C10:AE10)</f>
        <v>5440.6105180000013</v>
      </c>
    </row>
    <row r="11" spans="1:32" ht="12.75" customHeight="1">
      <c r="A11" s="3">
        <v>3</v>
      </c>
      <c r="B11" s="3">
        <v>611020</v>
      </c>
      <c r="C11" s="8">
        <v>14.968999999999999</v>
      </c>
      <c r="D11" s="8">
        <v>18.447416</v>
      </c>
      <c r="E11" s="8">
        <v>88.783448000000007</v>
      </c>
      <c r="F11" s="8">
        <v>138.08198400000001</v>
      </c>
      <c r="G11" s="8">
        <v>206.70854399999999</v>
      </c>
      <c r="H11" s="8">
        <v>223.207673</v>
      </c>
      <c r="I11" s="8">
        <v>229.89185699999999</v>
      </c>
      <c r="J11" s="8">
        <v>220.540739</v>
      </c>
      <c r="K11" s="8">
        <v>213.865354</v>
      </c>
      <c r="L11" s="8">
        <v>179.55955799999998</v>
      </c>
      <c r="M11" s="8">
        <v>90.960875999999999</v>
      </c>
      <c r="N11" s="8">
        <v>92.169339000000008</v>
      </c>
      <c r="O11" s="8">
        <v>78.817746999999997</v>
      </c>
      <c r="P11" s="34">
        <v>95.715744000000001</v>
      </c>
      <c r="Q11" s="34">
        <v>60.979862999999995</v>
      </c>
      <c r="R11" s="34">
        <v>68.323774</v>
      </c>
      <c r="S11" s="34">
        <v>79.079600999999997</v>
      </c>
      <c r="T11" s="34">
        <v>85.336873000000011</v>
      </c>
      <c r="U11" s="34">
        <v>101.060591</v>
      </c>
      <c r="V11" s="34">
        <v>116.326712</v>
      </c>
      <c r="W11" s="34">
        <v>118.75726899999999</v>
      </c>
      <c r="X11" s="34">
        <v>109.67732000000001</v>
      </c>
      <c r="Y11" s="34">
        <v>110.83400900000001</v>
      </c>
      <c r="Z11" s="34">
        <v>140.23570800000002</v>
      </c>
      <c r="AA11" s="34">
        <v>163.26234299999999</v>
      </c>
      <c r="AB11" s="34">
        <v>131.21683400000001</v>
      </c>
      <c r="AC11" s="34">
        <v>195.51835999999997</v>
      </c>
      <c r="AD11" s="34">
        <v>257.20077100000003</v>
      </c>
      <c r="AE11" s="34">
        <v>284.02482000000003</v>
      </c>
      <c r="AF11" s="34">
        <f t="shared" si="0"/>
        <v>3913.5541270000008</v>
      </c>
    </row>
    <row r="12" spans="1:32" ht="12.75" customHeight="1">
      <c r="A12" s="3">
        <v>4</v>
      </c>
      <c r="B12" s="3">
        <v>620462</v>
      </c>
      <c r="C12" s="8">
        <v>191.798</v>
      </c>
      <c r="D12" s="8">
        <v>302.83235200000001</v>
      </c>
      <c r="E12" s="8">
        <v>350.54447999999996</v>
      </c>
      <c r="F12" s="8">
        <v>399.66070400000001</v>
      </c>
      <c r="G12" s="8">
        <v>323.95823999999999</v>
      </c>
      <c r="H12" s="8">
        <v>258.189707</v>
      </c>
      <c r="I12" s="8">
        <v>210.91172</v>
      </c>
      <c r="J12" s="8">
        <v>233.496253</v>
      </c>
      <c r="K12" s="8">
        <v>195.35477399999999</v>
      </c>
      <c r="L12" s="8">
        <v>154.50005999999999</v>
      </c>
      <c r="M12" s="8">
        <v>130.784717</v>
      </c>
      <c r="N12" s="8">
        <v>138.18754100000001</v>
      </c>
      <c r="O12" s="8">
        <v>133.41086900000002</v>
      </c>
      <c r="P12" s="34">
        <v>127.722117</v>
      </c>
      <c r="Q12" s="34">
        <v>100.719103</v>
      </c>
      <c r="R12" s="34">
        <v>98.541278999999989</v>
      </c>
      <c r="S12" s="34">
        <v>109.71184</v>
      </c>
      <c r="T12" s="34">
        <v>123.80654399999999</v>
      </c>
      <c r="U12" s="34">
        <v>142.52712199999999</v>
      </c>
      <c r="V12" s="34">
        <v>148.10468400000002</v>
      </c>
      <c r="W12" s="34">
        <v>148.40133700000001</v>
      </c>
      <c r="X12" s="34">
        <v>149.64327900000001</v>
      </c>
      <c r="Y12" s="34">
        <v>146.71228200000002</v>
      </c>
      <c r="Z12" s="34">
        <v>169.55249900000001</v>
      </c>
      <c r="AA12" s="34">
        <v>175.205307</v>
      </c>
      <c r="AB12" s="34">
        <v>119.16732300000001</v>
      </c>
      <c r="AC12" s="34">
        <v>179.03400099999999</v>
      </c>
      <c r="AD12" s="34">
        <v>231.05453700000001</v>
      </c>
      <c r="AE12" s="34">
        <v>253.98656500000001</v>
      </c>
      <c r="AF12" s="34">
        <f t="shared" si="0"/>
        <v>5447.5192360000001</v>
      </c>
    </row>
    <row r="13" spans="1:32" ht="12.75" customHeight="1">
      <c r="A13" s="3">
        <v>5</v>
      </c>
      <c r="B13" s="3">
        <v>620342</v>
      </c>
      <c r="C13" s="8">
        <v>352.87001600000002</v>
      </c>
      <c r="D13" s="8">
        <v>362.02076799999998</v>
      </c>
      <c r="E13" s="8">
        <v>418.71740799999998</v>
      </c>
      <c r="F13" s="8">
        <v>447.80412800000005</v>
      </c>
      <c r="G13" s="8">
        <v>288.60057599999999</v>
      </c>
      <c r="H13" s="8">
        <v>211.26900700000002</v>
      </c>
      <c r="I13" s="8">
        <v>195.91775099999998</v>
      </c>
      <c r="J13" s="8">
        <v>189.49901199999999</v>
      </c>
      <c r="K13" s="8">
        <v>147.849356</v>
      </c>
      <c r="L13" s="8">
        <v>116.796823</v>
      </c>
      <c r="M13" s="8">
        <v>121.151872</v>
      </c>
      <c r="N13" s="8">
        <v>111.839955</v>
      </c>
      <c r="O13" s="8">
        <v>114.83722299999999</v>
      </c>
      <c r="P13" s="34">
        <v>132.63457500000001</v>
      </c>
      <c r="Q13" s="34">
        <v>112.494258</v>
      </c>
      <c r="R13" s="34">
        <v>119.42840799999999</v>
      </c>
      <c r="S13" s="34">
        <v>142.07275099999998</v>
      </c>
      <c r="T13" s="34">
        <v>153.807637</v>
      </c>
      <c r="U13" s="34">
        <v>171.21302799999998</v>
      </c>
      <c r="V13" s="34">
        <v>195.16503400000002</v>
      </c>
      <c r="W13" s="34">
        <v>208.064255</v>
      </c>
      <c r="X13" s="34">
        <v>206.96705600000001</v>
      </c>
      <c r="Y13" s="34">
        <v>183.70075</v>
      </c>
      <c r="Z13" s="34">
        <v>185.77542499999998</v>
      </c>
      <c r="AA13" s="34">
        <v>188.194737</v>
      </c>
      <c r="AB13" s="34">
        <v>119.98892699999999</v>
      </c>
      <c r="AC13" s="34">
        <v>163.195908</v>
      </c>
      <c r="AD13" s="34">
        <v>219.52319900000001</v>
      </c>
      <c r="AE13" s="34">
        <v>222.55439100000001</v>
      </c>
      <c r="AF13" s="34">
        <f t="shared" si="0"/>
        <v>5803.9542340000007</v>
      </c>
    </row>
    <row r="14" spans="1:32" ht="12.75" customHeight="1">
      <c r="A14" s="3">
        <v>6</v>
      </c>
      <c r="B14" s="3">
        <v>610990</v>
      </c>
      <c r="C14" s="8">
        <v>35.14</v>
      </c>
      <c r="D14" s="8">
        <v>52.17586</v>
      </c>
      <c r="E14" s="8">
        <v>99.14297599999999</v>
      </c>
      <c r="F14" s="8">
        <v>64.435351999999995</v>
      </c>
      <c r="G14" s="8">
        <v>93.608584000000008</v>
      </c>
      <c r="H14" s="8">
        <v>114.94767399999999</v>
      </c>
      <c r="I14" s="8">
        <v>99.869450999999998</v>
      </c>
      <c r="J14" s="8">
        <v>82.746716000000006</v>
      </c>
      <c r="K14" s="8">
        <v>90.183702999999994</v>
      </c>
      <c r="L14" s="8">
        <v>73.106350000000006</v>
      </c>
      <c r="M14" s="8">
        <v>67.604140999999998</v>
      </c>
      <c r="N14" s="8">
        <v>67.173203999999998</v>
      </c>
      <c r="O14" s="8">
        <v>45.189357000000001</v>
      </c>
      <c r="P14" s="34">
        <v>39.274758999999996</v>
      </c>
      <c r="Q14" s="34">
        <v>44.102800000000002</v>
      </c>
      <c r="R14" s="34">
        <v>59.029180000000004</v>
      </c>
      <c r="S14" s="34">
        <v>76.249758</v>
      </c>
      <c r="T14" s="34">
        <v>102.623161</v>
      </c>
      <c r="U14" s="34">
        <v>127.01280300000001</v>
      </c>
      <c r="V14" s="34">
        <v>157.053787</v>
      </c>
      <c r="W14" s="34">
        <v>166.31572800000001</v>
      </c>
      <c r="X14" s="34">
        <v>183.43756400000001</v>
      </c>
      <c r="Y14" s="34">
        <v>156.12476899999999</v>
      </c>
      <c r="Z14" s="34">
        <v>151.85294399999998</v>
      </c>
      <c r="AA14" s="34">
        <v>154.79413099999999</v>
      </c>
      <c r="AB14" s="34">
        <v>120.020105</v>
      </c>
      <c r="AC14" s="34">
        <v>147.58691399999998</v>
      </c>
      <c r="AD14" s="34">
        <v>208.29321999999999</v>
      </c>
      <c r="AE14" s="34">
        <v>191.769925</v>
      </c>
      <c r="AF14" s="34">
        <f t="shared" si="0"/>
        <v>3070.864916</v>
      </c>
    </row>
    <row r="15" spans="1:32" ht="12.75" customHeight="1">
      <c r="A15" s="3">
        <v>7</v>
      </c>
      <c r="B15" s="3">
        <v>621010</v>
      </c>
      <c r="C15" s="8">
        <v>9.5630000000000006</v>
      </c>
      <c r="D15" s="8">
        <v>30.25592</v>
      </c>
      <c r="E15" s="8">
        <v>38.146180000000001</v>
      </c>
      <c r="F15" s="8">
        <v>38.651496000000002</v>
      </c>
      <c r="G15" s="8">
        <v>39.996040000000001</v>
      </c>
      <c r="H15" s="8">
        <v>41.378042999999998</v>
      </c>
      <c r="I15" s="8">
        <v>33.832163999999999</v>
      </c>
      <c r="J15" s="8">
        <v>38.930014</v>
      </c>
      <c r="K15" s="8">
        <v>48.734893999999997</v>
      </c>
      <c r="L15" s="8">
        <v>50.192578999999995</v>
      </c>
      <c r="M15" s="8">
        <v>62.135075999999998</v>
      </c>
      <c r="N15" s="8">
        <v>40.073904999999996</v>
      </c>
      <c r="O15" s="8">
        <v>40.371482</v>
      </c>
      <c r="P15" s="34">
        <v>51.923430999999994</v>
      </c>
      <c r="Q15" s="34">
        <v>57.087724000000001</v>
      </c>
      <c r="R15" s="34">
        <v>61.675849999999997</v>
      </c>
      <c r="S15" s="34">
        <v>69.028184999999993</v>
      </c>
      <c r="T15" s="34">
        <v>66.286517000000003</v>
      </c>
      <c r="U15" s="34">
        <v>73.236399000000006</v>
      </c>
      <c r="V15" s="34">
        <v>67.581464999999994</v>
      </c>
      <c r="W15" s="34">
        <v>94.933540999999991</v>
      </c>
      <c r="X15" s="34">
        <v>90.197562999999988</v>
      </c>
      <c r="Y15" s="34">
        <v>96.888160999999997</v>
      </c>
      <c r="Z15" s="34">
        <v>107.81433100000001</v>
      </c>
      <c r="AA15" s="34">
        <v>115.33007499999999</v>
      </c>
      <c r="AB15" s="34">
        <v>145.214325</v>
      </c>
      <c r="AC15" s="34">
        <v>168.65326300000001</v>
      </c>
      <c r="AD15" s="34">
        <v>174.701977</v>
      </c>
      <c r="AE15" s="34">
        <v>175.15371100000002</v>
      </c>
      <c r="AF15" s="34">
        <f t="shared" si="0"/>
        <v>2127.9673109999999</v>
      </c>
    </row>
    <row r="16" spans="1:32" ht="12.75" customHeight="1">
      <c r="A16" s="3">
        <v>8</v>
      </c>
      <c r="B16" s="3">
        <v>620193</v>
      </c>
      <c r="C16" s="8">
        <v>2.02</v>
      </c>
      <c r="D16" s="8">
        <v>1.0846089999999999</v>
      </c>
      <c r="E16" s="8">
        <v>2.8495010000000001</v>
      </c>
      <c r="F16" s="8">
        <v>8.9625900000000005</v>
      </c>
      <c r="G16" s="8">
        <v>25.324274000000003</v>
      </c>
      <c r="H16" s="8">
        <v>15.757823</v>
      </c>
      <c r="I16" s="8">
        <v>21.882004999999999</v>
      </c>
      <c r="J16" s="8">
        <v>20.542947000000002</v>
      </c>
      <c r="K16" s="8">
        <v>17.049382000000001</v>
      </c>
      <c r="L16" s="8">
        <v>19.045624</v>
      </c>
      <c r="M16" s="8">
        <v>28.163940999999998</v>
      </c>
      <c r="N16" s="8">
        <v>32.377251000000001</v>
      </c>
      <c r="O16" s="8">
        <v>30.388261999999997</v>
      </c>
      <c r="P16" s="34">
        <v>36.265012000000006</v>
      </c>
      <c r="Q16" s="34">
        <v>26.924808000000002</v>
      </c>
      <c r="R16" s="34">
        <v>35.977228000000004</v>
      </c>
      <c r="S16" s="34">
        <v>54.985796000000001</v>
      </c>
      <c r="T16" s="34">
        <v>54.092370000000003</v>
      </c>
      <c r="U16" s="34">
        <v>56.366398000000004</v>
      </c>
      <c r="V16" s="34">
        <v>67.694596000000004</v>
      </c>
      <c r="W16" s="34">
        <v>92.455142999999993</v>
      </c>
      <c r="X16" s="34">
        <v>104.63200000000001</v>
      </c>
      <c r="Y16" s="34">
        <v>106.79697400000001</v>
      </c>
      <c r="Z16" s="34">
        <v>127.17385499999999</v>
      </c>
      <c r="AA16" s="34">
        <v>129.56695200000001</v>
      </c>
      <c r="AB16" s="34">
        <v>83.049638000000002</v>
      </c>
      <c r="AC16" s="34">
        <v>89.396393000000003</v>
      </c>
      <c r="AD16" s="34">
        <v>160.62819399999998</v>
      </c>
      <c r="AE16" s="34">
        <v>160.15190699999999</v>
      </c>
      <c r="AF16" s="34">
        <f t="shared" si="0"/>
        <v>1611.6054729999998</v>
      </c>
    </row>
    <row r="17" spans="1:32" ht="12.75" customHeight="1">
      <c r="A17" s="3">
        <v>9</v>
      </c>
      <c r="B17" s="3">
        <v>620343</v>
      </c>
      <c r="C17" s="8">
        <v>32.972999999999999</v>
      </c>
      <c r="D17" s="8">
        <v>56.338415999999995</v>
      </c>
      <c r="E17" s="8">
        <v>73.246359999999996</v>
      </c>
      <c r="F17" s="8">
        <v>64.923963999999998</v>
      </c>
      <c r="G17" s="8">
        <v>76.815672000000006</v>
      </c>
      <c r="H17" s="8">
        <v>74.677626000000004</v>
      </c>
      <c r="I17" s="8">
        <v>79.366054000000005</v>
      </c>
      <c r="J17" s="8">
        <v>79.192383000000007</v>
      </c>
      <c r="K17" s="8">
        <v>64.342972000000003</v>
      </c>
      <c r="L17" s="8">
        <v>48.128518</v>
      </c>
      <c r="M17" s="8">
        <v>50.194955</v>
      </c>
      <c r="N17" s="8">
        <v>52.584025000000004</v>
      </c>
      <c r="O17" s="8">
        <v>52.180407000000002</v>
      </c>
      <c r="P17" s="34">
        <v>49.722701000000001</v>
      </c>
      <c r="Q17" s="34">
        <v>35.360484</v>
      </c>
      <c r="R17" s="34">
        <v>35.831245000000003</v>
      </c>
      <c r="S17" s="34">
        <v>40.359766999999998</v>
      </c>
      <c r="T17" s="34">
        <v>44.380029999999998</v>
      </c>
      <c r="U17" s="34">
        <v>42.957228999999998</v>
      </c>
      <c r="V17" s="34">
        <v>47.481766</v>
      </c>
      <c r="W17" s="34">
        <v>51.064004000000004</v>
      </c>
      <c r="X17" s="34">
        <v>47.875499000000005</v>
      </c>
      <c r="Y17" s="34">
        <v>47.478362999999995</v>
      </c>
      <c r="Z17" s="34">
        <v>48.296107999999997</v>
      </c>
      <c r="AA17" s="34">
        <v>48.433852000000002</v>
      </c>
      <c r="AB17" s="34">
        <v>42.821404000000001</v>
      </c>
      <c r="AC17" s="34">
        <v>74.692270999999991</v>
      </c>
      <c r="AD17" s="34">
        <v>146.540876</v>
      </c>
      <c r="AE17" s="34">
        <v>143.12669399999999</v>
      </c>
      <c r="AF17" s="34">
        <f t="shared" si="0"/>
        <v>1751.3866450000003</v>
      </c>
    </row>
    <row r="18" spans="1:32" ht="12.75" customHeight="1">
      <c r="A18" s="3">
        <v>10</v>
      </c>
      <c r="B18" s="3">
        <v>650590</v>
      </c>
      <c r="C18" s="8">
        <v>5.774</v>
      </c>
      <c r="D18" s="8">
        <v>6.1936689999999999</v>
      </c>
      <c r="E18" s="8">
        <v>10.103001000000001</v>
      </c>
      <c r="F18" s="8">
        <v>11.503697000000001</v>
      </c>
      <c r="G18" s="8">
        <v>9.6092549999999992</v>
      </c>
      <c r="H18" s="8">
        <v>18.597920999999999</v>
      </c>
      <c r="I18" s="8">
        <v>37.793000999999997</v>
      </c>
      <c r="J18" s="8">
        <v>24.592918000000001</v>
      </c>
      <c r="K18" s="8">
        <v>24.912087</v>
      </c>
      <c r="L18" s="8">
        <v>26.867133999999997</v>
      </c>
      <c r="M18" s="8">
        <v>33.532359999999997</v>
      </c>
      <c r="N18" s="8">
        <v>34.797438</v>
      </c>
      <c r="O18" s="8">
        <v>34.459466999999997</v>
      </c>
      <c r="P18" s="34">
        <v>36.575746000000002</v>
      </c>
      <c r="Q18" s="34">
        <v>28.625425</v>
      </c>
      <c r="R18" s="34">
        <v>43.151094999999998</v>
      </c>
      <c r="S18" s="34">
        <v>48.924892</v>
      </c>
      <c r="T18" s="34">
        <v>56.512017</v>
      </c>
      <c r="U18" s="34">
        <v>53.496184999999997</v>
      </c>
      <c r="V18" s="34">
        <v>59.6252</v>
      </c>
      <c r="W18" s="34">
        <v>74.203215999999998</v>
      </c>
      <c r="X18" s="34">
        <v>68.774890999999997</v>
      </c>
      <c r="Y18" s="34">
        <v>74.273823000000007</v>
      </c>
      <c r="Z18" s="34">
        <v>82.956609999999998</v>
      </c>
      <c r="AA18" s="34">
        <v>76.669668000000001</v>
      </c>
      <c r="AB18" s="34">
        <v>55.909290999999996</v>
      </c>
      <c r="AC18" s="34">
        <v>87.754668000000009</v>
      </c>
      <c r="AD18" s="34">
        <v>144.748839</v>
      </c>
      <c r="AE18" s="34">
        <v>0</v>
      </c>
      <c r="AF18" s="34">
        <f t="shared" si="0"/>
        <v>1270.937514</v>
      </c>
    </row>
    <row r="19" spans="1:32" ht="12.75" customHeight="1">
      <c r="A19" s="3">
        <v>11</v>
      </c>
      <c r="B19" s="3">
        <v>610463</v>
      </c>
      <c r="C19" s="8">
        <v>23.184000000000001</v>
      </c>
      <c r="D19" s="8">
        <v>61.810648</v>
      </c>
      <c r="E19" s="8">
        <v>58.512115999999999</v>
      </c>
      <c r="F19" s="8">
        <v>58.343767999999997</v>
      </c>
      <c r="G19" s="8">
        <v>53.229568</v>
      </c>
      <c r="H19" s="8">
        <v>63.256517000000002</v>
      </c>
      <c r="I19" s="8">
        <v>69.566960999999992</v>
      </c>
      <c r="J19" s="8">
        <v>53.434964999999998</v>
      </c>
      <c r="K19" s="8">
        <v>28.301289000000001</v>
      </c>
      <c r="L19" s="8">
        <v>14.691513</v>
      </c>
      <c r="M19" s="8">
        <v>15.516517</v>
      </c>
      <c r="N19" s="8">
        <v>15.431741000000001</v>
      </c>
      <c r="O19" s="8">
        <v>13.579459</v>
      </c>
      <c r="P19" s="34">
        <v>13.076101000000001</v>
      </c>
      <c r="Q19" s="34">
        <v>8.2637469999999986</v>
      </c>
      <c r="R19" s="34">
        <v>12.307575999999999</v>
      </c>
      <c r="S19" s="34">
        <v>15.807343999999999</v>
      </c>
      <c r="T19" s="34">
        <v>22.964312999999997</v>
      </c>
      <c r="U19" s="34">
        <v>33.852686999999996</v>
      </c>
      <c r="V19" s="34">
        <v>40.850961000000005</v>
      </c>
      <c r="W19" s="34">
        <v>44.813222000000003</v>
      </c>
      <c r="X19" s="34">
        <v>46.238016999999999</v>
      </c>
      <c r="Y19" s="34">
        <v>44.921074999999995</v>
      </c>
      <c r="Z19" s="34">
        <v>58.045107999999999</v>
      </c>
      <c r="AA19" s="34">
        <v>59.568451000000003</v>
      </c>
      <c r="AB19" s="34">
        <v>70.917210999999995</v>
      </c>
      <c r="AC19" s="34">
        <v>96.395089999999996</v>
      </c>
      <c r="AD19" s="34">
        <v>141.18741699999998</v>
      </c>
      <c r="AE19" s="34">
        <v>157.32799499999999</v>
      </c>
      <c r="AF19" s="34">
        <f t="shared" si="0"/>
        <v>1395.3953769999998</v>
      </c>
    </row>
    <row r="20" spans="1:32" ht="12.75" customHeight="1">
      <c r="A20" s="3">
        <v>12</v>
      </c>
      <c r="B20" s="3">
        <v>621210</v>
      </c>
      <c r="C20" s="8">
        <v>66.566000000000003</v>
      </c>
      <c r="D20" s="8">
        <v>88.417631999999998</v>
      </c>
      <c r="E20" s="8">
        <v>144.29864000000001</v>
      </c>
      <c r="F20" s="8">
        <v>122.87402400000001</v>
      </c>
      <c r="G20" s="8">
        <v>151.745552</v>
      </c>
      <c r="H20" s="8">
        <v>130.073556</v>
      </c>
      <c r="I20" s="8">
        <v>112.853058</v>
      </c>
      <c r="J20" s="8">
        <v>91.942990000000009</v>
      </c>
      <c r="K20" s="8">
        <v>79.462645999999992</v>
      </c>
      <c r="L20" s="8">
        <v>50.754667999999995</v>
      </c>
      <c r="M20" s="8">
        <v>38.541297</v>
      </c>
      <c r="N20" s="8">
        <v>51.697018</v>
      </c>
      <c r="O20" s="8">
        <v>50.086933999999999</v>
      </c>
      <c r="P20" s="34">
        <v>49.024363999999998</v>
      </c>
      <c r="Q20" s="34">
        <v>36.760058999999998</v>
      </c>
      <c r="R20" s="34">
        <v>35.481978000000005</v>
      </c>
      <c r="S20" s="34">
        <v>40.986899999999999</v>
      </c>
      <c r="T20" s="34">
        <v>53.057943000000002</v>
      </c>
      <c r="U20" s="34">
        <v>47.269334999999998</v>
      </c>
      <c r="V20" s="34">
        <v>46.654949999999999</v>
      </c>
      <c r="W20" s="34">
        <v>48.216605000000001</v>
      </c>
      <c r="X20" s="34">
        <v>48.922578000000001</v>
      </c>
      <c r="Y20" s="34">
        <v>46.736173999999998</v>
      </c>
      <c r="Z20" s="34">
        <v>65.041739000000007</v>
      </c>
      <c r="AA20" s="34">
        <v>73.875274999999988</v>
      </c>
      <c r="AB20" s="34">
        <v>66.854196999999999</v>
      </c>
      <c r="AC20" s="34">
        <v>102.623356</v>
      </c>
      <c r="AD20" s="34">
        <v>138.68626900000001</v>
      </c>
      <c r="AE20" s="34">
        <v>178.10657599999999</v>
      </c>
      <c r="AF20" s="34">
        <f t="shared" si="0"/>
        <v>2257.6123130000001</v>
      </c>
    </row>
    <row r="21" spans="1:32" ht="12.75" customHeight="1">
      <c r="A21" s="3">
        <v>13</v>
      </c>
      <c r="B21" s="3">
        <v>620520</v>
      </c>
      <c r="C21" s="8">
        <v>41.390999999999998</v>
      </c>
      <c r="D21" s="8">
        <v>36.208303999999998</v>
      </c>
      <c r="E21" s="8">
        <v>54.128368000000002</v>
      </c>
      <c r="F21" s="8">
        <v>53.395071999999999</v>
      </c>
      <c r="G21" s="8">
        <v>48.237472000000004</v>
      </c>
      <c r="H21" s="8">
        <v>48.850574000000002</v>
      </c>
      <c r="I21" s="8">
        <v>51.604904000000005</v>
      </c>
      <c r="J21" s="8">
        <v>55.451720000000002</v>
      </c>
      <c r="K21" s="8">
        <v>58.633893999999998</v>
      </c>
      <c r="L21" s="8">
        <v>58.238872000000001</v>
      </c>
      <c r="M21" s="8">
        <v>75.060945000000004</v>
      </c>
      <c r="N21" s="8">
        <v>77.964219999999997</v>
      </c>
      <c r="O21" s="8">
        <v>87.598217000000005</v>
      </c>
      <c r="P21" s="34">
        <v>101.19484200000001</v>
      </c>
      <c r="Q21" s="34">
        <v>83.668139999999994</v>
      </c>
      <c r="R21" s="34">
        <v>81.950907999999998</v>
      </c>
      <c r="S21" s="34">
        <v>113.38142999999999</v>
      </c>
      <c r="T21" s="34">
        <v>121.610677</v>
      </c>
      <c r="U21" s="34">
        <v>126.61860899999999</v>
      </c>
      <c r="V21" s="34">
        <v>142.56571499999998</v>
      </c>
      <c r="W21" s="34">
        <v>137.53034099999999</v>
      </c>
      <c r="X21" s="34">
        <v>140.72246699999999</v>
      </c>
      <c r="Y21" s="34">
        <v>124.22105999999999</v>
      </c>
      <c r="Z21" s="34">
        <v>128.281992</v>
      </c>
      <c r="AA21" s="34">
        <v>128.98966999999999</v>
      </c>
      <c r="AB21" s="34">
        <v>79.761870000000002</v>
      </c>
      <c r="AC21" s="34">
        <v>84.45042500000001</v>
      </c>
      <c r="AD21" s="34">
        <v>136.66955999999999</v>
      </c>
      <c r="AE21" s="34">
        <v>145.43742800000001</v>
      </c>
      <c r="AF21" s="34">
        <f t="shared" si="0"/>
        <v>2623.8186959999994</v>
      </c>
    </row>
    <row r="22" spans="1:32" ht="12.75" customHeight="1">
      <c r="A22" s="3">
        <v>14</v>
      </c>
      <c r="B22" s="3">
        <v>620293</v>
      </c>
      <c r="C22" s="8">
        <v>1.048</v>
      </c>
      <c r="D22" s="8">
        <v>0.72060400000000002</v>
      </c>
      <c r="E22" s="8">
        <v>1.12825</v>
      </c>
      <c r="F22" s="8">
        <v>1.9640550000000001</v>
      </c>
      <c r="G22" s="8">
        <v>3.1555360000000001</v>
      </c>
      <c r="H22" s="8">
        <v>4.9915330000000004</v>
      </c>
      <c r="I22" s="8">
        <v>7.2409920000000003</v>
      </c>
      <c r="J22" s="8">
        <v>8.9290029999999998</v>
      </c>
      <c r="K22" s="8">
        <v>14.000968</v>
      </c>
      <c r="L22" s="8">
        <v>19.717299000000001</v>
      </c>
      <c r="M22" s="8">
        <v>18.771559</v>
      </c>
      <c r="N22" s="8">
        <v>21.925080999999999</v>
      </c>
      <c r="O22" s="8">
        <v>30.444545999999999</v>
      </c>
      <c r="P22" s="34">
        <v>31.752907</v>
      </c>
      <c r="Q22" s="34">
        <v>30.552182000000002</v>
      </c>
      <c r="R22" s="34">
        <v>29.519921</v>
      </c>
      <c r="S22" s="34">
        <v>45.278984999999999</v>
      </c>
      <c r="T22" s="34">
        <v>40.970205999999997</v>
      </c>
      <c r="U22" s="34">
        <v>44.111705000000001</v>
      </c>
      <c r="V22" s="34">
        <v>55.46022</v>
      </c>
      <c r="W22" s="34">
        <v>77.578482999999991</v>
      </c>
      <c r="X22" s="34">
        <v>84.02826300000001</v>
      </c>
      <c r="Y22" s="34">
        <v>77.914924999999997</v>
      </c>
      <c r="Z22" s="34">
        <v>99.658838000000003</v>
      </c>
      <c r="AA22" s="34">
        <v>108.01311699999999</v>
      </c>
      <c r="AB22" s="34">
        <v>58.120614000000003</v>
      </c>
      <c r="AC22" s="34">
        <v>62.699288000000003</v>
      </c>
      <c r="AD22" s="34">
        <v>135.583549</v>
      </c>
      <c r="AE22" s="34">
        <v>154.37544800000001</v>
      </c>
      <c r="AF22" s="34">
        <f t="shared" si="0"/>
        <v>1269.6560770000001</v>
      </c>
    </row>
    <row r="23" spans="1:32" ht="12.75" customHeight="1">
      <c r="A23" s="3">
        <v>15</v>
      </c>
      <c r="B23" s="3">
        <v>610343</v>
      </c>
      <c r="C23" s="8">
        <v>12.826000000000001</v>
      </c>
      <c r="D23" s="8">
        <v>30.4848</v>
      </c>
      <c r="E23" s="8">
        <v>49.227108000000001</v>
      </c>
      <c r="F23" s="8">
        <v>36.819575999999998</v>
      </c>
      <c r="G23" s="8">
        <v>36.105584</v>
      </c>
      <c r="H23" s="8">
        <v>57.760683999999998</v>
      </c>
      <c r="I23" s="8">
        <v>80.064422999999991</v>
      </c>
      <c r="J23" s="8">
        <v>67.504137</v>
      </c>
      <c r="K23" s="8">
        <v>57.495756</v>
      </c>
      <c r="L23" s="8">
        <v>48.737226</v>
      </c>
      <c r="M23" s="8">
        <v>51.277200999999998</v>
      </c>
      <c r="N23" s="8">
        <v>42.338487000000001</v>
      </c>
      <c r="O23" s="8">
        <v>18.591073999999999</v>
      </c>
      <c r="P23" s="34">
        <v>7.609318</v>
      </c>
      <c r="Q23" s="34">
        <v>7.3252299999999995</v>
      </c>
      <c r="R23" s="34">
        <v>9.9473889999999994</v>
      </c>
      <c r="S23" s="34">
        <v>11.849906000000001</v>
      </c>
      <c r="T23" s="34">
        <v>14.404954999999999</v>
      </c>
      <c r="U23" s="34">
        <v>14.831956</v>
      </c>
      <c r="V23" s="34">
        <v>17.894732000000001</v>
      </c>
      <c r="W23" s="34">
        <v>21.724426999999999</v>
      </c>
      <c r="X23" s="34">
        <v>25.350334</v>
      </c>
      <c r="Y23" s="34">
        <v>29.216781999999998</v>
      </c>
      <c r="Z23" s="34">
        <v>31.48912</v>
      </c>
      <c r="AA23" s="34">
        <v>36.360082999999996</v>
      </c>
      <c r="AB23" s="34">
        <v>38.956338000000002</v>
      </c>
      <c r="AC23" s="34">
        <v>56.520987999999996</v>
      </c>
      <c r="AD23" s="34">
        <v>123.77542699999999</v>
      </c>
      <c r="AE23" s="34">
        <v>109.40754799999999</v>
      </c>
      <c r="AF23" s="34">
        <f t="shared" si="0"/>
        <v>1145.8965889999999</v>
      </c>
    </row>
    <row r="24" spans="1:32" ht="12.75" customHeight="1">
      <c r="A24" s="3">
        <v>16</v>
      </c>
      <c r="B24" s="3">
        <v>610510</v>
      </c>
      <c r="C24" s="8">
        <v>29.739000000000001</v>
      </c>
      <c r="D24" s="8">
        <v>29.071366000000001</v>
      </c>
      <c r="E24" s="8">
        <v>39.98798</v>
      </c>
      <c r="F24" s="8">
        <v>44.988408</v>
      </c>
      <c r="G24" s="8">
        <v>54.260832000000001</v>
      </c>
      <c r="H24" s="8">
        <v>45.143526000000001</v>
      </c>
      <c r="I24" s="8">
        <v>26.757853000000001</v>
      </c>
      <c r="J24" s="8">
        <v>28.080817</v>
      </c>
      <c r="K24" s="8">
        <v>29.259595000000001</v>
      </c>
      <c r="L24" s="8">
        <v>26.224713999999999</v>
      </c>
      <c r="M24" s="8">
        <v>33.157161000000002</v>
      </c>
      <c r="N24" s="8">
        <v>44.206750999999997</v>
      </c>
      <c r="O24" s="8">
        <v>51.242007000000001</v>
      </c>
      <c r="P24" s="34">
        <v>53.427351999999999</v>
      </c>
      <c r="Q24" s="34">
        <v>46.823436999999998</v>
      </c>
      <c r="R24" s="34">
        <v>44.498703999999996</v>
      </c>
      <c r="S24" s="34">
        <v>56.312576</v>
      </c>
      <c r="T24" s="34">
        <v>69.396156000000005</v>
      </c>
      <c r="U24" s="34">
        <v>70.730157999999989</v>
      </c>
      <c r="V24" s="34">
        <v>80.988208</v>
      </c>
      <c r="W24" s="34">
        <v>76.384862999999996</v>
      </c>
      <c r="X24" s="34">
        <v>73.374556999999996</v>
      </c>
      <c r="Y24" s="34">
        <v>72.972714000000011</v>
      </c>
      <c r="Z24" s="34">
        <v>74.394360000000006</v>
      </c>
      <c r="AA24" s="34">
        <v>75.793754000000007</v>
      </c>
      <c r="AB24" s="34">
        <v>52.227249999999998</v>
      </c>
      <c r="AC24" s="34">
        <v>59.395420999999999</v>
      </c>
      <c r="AD24" s="34">
        <v>100.46083</v>
      </c>
      <c r="AE24" s="34">
        <v>103.59341599999999</v>
      </c>
      <c r="AF24" s="34">
        <f t="shared" si="0"/>
        <v>1592.8937659999999</v>
      </c>
    </row>
    <row r="25" spans="1:32" ht="12.75" customHeight="1">
      <c r="A25" s="3">
        <v>17</v>
      </c>
      <c r="B25" s="3">
        <v>611610</v>
      </c>
      <c r="C25" s="8">
        <v>0.73799999999999999</v>
      </c>
      <c r="D25" s="8">
        <v>0.69140499999999994</v>
      </c>
      <c r="E25" s="8">
        <v>1.1954659999999999</v>
      </c>
      <c r="F25" s="8">
        <v>1.6805239999999999</v>
      </c>
      <c r="G25" s="8">
        <v>2.1679840000000001</v>
      </c>
      <c r="H25" s="8">
        <v>4.1375190000000002</v>
      </c>
      <c r="I25" s="8">
        <v>3.5809340000000001</v>
      </c>
      <c r="J25" s="8">
        <v>4.7423359999999999</v>
      </c>
      <c r="K25" s="8">
        <v>5.81128</v>
      </c>
      <c r="L25" s="8">
        <v>8.4717579999999995</v>
      </c>
      <c r="M25" s="8">
        <v>11.249556</v>
      </c>
      <c r="N25" s="8">
        <v>14.241933000000001</v>
      </c>
      <c r="O25" s="8">
        <v>20.700598999999997</v>
      </c>
      <c r="P25" s="34">
        <v>23.273707999999999</v>
      </c>
      <c r="Q25" s="34">
        <v>15.933918</v>
      </c>
      <c r="R25" s="34">
        <v>25.388685000000002</v>
      </c>
      <c r="S25" s="34">
        <v>31.201115000000001</v>
      </c>
      <c r="T25" s="34">
        <v>39.535489999999996</v>
      </c>
      <c r="U25" s="34">
        <v>45.345457000000003</v>
      </c>
      <c r="V25" s="34">
        <v>48.260535000000004</v>
      </c>
      <c r="W25" s="34">
        <v>54.915917</v>
      </c>
      <c r="X25" s="34">
        <v>51.752130999999999</v>
      </c>
      <c r="Y25" s="34">
        <v>58.435808999999999</v>
      </c>
      <c r="Z25" s="34">
        <v>66.438942999999995</v>
      </c>
      <c r="AA25" s="34">
        <v>60.518639999999998</v>
      </c>
      <c r="AB25" s="34">
        <v>54.076000999999998</v>
      </c>
      <c r="AC25" s="34">
        <v>83.324285000000003</v>
      </c>
      <c r="AD25" s="34">
        <v>90.200963000000002</v>
      </c>
      <c r="AE25" s="34">
        <v>87.279191999999995</v>
      </c>
      <c r="AF25" s="34">
        <f t="shared" si="0"/>
        <v>915.2900830000001</v>
      </c>
    </row>
    <row r="26" spans="1:32" ht="12.75" customHeight="1">
      <c r="A26" s="3">
        <v>18</v>
      </c>
      <c r="B26" s="3">
        <v>620640</v>
      </c>
      <c r="C26" s="8">
        <v>32.616</v>
      </c>
      <c r="D26" s="8">
        <v>37.621400000000001</v>
      </c>
      <c r="E26" s="8">
        <v>28.846964</v>
      </c>
      <c r="F26" s="8">
        <v>29.870630000000002</v>
      </c>
      <c r="G26" s="8">
        <v>24.990918000000001</v>
      </c>
      <c r="H26" s="8">
        <v>23.560015</v>
      </c>
      <c r="I26" s="8">
        <v>17.658265</v>
      </c>
      <c r="J26" s="8">
        <v>18.973013999999999</v>
      </c>
      <c r="K26" s="8">
        <v>17.477357999999999</v>
      </c>
      <c r="L26" s="8">
        <v>13.107916999999999</v>
      </c>
      <c r="M26" s="8">
        <v>14.690163</v>
      </c>
      <c r="N26" s="8">
        <v>16.127970999999999</v>
      </c>
      <c r="O26" s="8">
        <v>16.656286000000001</v>
      </c>
      <c r="P26" s="34">
        <v>16.791916000000001</v>
      </c>
      <c r="Q26" s="34">
        <v>14.451267</v>
      </c>
      <c r="R26" s="34">
        <v>15.34477</v>
      </c>
      <c r="S26" s="34">
        <v>26.960692999999999</v>
      </c>
      <c r="T26" s="34">
        <v>47.711587000000002</v>
      </c>
      <c r="U26" s="34">
        <v>78.924741999999995</v>
      </c>
      <c r="V26" s="34">
        <v>93.002572000000001</v>
      </c>
      <c r="W26" s="34">
        <v>94.296645999999996</v>
      </c>
      <c r="X26" s="34">
        <v>101.36558199999999</v>
      </c>
      <c r="Y26" s="34">
        <v>116.46574099999999</v>
      </c>
      <c r="Z26" s="34">
        <v>120.76364500000001</v>
      </c>
      <c r="AA26" s="34">
        <v>109.55084699999999</v>
      </c>
      <c r="AB26" s="34">
        <v>65.286936999999995</v>
      </c>
      <c r="AC26" s="34">
        <v>63.219906000000002</v>
      </c>
      <c r="AD26" s="34">
        <v>90.182537999999994</v>
      </c>
      <c r="AE26" s="34">
        <v>101.06201799999999</v>
      </c>
      <c r="AF26" s="34">
        <f t="shared" si="0"/>
        <v>1447.5783080000003</v>
      </c>
    </row>
    <row r="27" spans="1:32" ht="12.75" customHeight="1">
      <c r="A27" s="3">
        <v>19</v>
      </c>
      <c r="B27" s="3">
        <v>620443</v>
      </c>
      <c r="C27" s="8">
        <v>10.086</v>
      </c>
      <c r="D27" s="8">
        <v>13.376496999999999</v>
      </c>
      <c r="E27" s="8">
        <v>14.989887000000001</v>
      </c>
      <c r="F27" s="8">
        <v>20.245318000000001</v>
      </c>
      <c r="G27" s="8">
        <v>18.775264</v>
      </c>
      <c r="H27" s="8">
        <v>20.694725999999999</v>
      </c>
      <c r="I27" s="8">
        <v>19.067541000000002</v>
      </c>
      <c r="J27" s="8">
        <v>16.480865000000001</v>
      </c>
      <c r="K27" s="8">
        <v>16.250859999999999</v>
      </c>
      <c r="L27" s="8">
        <v>14.384124999999999</v>
      </c>
      <c r="M27" s="8">
        <v>12.484026</v>
      </c>
      <c r="N27" s="8">
        <v>16.638329000000002</v>
      </c>
      <c r="O27" s="8">
        <v>24.042065999999998</v>
      </c>
      <c r="P27" s="34">
        <v>25.499737</v>
      </c>
      <c r="Q27" s="34">
        <v>21.301852</v>
      </c>
      <c r="R27" s="34">
        <v>23.071605999999999</v>
      </c>
      <c r="S27" s="34">
        <v>31.524964000000001</v>
      </c>
      <c r="T27" s="34">
        <v>40.314357999999999</v>
      </c>
      <c r="U27" s="34">
        <v>49.564396000000002</v>
      </c>
      <c r="V27" s="34">
        <v>55.661919999999995</v>
      </c>
      <c r="W27" s="34">
        <v>49.517290000000003</v>
      </c>
      <c r="X27" s="34">
        <v>45.836258999999998</v>
      </c>
      <c r="Y27" s="34">
        <v>41.448771000000001</v>
      </c>
      <c r="Z27" s="34">
        <v>43.75132</v>
      </c>
      <c r="AA27" s="34">
        <v>44.644134999999999</v>
      </c>
      <c r="AB27" s="34">
        <v>31.579043000000002</v>
      </c>
      <c r="AC27" s="34">
        <v>43.857862000000004</v>
      </c>
      <c r="AD27" s="34">
        <v>85.294975999999991</v>
      </c>
      <c r="AE27" s="34">
        <v>83.381812999999994</v>
      </c>
      <c r="AF27" s="34">
        <f t="shared" si="0"/>
        <v>933.76580599999988</v>
      </c>
    </row>
    <row r="28" spans="1:32" ht="12.75" customHeight="1">
      <c r="A28" s="3">
        <v>20</v>
      </c>
      <c r="B28" s="3">
        <v>611430</v>
      </c>
      <c r="C28" s="8">
        <v>6.3529999999999998</v>
      </c>
      <c r="D28" s="8">
        <v>7.3183459999999991</v>
      </c>
      <c r="E28" s="8">
        <v>22.380459999999999</v>
      </c>
      <c r="F28" s="8">
        <v>11.994472</v>
      </c>
      <c r="G28" s="8">
        <v>8.2775590000000001</v>
      </c>
      <c r="H28" s="8">
        <v>14.793514</v>
      </c>
      <c r="I28" s="8">
        <v>16.015549</v>
      </c>
      <c r="J28" s="8">
        <v>21.845241000000001</v>
      </c>
      <c r="K28" s="8">
        <v>28.662758999999998</v>
      </c>
      <c r="L28" s="8">
        <v>32.482709999999997</v>
      </c>
      <c r="M28" s="8">
        <v>42.746461000000004</v>
      </c>
      <c r="N28" s="8">
        <v>47.229467</v>
      </c>
      <c r="O28" s="8">
        <v>41.439563999999997</v>
      </c>
      <c r="P28" s="34">
        <v>29.206500999999999</v>
      </c>
      <c r="Q28" s="34">
        <v>20.782043000000002</v>
      </c>
      <c r="R28" s="34">
        <v>20.474288000000001</v>
      </c>
      <c r="S28" s="34">
        <v>29.564228</v>
      </c>
      <c r="T28" s="34">
        <v>41.597664999999999</v>
      </c>
      <c r="U28" s="34">
        <v>43.288373</v>
      </c>
      <c r="V28" s="34">
        <v>43.565373000000001</v>
      </c>
      <c r="W28" s="34">
        <v>32.077421000000001</v>
      </c>
      <c r="X28" s="34">
        <v>28.264239</v>
      </c>
      <c r="Y28" s="34">
        <v>28.200347000000001</v>
      </c>
      <c r="Z28" s="34">
        <v>36.250717999999999</v>
      </c>
      <c r="AA28" s="34">
        <v>34.930482000000005</v>
      </c>
      <c r="AB28" s="34">
        <v>34.404690000000002</v>
      </c>
      <c r="AC28" s="34">
        <v>74.094408000000001</v>
      </c>
      <c r="AD28" s="34">
        <v>84.978714000000011</v>
      </c>
      <c r="AE28" s="34">
        <v>92.863101</v>
      </c>
      <c r="AF28" s="34">
        <f t="shared" si="0"/>
        <v>976.08169299999997</v>
      </c>
    </row>
    <row r="29" spans="1:32" ht="12.75" customHeight="1">
      <c r="A29" s="3">
        <v>21</v>
      </c>
      <c r="B29" s="3">
        <v>650610</v>
      </c>
      <c r="C29" s="8">
        <v>2.9670000000000001</v>
      </c>
      <c r="D29" s="8">
        <v>2.5952289999999998</v>
      </c>
      <c r="E29" s="8">
        <v>3.4405590000000004</v>
      </c>
      <c r="F29" s="8">
        <v>3.2781180000000001</v>
      </c>
      <c r="G29" s="8">
        <v>3.2304470000000003</v>
      </c>
      <c r="H29" s="8">
        <v>4.333405</v>
      </c>
      <c r="I29" s="8">
        <v>4.377923</v>
      </c>
      <c r="J29" s="8">
        <v>5.1255379999999997</v>
      </c>
      <c r="K29" s="8">
        <v>5.8401529999999999</v>
      </c>
      <c r="L29" s="8">
        <v>7.0620130000000003</v>
      </c>
      <c r="M29" s="8">
        <v>8.5134539999999994</v>
      </c>
      <c r="N29" s="8">
        <v>11.098558000000001</v>
      </c>
      <c r="O29" s="8">
        <v>13.012566000000001</v>
      </c>
      <c r="P29" s="34">
        <v>17.293887999999999</v>
      </c>
      <c r="Q29" s="34">
        <v>11.316675999999999</v>
      </c>
      <c r="R29" s="34">
        <v>16.184235000000001</v>
      </c>
      <c r="S29" s="34">
        <v>21.849225999999998</v>
      </c>
      <c r="T29" s="34">
        <v>29.137208999999999</v>
      </c>
      <c r="U29" s="34">
        <v>34.509957999999997</v>
      </c>
      <c r="V29" s="34">
        <v>41.225096999999998</v>
      </c>
      <c r="W29" s="34">
        <v>40.896726999999998</v>
      </c>
      <c r="X29" s="34">
        <v>42.839453999999996</v>
      </c>
      <c r="Y29" s="34">
        <v>46.101838000000001</v>
      </c>
      <c r="Z29" s="34">
        <v>51.383417000000001</v>
      </c>
      <c r="AA29" s="34">
        <v>60.439563</v>
      </c>
      <c r="AB29" s="34">
        <v>50.470804999999999</v>
      </c>
      <c r="AC29" s="34">
        <v>81.436152000000007</v>
      </c>
      <c r="AD29" s="34">
        <v>81.934466999999998</v>
      </c>
      <c r="AE29" s="34">
        <v>75.586185999999998</v>
      </c>
      <c r="AF29" s="34">
        <f t="shared" si="0"/>
        <v>777.47986100000003</v>
      </c>
    </row>
    <row r="30" spans="1:32" ht="12.75" customHeight="1">
      <c r="A30" s="3">
        <v>22</v>
      </c>
      <c r="B30" s="3">
        <v>610620</v>
      </c>
      <c r="C30" s="8">
        <v>15.364000000000001</v>
      </c>
      <c r="D30" s="8">
        <v>30.504960000000001</v>
      </c>
      <c r="E30" s="8">
        <v>57.477048000000003</v>
      </c>
      <c r="F30" s="8">
        <v>61.792836000000001</v>
      </c>
      <c r="G30" s="8">
        <v>64.544815999999997</v>
      </c>
      <c r="H30" s="8">
        <v>58.382353999999999</v>
      </c>
      <c r="I30" s="8">
        <v>75.155915999999991</v>
      </c>
      <c r="J30" s="8">
        <v>71.491649999999993</v>
      </c>
      <c r="K30" s="8">
        <v>52.333891000000001</v>
      </c>
      <c r="L30" s="8">
        <v>39.829098999999999</v>
      </c>
      <c r="M30" s="8">
        <v>28.081932000000002</v>
      </c>
      <c r="N30" s="8">
        <v>33.827081</v>
      </c>
      <c r="O30" s="8">
        <v>45.348099000000005</v>
      </c>
      <c r="P30" s="34">
        <v>62.611967999999997</v>
      </c>
      <c r="Q30" s="34">
        <v>35.850709999999999</v>
      </c>
      <c r="R30" s="34">
        <v>38.952389000000004</v>
      </c>
      <c r="S30" s="34">
        <v>46.85201</v>
      </c>
      <c r="T30" s="34">
        <v>66.392142000000007</v>
      </c>
      <c r="U30" s="34">
        <v>67.812258</v>
      </c>
      <c r="V30" s="34">
        <v>72.200744</v>
      </c>
      <c r="W30" s="34">
        <v>78.503759000000002</v>
      </c>
      <c r="X30" s="34">
        <v>73.816192999999998</v>
      </c>
      <c r="Y30" s="34">
        <v>73.776975999999991</v>
      </c>
      <c r="Z30" s="34">
        <v>74.448581000000004</v>
      </c>
      <c r="AA30" s="34">
        <v>70.525251999999995</v>
      </c>
      <c r="AB30" s="34">
        <v>53.540913000000003</v>
      </c>
      <c r="AC30" s="34">
        <v>60.776463000000007</v>
      </c>
      <c r="AD30" s="34">
        <v>79.171278000000001</v>
      </c>
      <c r="AE30" s="34">
        <v>83.116054000000005</v>
      </c>
      <c r="AF30" s="34">
        <f t="shared" si="0"/>
        <v>1672.4813720000004</v>
      </c>
    </row>
    <row r="31" spans="1:32" ht="12.75" customHeight="1">
      <c r="A31" s="3">
        <v>23</v>
      </c>
      <c r="B31" s="3">
        <v>611593</v>
      </c>
      <c r="C31" s="8">
        <v>2.431</v>
      </c>
      <c r="D31" s="8">
        <v>2.7188429999999997</v>
      </c>
      <c r="E31" s="8">
        <v>3.2675339999999999</v>
      </c>
      <c r="F31" s="8">
        <v>4.4006450000000008</v>
      </c>
      <c r="G31" s="8">
        <v>5.222531</v>
      </c>
      <c r="H31" s="8">
        <v>11.164693</v>
      </c>
      <c r="I31" s="8">
        <v>8.1732060000000004</v>
      </c>
      <c r="J31" s="8">
        <v>8.9828150000000004</v>
      </c>
      <c r="K31" s="8">
        <v>12.720466</v>
      </c>
      <c r="L31" s="8">
        <v>11.666380999999999</v>
      </c>
      <c r="M31" s="8">
        <v>15.952093999999999</v>
      </c>
      <c r="N31" s="8">
        <v>22.609368999999997</v>
      </c>
      <c r="O31" s="8">
        <v>26.376089</v>
      </c>
      <c r="P31" s="34">
        <v>13.915899</v>
      </c>
      <c r="Q31" s="34">
        <v>7.1950959999999995</v>
      </c>
      <c r="R31" s="34">
        <v>6.8970529999999997</v>
      </c>
      <c r="S31" s="34">
        <v>8.9559569999999997</v>
      </c>
      <c r="T31" s="34">
        <v>17.123853999999998</v>
      </c>
      <c r="U31" s="34">
        <v>28.237814999999998</v>
      </c>
      <c r="V31" s="34">
        <v>24.123891</v>
      </c>
      <c r="W31" s="34">
        <v>26.782437000000002</v>
      </c>
      <c r="X31" s="34">
        <v>27.172888999999998</v>
      </c>
      <c r="Y31" s="34">
        <v>29.163464999999999</v>
      </c>
      <c r="Z31" s="34">
        <v>37.039755</v>
      </c>
      <c r="AA31" s="34">
        <v>43.871105</v>
      </c>
      <c r="AB31" s="34">
        <v>38.107887000000005</v>
      </c>
      <c r="AC31" s="34">
        <v>62.977074000000002</v>
      </c>
      <c r="AD31" s="34">
        <v>78.609549999999999</v>
      </c>
      <c r="AE31" s="34">
        <v>0</v>
      </c>
      <c r="AF31" s="34">
        <f t="shared" si="0"/>
        <v>585.85939300000007</v>
      </c>
    </row>
    <row r="32" spans="1:32" ht="12.75" customHeight="1">
      <c r="A32" s="3">
        <v>24</v>
      </c>
      <c r="B32" s="3">
        <v>611241</v>
      </c>
      <c r="C32" s="8">
        <v>4.2329999999999997</v>
      </c>
      <c r="D32" s="8">
        <v>12.732548000000001</v>
      </c>
      <c r="E32" s="8">
        <v>29.942764</v>
      </c>
      <c r="F32" s="8">
        <v>40.534039999999997</v>
      </c>
      <c r="G32" s="8">
        <v>49.226888000000002</v>
      </c>
      <c r="H32" s="8">
        <v>35.360602</v>
      </c>
      <c r="I32" s="8">
        <v>20.126058</v>
      </c>
      <c r="J32" s="8">
        <v>29.074196000000001</v>
      </c>
      <c r="K32" s="8">
        <v>34.583776</v>
      </c>
      <c r="L32" s="8">
        <v>30.349235</v>
      </c>
      <c r="M32" s="8">
        <v>27.220841</v>
      </c>
      <c r="N32" s="8">
        <v>25.836486000000001</v>
      </c>
      <c r="O32" s="8">
        <v>29.689097</v>
      </c>
      <c r="P32" s="34">
        <v>29.140964</v>
      </c>
      <c r="Q32" s="34">
        <v>21.050798</v>
      </c>
      <c r="R32" s="34">
        <v>21.99427</v>
      </c>
      <c r="S32" s="34">
        <v>25.929728999999998</v>
      </c>
      <c r="T32" s="34">
        <v>24.591830999999999</v>
      </c>
      <c r="U32" s="34">
        <v>26.127915000000002</v>
      </c>
      <c r="V32" s="34">
        <v>26.334731999999999</v>
      </c>
      <c r="W32" s="34">
        <v>27.169298999999999</v>
      </c>
      <c r="X32" s="34">
        <v>27.081833</v>
      </c>
      <c r="Y32" s="34">
        <v>29.651703000000001</v>
      </c>
      <c r="Z32" s="34">
        <v>33.827464999999997</v>
      </c>
      <c r="AA32" s="34">
        <v>37.756101999999998</v>
      </c>
      <c r="AB32" s="34">
        <v>30.777113</v>
      </c>
      <c r="AC32" s="34">
        <v>34.399842</v>
      </c>
      <c r="AD32" s="34">
        <v>71.304107000000002</v>
      </c>
      <c r="AE32" s="34">
        <v>49.699735000000004</v>
      </c>
      <c r="AF32" s="34">
        <f t="shared" si="0"/>
        <v>885.74696900000015</v>
      </c>
    </row>
    <row r="33" spans="1:32" ht="12.75" customHeight="1">
      <c r="A33" s="3">
        <v>25</v>
      </c>
      <c r="B33" s="3">
        <v>610822</v>
      </c>
      <c r="C33" s="8">
        <v>1.0409999999999999</v>
      </c>
      <c r="D33" s="8">
        <v>18.873643999999999</v>
      </c>
      <c r="E33" s="8">
        <v>11.880869000000001</v>
      </c>
      <c r="F33" s="8">
        <v>20.344103999999998</v>
      </c>
      <c r="G33" s="8">
        <v>17.871786</v>
      </c>
      <c r="H33" s="8">
        <v>21.827635999999998</v>
      </c>
      <c r="I33" s="8">
        <v>22.464178</v>
      </c>
      <c r="J33" s="8">
        <v>18.537065999999999</v>
      </c>
      <c r="K33" s="8">
        <v>30.321047</v>
      </c>
      <c r="L33" s="8">
        <v>26.206757000000003</v>
      </c>
      <c r="M33" s="8">
        <v>18.201485999999999</v>
      </c>
      <c r="N33" s="8">
        <v>17.986937999999999</v>
      </c>
      <c r="O33" s="8">
        <v>18.850638</v>
      </c>
      <c r="P33" s="34">
        <v>20.184643999999999</v>
      </c>
      <c r="Q33" s="34">
        <v>14.018592</v>
      </c>
      <c r="R33" s="34">
        <v>12.393655000000001</v>
      </c>
      <c r="S33" s="34">
        <v>13.27515</v>
      </c>
      <c r="T33" s="34">
        <v>14.100138999999999</v>
      </c>
      <c r="U33" s="34">
        <v>17.807212</v>
      </c>
      <c r="V33" s="34">
        <v>20.302953000000002</v>
      </c>
      <c r="W33" s="34">
        <v>18.926706999999997</v>
      </c>
      <c r="X33" s="34">
        <v>17.074469000000001</v>
      </c>
      <c r="Y33" s="34">
        <v>19.258427999999999</v>
      </c>
      <c r="Z33" s="34">
        <v>25.114998</v>
      </c>
      <c r="AA33" s="34">
        <v>23.470324000000002</v>
      </c>
      <c r="AB33" s="34">
        <v>25.039092</v>
      </c>
      <c r="AC33" s="34">
        <v>47.471385000000005</v>
      </c>
      <c r="AD33" s="34">
        <v>64.669494</v>
      </c>
      <c r="AE33" s="34">
        <v>78.276774000000003</v>
      </c>
      <c r="AF33" s="34">
        <f t="shared" si="0"/>
        <v>675.79116500000009</v>
      </c>
    </row>
    <row r="34" spans="1:32" ht="12.75" customHeight="1">
      <c r="A34" s="3"/>
      <c r="B34" s="29" t="s">
        <v>19</v>
      </c>
      <c r="C34" s="8">
        <f>SUM(C9:C33)</f>
        <v>1138.632008</v>
      </c>
      <c r="D34" s="8">
        <f t="shared" ref="D34:AD34" si="1">SUM(D9:D33)</f>
        <v>1485.1646039999998</v>
      </c>
      <c r="E34" s="8">
        <f t="shared" si="1"/>
        <v>1976.6617269999999</v>
      </c>
      <c r="F34" s="8">
        <f t="shared" si="1"/>
        <v>2144.088385</v>
      </c>
      <c r="G34" s="8">
        <f t="shared" si="1"/>
        <v>2119.6735060000005</v>
      </c>
      <c r="H34" s="8">
        <f t="shared" si="1"/>
        <v>2053.3244000000004</v>
      </c>
      <c r="I34" s="8">
        <f t="shared" si="1"/>
        <v>2059.495437</v>
      </c>
      <c r="J34" s="8">
        <f t="shared" si="1"/>
        <v>1959.1692660000001</v>
      </c>
      <c r="K34" s="8">
        <f t="shared" si="1"/>
        <v>1776.3580309999998</v>
      </c>
      <c r="L34" s="8">
        <f t="shared" si="1"/>
        <v>1430.8391249999995</v>
      </c>
      <c r="M34" s="8">
        <f t="shared" si="1"/>
        <v>1379.1804040000004</v>
      </c>
      <c r="N34" s="8">
        <f t="shared" si="1"/>
        <v>1446.2067759999998</v>
      </c>
      <c r="O34" s="8">
        <f t="shared" si="1"/>
        <v>1353.951251</v>
      </c>
      <c r="P34" s="8">
        <f t="shared" si="1"/>
        <v>1388.7463839999998</v>
      </c>
      <c r="Q34" s="8">
        <f t="shared" si="1"/>
        <v>1163.7978019999996</v>
      </c>
      <c r="R34" s="8">
        <f t="shared" si="1"/>
        <v>1284.1241129999999</v>
      </c>
      <c r="S34" s="8">
        <f t="shared" si="1"/>
        <v>1556.9269869999998</v>
      </c>
      <c r="T34" s="8">
        <f t="shared" si="1"/>
        <v>1745.7616099999996</v>
      </c>
      <c r="U34" s="8">
        <f t="shared" si="1"/>
        <v>1941.385421</v>
      </c>
      <c r="V34" s="8">
        <f t="shared" si="1"/>
        <v>2126.8401520000002</v>
      </c>
      <c r="W34" s="8">
        <f t="shared" si="1"/>
        <v>2280.6559660000003</v>
      </c>
      <c r="X34" s="8">
        <f t="shared" si="1"/>
        <v>2303.9415500000005</v>
      </c>
      <c r="Y34" s="8">
        <f t="shared" si="1"/>
        <v>2276.7456110000003</v>
      </c>
      <c r="Z34" s="8">
        <f t="shared" si="1"/>
        <v>2595.0718059999995</v>
      </c>
      <c r="AA34" s="8">
        <f t="shared" si="1"/>
        <v>2679.2830209999993</v>
      </c>
      <c r="AB34" s="8">
        <f t="shared" si="1"/>
        <v>2111.8582079999996</v>
      </c>
      <c r="AC34" s="8">
        <f t="shared" si="1"/>
        <v>2944.9313169999996</v>
      </c>
      <c r="AD34" s="8">
        <f t="shared" si="1"/>
        <v>4062.2703259999994</v>
      </c>
      <c r="AE34" s="8">
        <f t="shared" ref="AE34" si="2">SUM(AE9:AE33)</f>
        <v>3993.6739670000011</v>
      </c>
      <c r="AF34" s="34">
        <f t="shared" si="0"/>
        <v>58778.759160999987</v>
      </c>
    </row>
    <row r="35" spans="1:32" ht="12.75" customHeight="1">
      <c r="A35" s="3"/>
      <c r="B35" s="29" t="s">
        <v>20</v>
      </c>
      <c r="C35" s="8">
        <f>C36-C34</f>
        <v>725.09500000000094</v>
      </c>
      <c r="D35" s="8">
        <f t="shared" ref="D35:AD35" si="3">D36-D34</f>
        <v>849.61316599999896</v>
      </c>
      <c r="E35" s="8">
        <f t="shared" si="3"/>
        <v>1310.1497650000008</v>
      </c>
      <c r="F35" s="8">
        <f t="shared" si="3"/>
        <v>1523.2412180000006</v>
      </c>
      <c r="G35" s="8">
        <f t="shared" si="3"/>
        <v>1436.3358290000006</v>
      </c>
      <c r="H35" s="8">
        <f t="shared" si="3"/>
        <v>1470.7643949999992</v>
      </c>
      <c r="I35" s="8">
        <f t="shared" si="3"/>
        <v>1354.3033279999986</v>
      </c>
      <c r="J35" s="8">
        <f t="shared" si="3"/>
        <v>1303.3152140000013</v>
      </c>
      <c r="K35" s="8">
        <f t="shared" si="3"/>
        <v>1169.6414649999983</v>
      </c>
      <c r="L35" s="8">
        <f t="shared" si="3"/>
        <v>1050.1261100000024</v>
      </c>
      <c r="M35" s="8">
        <f t="shared" si="3"/>
        <v>1014.9866669999994</v>
      </c>
      <c r="N35" s="8">
        <f t="shared" si="3"/>
        <v>985.05340399999818</v>
      </c>
      <c r="O35" s="8">
        <f t="shared" si="3"/>
        <v>1011.788967</v>
      </c>
      <c r="P35" s="8">
        <f t="shared" si="3"/>
        <v>1056.455745999999</v>
      </c>
      <c r="Q35" s="8">
        <f t="shared" si="3"/>
        <v>871.23061200000075</v>
      </c>
      <c r="R35" s="8">
        <f t="shared" si="3"/>
        <v>919.21777199999906</v>
      </c>
      <c r="S35" s="8">
        <f t="shared" si="3"/>
        <v>1071.1944149999995</v>
      </c>
      <c r="T35" s="8">
        <f t="shared" si="3"/>
        <v>1085.9975120000004</v>
      </c>
      <c r="U35" s="8">
        <f t="shared" si="3"/>
        <v>1159.8028649999987</v>
      </c>
      <c r="V35" s="8">
        <f t="shared" si="3"/>
        <v>1246.7589809999995</v>
      </c>
      <c r="W35" s="8">
        <f t="shared" si="3"/>
        <v>1304.4613560000016</v>
      </c>
      <c r="X35" s="8">
        <f t="shared" si="3"/>
        <v>1250.4049350000005</v>
      </c>
      <c r="Y35" s="8">
        <f t="shared" si="3"/>
        <v>1177.3901280000018</v>
      </c>
      <c r="Z35" s="8">
        <f t="shared" si="3"/>
        <v>1324.115901000001</v>
      </c>
      <c r="AA35" s="8">
        <f t="shared" si="3"/>
        <v>1415.1312300000009</v>
      </c>
      <c r="AB35" s="8">
        <f t="shared" si="3"/>
        <v>1054.0275320000001</v>
      </c>
      <c r="AC35" s="8">
        <f t="shared" si="3"/>
        <v>1333.4985389999993</v>
      </c>
      <c r="AD35" s="8">
        <f t="shared" si="3"/>
        <v>1750.1706290000016</v>
      </c>
      <c r="AE35" s="8">
        <f t="shared" ref="AE35" si="4">AE36-AE34</f>
        <v>2342.2261820000008</v>
      </c>
      <c r="AF35" s="34">
        <f t="shared" si="0"/>
        <v>35566.498863000001</v>
      </c>
    </row>
    <row r="36" spans="1:32" ht="12.75" customHeight="1">
      <c r="A36" s="3"/>
      <c r="B36" s="29" t="s">
        <v>7</v>
      </c>
      <c r="C36" s="8">
        <v>1863.727008000001</v>
      </c>
      <c r="D36" s="8">
        <v>2334.7777699999988</v>
      </c>
      <c r="E36" s="8">
        <v>3286.8114920000007</v>
      </c>
      <c r="F36" s="8">
        <v>3667.3296030000006</v>
      </c>
      <c r="G36" s="8">
        <v>3556.0093350000011</v>
      </c>
      <c r="H36" s="8">
        <v>3524.0887949999997</v>
      </c>
      <c r="I36" s="8">
        <v>3413.7987649999986</v>
      </c>
      <c r="J36" s="8">
        <v>3262.4844800000014</v>
      </c>
      <c r="K36" s="8">
        <v>2945.9994959999981</v>
      </c>
      <c r="L36" s="8">
        <v>2480.9652350000019</v>
      </c>
      <c r="M36" s="8">
        <v>2394.1670709999999</v>
      </c>
      <c r="N36" s="8">
        <v>2431.2601799999979</v>
      </c>
      <c r="O36" s="8">
        <v>2365.7402179999999</v>
      </c>
      <c r="P36" s="10">
        <v>2445.2021299999988</v>
      </c>
      <c r="Q36" s="10">
        <v>2035.0284140000003</v>
      </c>
      <c r="R36" s="10">
        <v>2203.3418849999989</v>
      </c>
      <c r="S36" s="10">
        <v>2628.1214019999993</v>
      </c>
      <c r="T36" s="10">
        <v>2831.7591219999999</v>
      </c>
      <c r="U36" s="10">
        <v>3101.1882859999987</v>
      </c>
      <c r="V36" s="10">
        <v>3373.5991329999997</v>
      </c>
      <c r="W36" s="10">
        <v>3585.1173220000019</v>
      </c>
      <c r="X36" s="10">
        <v>3554.3464850000009</v>
      </c>
      <c r="Y36" s="10">
        <v>3454.1357390000021</v>
      </c>
      <c r="Z36" s="10">
        <v>3919.1877070000005</v>
      </c>
      <c r="AA36" s="10">
        <v>4094.4142510000001</v>
      </c>
      <c r="AB36" s="10">
        <v>3165.8857399999997</v>
      </c>
      <c r="AC36" s="10">
        <v>4278.4298559999988</v>
      </c>
      <c r="AD36" s="10">
        <v>5812.4409550000009</v>
      </c>
      <c r="AE36" s="10">
        <v>6335.9001490000019</v>
      </c>
      <c r="AF36" s="34">
        <f t="shared" si="0"/>
        <v>94345.25802400001</v>
      </c>
    </row>
    <row r="37" spans="1:32" s="2" customFormat="1">
      <c r="A37" s="5"/>
      <c r="B37" s="12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32" s="2" customFormat="1">
      <c r="A38" s="5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s="2" customFormat="1">
      <c r="A39" s="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2" ht="12.75" customHeight="1">
      <c r="A40" s="3">
        <v>1</v>
      </c>
      <c r="B40" s="3">
        <v>610910</v>
      </c>
      <c r="C40" s="12">
        <f>C9/C$36*100</f>
        <v>7.4462081304989036</v>
      </c>
      <c r="D40" s="12">
        <f t="shared" ref="D40:AF49" si="5">D9/D$36*100</f>
        <v>7.6306643950957316</v>
      </c>
      <c r="E40" s="12">
        <f t="shared" si="5"/>
        <v>7.7228051751012909</v>
      </c>
      <c r="F40" s="12">
        <f t="shared" si="5"/>
        <v>9.2039888567387091</v>
      </c>
      <c r="G40" s="12">
        <f t="shared" si="5"/>
        <v>10.353212866354861</v>
      </c>
      <c r="H40" s="12">
        <f t="shared" si="5"/>
        <v>11.206203304533933</v>
      </c>
      <c r="I40" s="12">
        <f t="shared" si="5"/>
        <v>10.926051348548079</v>
      </c>
      <c r="J40" s="12">
        <f t="shared" si="5"/>
        <v>10.205852749374609</v>
      </c>
      <c r="K40" s="12">
        <f t="shared" si="5"/>
        <v>10.042911765657687</v>
      </c>
      <c r="L40" s="12">
        <f t="shared" si="5"/>
        <v>7.6486421221456515</v>
      </c>
      <c r="M40" s="12">
        <f t="shared" si="5"/>
        <v>7.5144424622319947</v>
      </c>
      <c r="N40" s="12">
        <f t="shared" si="5"/>
        <v>8.3864463654400083</v>
      </c>
      <c r="O40" s="12">
        <f t="shared" si="5"/>
        <v>8.1589583899105875</v>
      </c>
      <c r="P40" s="12">
        <f t="shared" si="5"/>
        <v>8.450356699141274</v>
      </c>
      <c r="Q40" s="12">
        <f t="shared" si="5"/>
        <v>11.292687729518844</v>
      </c>
      <c r="R40" s="12">
        <f t="shared" si="5"/>
        <v>11.210485748107137</v>
      </c>
      <c r="S40" s="12">
        <f t="shared" si="5"/>
        <v>10.036459000686609</v>
      </c>
      <c r="T40" s="12">
        <f t="shared" si="5"/>
        <v>9.2666945772797966</v>
      </c>
      <c r="U40" s="12">
        <f t="shared" si="5"/>
        <v>8.6028598845287938</v>
      </c>
      <c r="V40" s="12">
        <f t="shared" si="5"/>
        <v>7.9933870732352963</v>
      </c>
      <c r="W40" s="12">
        <f t="shared" si="5"/>
        <v>8.0899590152938323</v>
      </c>
      <c r="X40" s="12">
        <f t="shared" si="5"/>
        <v>8.4234547831371565</v>
      </c>
      <c r="Y40" s="12">
        <f t="shared" si="5"/>
        <v>8.9336499291523594</v>
      </c>
      <c r="Z40" s="12">
        <f t="shared" si="5"/>
        <v>9.7787287737070869</v>
      </c>
      <c r="AA40" s="12">
        <f t="shared" si="5"/>
        <v>10.032810356198615</v>
      </c>
      <c r="AB40" s="12">
        <f t="shared" si="5"/>
        <v>11.641005559474172</v>
      </c>
      <c r="AC40" s="12">
        <f t="shared" si="5"/>
        <v>13.637062161525831</v>
      </c>
      <c r="AD40" s="12">
        <f t="shared" si="5"/>
        <v>11.591382763560475</v>
      </c>
      <c r="AE40" s="12">
        <f t="shared" ref="AE40:AE66" si="6">AE9/AE$36*100</f>
        <v>10.753904543579948</v>
      </c>
      <c r="AF40" s="12">
        <f t="shared" si="5"/>
        <v>9.7355308696738856</v>
      </c>
    </row>
    <row r="41" spans="1:32" ht="12.75" customHeight="1">
      <c r="A41" s="3">
        <v>2</v>
      </c>
      <c r="B41" s="3">
        <v>611030</v>
      </c>
      <c r="C41" s="12">
        <f t="shared" ref="C41:R67" si="7">C10/C$36*100</f>
        <v>5.5890696197927259</v>
      </c>
      <c r="D41" s="12">
        <f t="shared" si="7"/>
        <v>4.4762423791622812</v>
      </c>
      <c r="E41" s="12">
        <f t="shared" si="7"/>
        <v>3.6689147611146291</v>
      </c>
      <c r="F41" s="12">
        <f t="shared" si="7"/>
        <v>3.2720885491676919</v>
      </c>
      <c r="G41" s="12">
        <f t="shared" si="7"/>
        <v>4.1014618990025777</v>
      </c>
      <c r="H41" s="12">
        <f t="shared" si="7"/>
        <v>4.4281380543363982</v>
      </c>
      <c r="I41" s="12">
        <f t="shared" si="7"/>
        <v>7.0985516042859107</v>
      </c>
      <c r="J41" s="12">
        <f t="shared" si="7"/>
        <v>7.2358219769983361</v>
      </c>
      <c r="K41" s="12">
        <f t="shared" si="7"/>
        <v>7.0280270339869775</v>
      </c>
      <c r="L41" s="12">
        <f t="shared" si="7"/>
        <v>6.8907874075873483</v>
      </c>
      <c r="M41" s="12">
        <f t="shared" si="7"/>
        <v>8.490613226715789</v>
      </c>
      <c r="N41" s="12">
        <f t="shared" si="7"/>
        <v>8.799895575141619</v>
      </c>
      <c r="O41" s="12">
        <f t="shared" si="7"/>
        <v>6.0708033328112432</v>
      </c>
      <c r="P41" s="12">
        <f t="shared" si="7"/>
        <v>4.8372233341707442</v>
      </c>
      <c r="Q41" s="12">
        <f t="shared" si="7"/>
        <v>4.5404862833526991</v>
      </c>
      <c r="R41" s="12">
        <f t="shared" si="7"/>
        <v>5.4804612857436812</v>
      </c>
      <c r="S41" s="12">
        <f t="shared" si="5"/>
        <v>5.8221761324859855</v>
      </c>
      <c r="T41" s="12">
        <f t="shared" si="5"/>
        <v>5.4241007226461404</v>
      </c>
      <c r="U41" s="12">
        <f t="shared" si="5"/>
        <v>5.7298103376106999</v>
      </c>
      <c r="V41" s="12">
        <f t="shared" si="5"/>
        <v>5.6037916938840997</v>
      </c>
      <c r="W41" s="12">
        <f t="shared" si="5"/>
        <v>5.7764582968925193</v>
      </c>
      <c r="X41" s="12">
        <f t="shared" si="5"/>
        <v>5.8941452355340633</v>
      </c>
      <c r="Y41" s="12">
        <f t="shared" si="5"/>
        <v>5.9890604374421743</v>
      </c>
      <c r="Z41" s="12">
        <f t="shared" si="5"/>
        <v>6.4359660689250049</v>
      </c>
      <c r="AA41" s="12">
        <f t="shared" si="5"/>
        <v>6.0749675961402865</v>
      </c>
      <c r="AB41" s="12">
        <f t="shared" si="5"/>
        <v>5.5532473196584791</v>
      </c>
      <c r="AC41" s="12">
        <f t="shared" si="5"/>
        <v>5.6564081484382775</v>
      </c>
      <c r="AD41" s="12">
        <f t="shared" si="5"/>
        <v>5.9033252579509421</v>
      </c>
      <c r="AE41" s="12">
        <f t="shared" si="6"/>
        <v>6.0297038623674792</v>
      </c>
      <c r="AF41" s="12">
        <f t="shared" si="5"/>
        <v>5.7667026747820138</v>
      </c>
    </row>
    <row r="42" spans="1:32" ht="12.75" customHeight="1">
      <c r="A42" s="3">
        <v>3</v>
      </c>
      <c r="B42" s="3">
        <v>611020</v>
      </c>
      <c r="C42" s="12">
        <f t="shared" si="7"/>
        <v>0.80317556894040532</v>
      </c>
      <c r="D42" s="12">
        <f t="shared" si="5"/>
        <v>0.7901144270360263</v>
      </c>
      <c r="E42" s="12">
        <f t="shared" si="5"/>
        <v>2.7012029200973715</v>
      </c>
      <c r="F42" s="12">
        <f t="shared" si="5"/>
        <v>3.7651915411978307</v>
      </c>
      <c r="G42" s="12">
        <f t="shared" si="5"/>
        <v>5.8129359213282248</v>
      </c>
      <c r="H42" s="12">
        <f t="shared" si="5"/>
        <v>6.3337698334017158</v>
      </c>
      <c r="I42" s="12">
        <f t="shared" si="5"/>
        <v>6.7341947439013756</v>
      </c>
      <c r="J42" s="12">
        <f t="shared" si="5"/>
        <v>6.759901552083396</v>
      </c>
      <c r="K42" s="12">
        <f t="shared" si="5"/>
        <v>7.2595176710104958</v>
      </c>
      <c r="L42" s="12">
        <f t="shared" si="5"/>
        <v>7.2374878723361018</v>
      </c>
      <c r="M42" s="12">
        <f t="shared" si="5"/>
        <v>3.7992701972134011</v>
      </c>
      <c r="N42" s="12">
        <f t="shared" si="5"/>
        <v>3.7910109233969389</v>
      </c>
      <c r="O42" s="12">
        <f t="shared" si="5"/>
        <v>3.3316315291216814</v>
      </c>
      <c r="P42" s="12">
        <f t="shared" si="5"/>
        <v>3.9144307468765391</v>
      </c>
      <c r="Q42" s="12">
        <f t="shared" si="5"/>
        <v>2.9965116251197457</v>
      </c>
      <c r="R42" s="12">
        <f t="shared" si="5"/>
        <v>3.1009156801827888</v>
      </c>
      <c r="S42" s="12">
        <f t="shared" si="5"/>
        <v>3.0089782359300621</v>
      </c>
      <c r="T42" s="12">
        <f t="shared" si="5"/>
        <v>3.0135639834976051</v>
      </c>
      <c r="U42" s="12">
        <f t="shared" si="5"/>
        <v>3.2587699191380231</v>
      </c>
      <c r="V42" s="12">
        <f t="shared" si="5"/>
        <v>3.448148621515549</v>
      </c>
      <c r="W42" s="12">
        <f t="shared" si="5"/>
        <v>3.3125071882933468</v>
      </c>
      <c r="X42" s="12">
        <f t="shared" si="5"/>
        <v>3.0857239287969973</v>
      </c>
      <c r="Y42" s="12">
        <f t="shared" si="5"/>
        <v>3.2087334538881582</v>
      </c>
      <c r="Z42" s="12">
        <f t="shared" si="5"/>
        <v>3.5781829931117408</v>
      </c>
      <c r="AA42" s="12">
        <f t="shared" si="5"/>
        <v>3.9874407666524112</v>
      </c>
      <c r="AB42" s="12">
        <f t="shared" si="5"/>
        <v>4.1447116155240655</v>
      </c>
      <c r="AC42" s="12">
        <f t="shared" si="5"/>
        <v>4.5698624631138518</v>
      </c>
      <c r="AD42" s="12">
        <f t="shared" si="5"/>
        <v>4.4250044515075855</v>
      </c>
      <c r="AE42" s="12">
        <f t="shared" si="6"/>
        <v>4.482785607737644</v>
      </c>
      <c r="AF42" s="12">
        <f t="shared" si="5"/>
        <v>4.1481195864708447</v>
      </c>
    </row>
    <row r="43" spans="1:32" ht="12.75" customHeight="1">
      <c r="A43" s="3">
        <v>4</v>
      </c>
      <c r="B43" s="3">
        <v>620462</v>
      </c>
      <c r="C43" s="12">
        <f t="shared" si="7"/>
        <v>10.291099456986561</v>
      </c>
      <c r="D43" s="12">
        <f t="shared" si="5"/>
        <v>12.970500057485134</v>
      </c>
      <c r="E43" s="12">
        <f t="shared" si="5"/>
        <v>10.665183593680823</v>
      </c>
      <c r="F43" s="12">
        <f t="shared" si="5"/>
        <v>10.897867038541175</v>
      </c>
      <c r="G43" s="12">
        <f t="shared" si="5"/>
        <v>9.1101628112008282</v>
      </c>
      <c r="H43" s="12">
        <f t="shared" si="5"/>
        <v>7.3264245601961351</v>
      </c>
      <c r="I43" s="12">
        <f t="shared" si="5"/>
        <v>6.1782118548513818</v>
      </c>
      <c r="J43" s="12">
        <f t="shared" si="5"/>
        <v>7.1570073185451566</v>
      </c>
      <c r="K43" s="12">
        <f t="shared" si="5"/>
        <v>6.6311883035026868</v>
      </c>
      <c r="L43" s="12">
        <f t="shared" si="5"/>
        <v>6.2274173704816089</v>
      </c>
      <c r="M43" s="12">
        <f t="shared" si="5"/>
        <v>5.4626395369047325</v>
      </c>
      <c r="N43" s="12">
        <f t="shared" si="5"/>
        <v>5.6837825147944523</v>
      </c>
      <c r="O43" s="12">
        <f t="shared" si="5"/>
        <v>5.6392865110432862</v>
      </c>
      <c r="P43" s="12">
        <f t="shared" si="5"/>
        <v>5.2233766457581181</v>
      </c>
      <c r="Q43" s="12">
        <f t="shared" si="5"/>
        <v>4.9492725657834473</v>
      </c>
      <c r="R43" s="12">
        <f t="shared" si="5"/>
        <v>4.4723553648597774</v>
      </c>
      <c r="S43" s="12">
        <f t="shared" si="5"/>
        <v>4.1745347043903429</v>
      </c>
      <c r="T43" s="12">
        <f t="shared" si="5"/>
        <v>4.372071870031041</v>
      </c>
      <c r="U43" s="12">
        <f t="shared" si="5"/>
        <v>4.5958874101074185</v>
      </c>
      <c r="V43" s="12">
        <f t="shared" si="5"/>
        <v>4.3901091434149366</v>
      </c>
      <c r="W43" s="12">
        <f t="shared" si="5"/>
        <v>4.1393718439655549</v>
      </c>
      <c r="X43" s="12">
        <f t="shared" si="5"/>
        <v>4.2101488876090807</v>
      </c>
      <c r="Y43" s="12">
        <f t="shared" si="5"/>
        <v>4.2474382330578102</v>
      </c>
      <c r="Z43" s="12">
        <f t="shared" si="5"/>
        <v>4.3262153200053399</v>
      </c>
      <c r="AA43" s="12">
        <f t="shared" si="5"/>
        <v>4.2791299624166923</v>
      </c>
      <c r="AB43" s="12">
        <f t="shared" si="5"/>
        <v>3.7641068815073542</v>
      </c>
      <c r="AC43" s="12">
        <f t="shared" si="5"/>
        <v>4.184572542399537</v>
      </c>
      <c r="AD43" s="12">
        <f t="shared" si="5"/>
        <v>3.9751722002653875</v>
      </c>
      <c r="AE43" s="12">
        <f t="shared" si="6"/>
        <v>4.0086895157286664</v>
      </c>
      <c r="AF43" s="12">
        <f t="shared" si="5"/>
        <v>5.7740254784339387</v>
      </c>
    </row>
    <row r="44" spans="1:32" ht="12.75" customHeight="1">
      <c r="A44" s="3">
        <v>5</v>
      </c>
      <c r="B44" s="3">
        <v>620342</v>
      </c>
      <c r="C44" s="12">
        <f t="shared" si="7"/>
        <v>18.933567764233413</v>
      </c>
      <c r="D44" s="12">
        <f t="shared" si="5"/>
        <v>15.505577132507998</v>
      </c>
      <c r="E44" s="12">
        <f t="shared" si="5"/>
        <v>12.739319216180952</v>
      </c>
      <c r="F44" s="12">
        <f t="shared" si="5"/>
        <v>12.21063216226</v>
      </c>
      <c r="G44" s="12">
        <f t="shared" si="5"/>
        <v>8.1158554101489706</v>
      </c>
      <c r="H44" s="12">
        <f t="shared" si="5"/>
        <v>5.9949967009840917</v>
      </c>
      <c r="I44" s="12">
        <f t="shared" si="5"/>
        <v>5.7389953095258104</v>
      </c>
      <c r="J44" s="12">
        <f t="shared" si="5"/>
        <v>5.808426466445594</v>
      </c>
      <c r="K44" s="12">
        <f t="shared" si="5"/>
        <v>5.0186483806513218</v>
      </c>
      <c r="L44" s="12">
        <f t="shared" si="5"/>
        <v>4.7077170349789244</v>
      </c>
      <c r="M44" s="12">
        <f t="shared" si="5"/>
        <v>5.0602931377465268</v>
      </c>
      <c r="N44" s="12">
        <f t="shared" si="5"/>
        <v>4.6000817156475655</v>
      </c>
      <c r="O44" s="12">
        <f t="shared" si="5"/>
        <v>4.8541772307140105</v>
      </c>
      <c r="P44" s="12">
        <f t="shared" si="5"/>
        <v>5.4242785646518339</v>
      </c>
      <c r="Q44" s="12">
        <f t="shared" si="5"/>
        <v>5.5278961819940458</v>
      </c>
      <c r="R44" s="12">
        <f t="shared" si="5"/>
        <v>5.4203303088390227</v>
      </c>
      <c r="S44" s="12">
        <f t="shared" si="5"/>
        <v>5.4058671297255394</v>
      </c>
      <c r="T44" s="12">
        <f t="shared" si="5"/>
        <v>5.4315226109828707</v>
      </c>
      <c r="U44" s="12">
        <f t="shared" si="5"/>
        <v>5.5208846484079634</v>
      </c>
      <c r="V44" s="12">
        <f t="shared" si="5"/>
        <v>5.7850688924753184</v>
      </c>
      <c r="W44" s="12">
        <f t="shared" si="5"/>
        <v>5.8035549833534814</v>
      </c>
      <c r="X44" s="12">
        <f t="shared" si="5"/>
        <v>5.8229285432199491</v>
      </c>
      <c r="Y44" s="12">
        <f t="shared" si="5"/>
        <v>5.3182840478985556</v>
      </c>
      <c r="Z44" s="12">
        <f t="shared" si="5"/>
        <v>4.7401512478769359</v>
      </c>
      <c r="AA44" s="12">
        <f t="shared" si="5"/>
        <v>4.5963775393277864</v>
      </c>
      <c r="AB44" s="12">
        <f t="shared" si="5"/>
        <v>3.7900586709108461</v>
      </c>
      <c r="AC44" s="12">
        <f t="shared" si="5"/>
        <v>3.8143878360220582</v>
      </c>
      <c r="AD44" s="12">
        <f t="shared" si="5"/>
        <v>3.7767815742052555</v>
      </c>
      <c r="AE44" s="12">
        <f t="shared" si="6"/>
        <v>3.5125930927924403</v>
      </c>
      <c r="AF44" s="12">
        <f t="shared" si="5"/>
        <v>6.1518240084981937</v>
      </c>
    </row>
    <row r="45" spans="1:32" ht="12.75" customHeight="1">
      <c r="A45" s="3">
        <v>6</v>
      </c>
      <c r="B45" s="3">
        <v>610990</v>
      </c>
      <c r="C45" s="12">
        <f t="shared" si="7"/>
        <v>1.8854692693276665</v>
      </c>
      <c r="D45" s="12">
        <f t="shared" si="5"/>
        <v>2.234724892039726</v>
      </c>
      <c r="E45" s="12">
        <f t="shared" si="5"/>
        <v>3.0163876523284339</v>
      </c>
      <c r="F45" s="12">
        <f t="shared" si="5"/>
        <v>1.7570101129522058</v>
      </c>
      <c r="G45" s="12">
        <f t="shared" si="5"/>
        <v>2.6324054630188414</v>
      </c>
      <c r="H45" s="12">
        <f t="shared" si="5"/>
        <v>3.2617700826122342</v>
      </c>
      <c r="I45" s="12">
        <f t="shared" si="5"/>
        <v>2.9254639149768407</v>
      </c>
      <c r="J45" s="12">
        <f t="shared" si="5"/>
        <v>2.536309873878694</v>
      </c>
      <c r="K45" s="12">
        <f t="shared" si="5"/>
        <v>3.0612260159056066</v>
      </c>
      <c r="L45" s="12">
        <f t="shared" si="5"/>
        <v>2.9466898192952691</v>
      </c>
      <c r="M45" s="12">
        <f t="shared" si="5"/>
        <v>2.8237018969508667</v>
      </c>
      <c r="N45" s="12">
        <f t="shared" si="5"/>
        <v>2.7628965650233308</v>
      </c>
      <c r="O45" s="12">
        <f t="shared" si="5"/>
        <v>1.9101571954592353</v>
      </c>
      <c r="P45" s="12">
        <f t="shared" si="5"/>
        <v>1.6061968259450197</v>
      </c>
      <c r="Q45" s="12">
        <f t="shared" si="5"/>
        <v>2.1671834995813475</v>
      </c>
      <c r="R45" s="12">
        <f t="shared" si="5"/>
        <v>2.6790749271305225</v>
      </c>
      <c r="S45" s="12">
        <f t="shared" si="5"/>
        <v>2.9013027306110732</v>
      </c>
      <c r="T45" s="12">
        <f t="shared" si="5"/>
        <v>3.6240074306715697</v>
      </c>
      <c r="U45" s="12">
        <f t="shared" si="5"/>
        <v>4.0956172694636592</v>
      </c>
      <c r="V45" s="12">
        <f t="shared" si="5"/>
        <v>4.6553778563589647</v>
      </c>
      <c r="W45" s="12">
        <f t="shared" si="5"/>
        <v>4.6390595638086038</v>
      </c>
      <c r="X45" s="12">
        <f t="shared" si="5"/>
        <v>5.1609364695912578</v>
      </c>
      <c r="Y45" s="12">
        <f t="shared" si="5"/>
        <v>4.5199372809013951</v>
      </c>
      <c r="Z45" s="12">
        <f t="shared" si="5"/>
        <v>3.8746024776710177</v>
      </c>
      <c r="AA45" s="12">
        <f t="shared" si="5"/>
        <v>3.7806172387709385</v>
      </c>
      <c r="AB45" s="12">
        <f t="shared" si="5"/>
        <v>3.7910434821946546</v>
      </c>
      <c r="AC45" s="12">
        <f t="shared" si="5"/>
        <v>3.4495578744390665</v>
      </c>
      <c r="AD45" s="12">
        <f t="shared" si="5"/>
        <v>3.5835756717807374</v>
      </c>
      <c r="AE45" s="12">
        <f t="shared" si="6"/>
        <v>3.02671949510232</v>
      </c>
      <c r="AF45" s="12">
        <f t="shared" si="5"/>
        <v>3.2549223779946823</v>
      </c>
    </row>
    <row r="46" spans="1:32" ht="12.75" customHeight="1">
      <c r="A46" s="3">
        <v>7</v>
      </c>
      <c r="B46" s="3">
        <v>621010</v>
      </c>
      <c r="C46" s="12">
        <f t="shared" si="7"/>
        <v>0.51311162841720193</v>
      </c>
      <c r="D46" s="12">
        <f t="shared" si="5"/>
        <v>1.2958800785566849</v>
      </c>
      <c r="E46" s="12">
        <f t="shared" si="5"/>
        <v>1.1605831393995867</v>
      </c>
      <c r="F46" s="12">
        <f t="shared" si="5"/>
        <v>1.0539411556676488</v>
      </c>
      <c r="G46" s="12">
        <f t="shared" si="5"/>
        <v>1.124745078882083</v>
      </c>
      <c r="H46" s="12">
        <f t="shared" si="5"/>
        <v>1.1741487064317857</v>
      </c>
      <c r="I46" s="12">
        <f t="shared" si="5"/>
        <v>0.99104154430145541</v>
      </c>
      <c r="J46" s="12">
        <f t="shared" si="5"/>
        <v>1.1932628105559597</v>
      </c>
      <c r="K46" s="12">
        <f t="shared" si="5"/>
        <v>1.6542736706564605</v>
      </c>
      <c r="L46" s="12">
        <f t="shared" si="5"/>
        <v>2.0231069058087772</v>
      </c>
      <c r="M46" s="12">
        <f t="shared" si="5"/>
        <v>2.5952690082754879</v>
      </c>
      <c r="N46" s="12">
        <f t="shared" si="5"/>
        <v>1.6482771087050021</v>
      </c>
      <c r="O46" s="12">
        <f t="shared" si="5"/>
        <v>1.7065052913599326</v>
      </c>
      <c r="P46" s="12">
        <f t="shared" si="5"/>
        <v>2.1234821597345825</v>
      </c>
      <c r="Q46" s="12">
        <f t="shared" si="5"/>
        <v>2.8052543938583057</v>
      </c>
      <c r="R46" s="12">
        <f t="shared" si="5"/>
        <v>2.7991956409433949</v>
      </c>
      <c r="S46" s="12">
        <f t="shared" si="5"/>
        <v>2.6265219311204411</v>
      </c>
      <c r="T46" s="12">
        <f t="shared" si="5"/>
        <v>2.3408247009789278</v>
      </c>
      <c r="U46" s="12">
        <f t="shared" si="5"/>
        <v>2.3615592555478919</v>
      </c>
      <c r="V46" s="12">
        <f t="shared" si="5"/>
        <v>2.0032452682041879</v>
      </c>
      <c r="W46" s="12">
        <f t="shared" si="5"/>
        <v>2.6479897998718811</v>
      </c>
      <c r="X46" s="12">
        <f t="shared" si="5"/>
        <v>2.5376693966288983</v>
      </c>
      <c r="Y46" s="12">
        <f t="shared" si="5"/>
        <v>2.8049899691565057</v>
      </c>
      <c r="Z46" s="12">
        <f t="shared" si="5"/>
        <v>2.750935629019108</v>
      </c>
      <c r="AA46" s="12">
        <f t="shared" si="5"/>
        <v>2.8167661582320922</v>
      </c>
      <c r="AB46" s="12">
        <f t="shared" si="5"/>
        <v>4.5868466813334843</v>
      </c>
      <c r="AC46" s="12">
        <f t="shared" si="5"/>
        <v>3.9419429247737572</v>
      </c>
      <c r="AD46" s="12">
        <f t="shared" si="5"/>
        <v>3.0056559430460479</v>
      </c>
      <c r="AE46" s="12">
        <f t="shared" si="6"/>
        <v>2.7644645098714915</v>
      </c>
      <c r="AF46" s="12">
        <f t="shared" si="5"/>
        <v>2.2555106166106165</v>
      </c>
    </row>
    <row r="47" spans="1:32" ht="12.75" customHeight="1">
      <c r="A47" s="3">
        <v>8</v>
      </c>
      <c r="B47" s="3">
        <v>620193</v>
      </c>
      <c r="C47" s="12">
        <f t="shared" si="7"/>
        <v>0.10838497222657617</v>
      </c>
      <c r="D47" s="12">
        <f t="shared" si="5"/>
        <v>4.6454485473364796E-2</v>
      </c>
      <c r="E47" s="12">
        <f t="shared" si="5"/>
        <v>8.6694993215631594E-2</v>
      </c>
      <c r="F47" s="12">
        <f t="shared" si="5"/>
        <v>0.24439008679962379</v>
      </c>
      <c r="G47" s="12">
        <f t="shared" si="5"/>
        <v>0.71215431722144218</v>
      </c>
      <c r="H47" s="12">
        <f t="shared" si="5"/>
        <v>0.44714602601266185</v>
      </c>
      <c r="I47" s="12">
        <f t="shared" si="5"/>
        <v>0.64098696221773366</v>
      </c>
      <c r="J47" s="12">
        <f t="shared" si="5"/>
        <v>0.62967186896778715</v>
      </c>
      <c r="K47" s="12">
        <f t="shared" si="5"/>
        <v>0.57872997002033477</v>
      </c>
      <c r="L47" s="12">
        <f t="shared" si="5"/>
        <v>0.76766992666062028</v>
      </c>
      <c r="M47" s="12">
        <f t="shared" si="5"/>
        <v>1.1763565434151775</v>
      </c>
      <c r="N47" s="12">
        <f t="shared" si="5"/>
        <v>1.3317065473428693</v>
      </c>
      <c r="O47" s="12">
        <f t="shared" si="5"/>
        <v>1.2845139026165044</v>
      </c>
      <c r="P47" s="12">
        <f t="shared" si="5"/>
        <v>1.4831089649018105</v>
      </c>
      <c r="Q47" s="12">
        <f t="shared" si="5"/>
        <v>1.3230679146674555</v>
      </c>
      <c r="R47" s="12">
        <f t="shared" si="5"/>
        <v>1.6328481859727375</v>
      </c>
      <c r="S47" s="12">
        <f t="shared" si="5"/>
        <v>2.0922091330391295</v>
      </c>
      <c r="T47" s="12">
        <f t="shared" si="5"/>
        <v>1.9102037874533597</v>
      </c>
      <c r="U47" s="12">
        <f t="shared" si="5"/>
        <v>1.8175741942035708</v>
      </c>
      <c r="V47" s="12">
        <f t="shared" si="5"/>
        <v>2.0065986897442092</v>
      </c>
      <c r="W47" s="12">
        <f t="shared" si="5"/>
        <v>2.578859621487164</v>
      </c>
      <c r="X47" s="12">
        <f t="shared" si="5"/>
        <v>2.9437760342602046</v>
      </c>
      <c r="Y47" s="12">
        <f t="shared" si="5"/>
        <v>3.0918580527735289</v>
      </c>
      <c r="Z47" s="12">
        <f t="shared" si="5"/>
        <v>3.2449033959985316</v>
      </c>
      <c r="AA47" s="12">
        <f t="shared" si="5"/>
        <v>3.1644807793533647</v>
      </c>
      <c r="AB47" s="12">
        <f t="shared" si="5"/>
        <v>2.6232670671178426</v>
      </c>
      <c r="AC47" s="12">
        <f t="shared" si="5"/>
        <v>2.0894673048018304</v>
      </c>
      <c r="AD47" s="12">
        <f t="shared" si="5"/>
        <v>2.7635238834008931</v>
      </c>
      <c r="AE47" s="12">
        <f t="shared" si="6"/>
        <v>2.527689882001642</v>
      </c>
      <c r="AF47" s="12">
        <f t="shared" si="5"/>
        <v>1.7081997619742921</v>
      </c>
    </row>
    <row r="48" spans="1:32" ht="12.75" customHeight="1">
      <c r="A48" s="3">
        <v>9</v>
      </c>
      <c r="B48" s="3">
        <v>620343</v>
      </c>
      <c r="C48" s="12">
        <f t="shared" si="7"/>
        <v>1.769196875854899</v>
      </c>
      <c r="D48" s="12">
        <f t="shared" si="5"/>
        <v>2.4130097829396426</v>
      </c>
      <c r="E48" s="12">
        <f t="shared" si="5"/>
        <v>2.2284928776195234</v>
      </c>
      <c r="F48" s="12">
        <f t="shared" si="5"/>
        <v>1.770333485893659</v>
      </c>
      <c r="G48" s="12">
        <f t="shared" si="5"/>
        <v>2.1601650829187147</v>
      </c>
      <c r="H48" s="12">
        <f t="shared" si="5"/>
        <v>2.1190619857806396</v>
      </c>
      <c r="I48" s="12">
        <f t="shared" si="5"/>
        <v>2.3248603524525571</v>
      </c>
      <c r="J48" s="12">
        <f t="shared" si="5"/>
        <v>2.4273642828179822</v>
      </c>
      <c r="K48" s="12">
        <f t="shared" si="5"/>
        <v>2.1840795318316659</v>
      </c>
      <c r="L48" s="12">
        <f t="shared" si="5"/>
        <v>1.9399110201558292</v>
      </c>
      <c r="M48" s="12">
        <f t="shared" si="5"/>
        <v>2.0965518909686818</v>
      </c>
      <c r="N48" s="12">
        <f t="shared" si="5"/>
        <v>2.1628300184639246</v>
      </c>
      <c r="O48" s="12">
        <f t="shared" si="5"/>
        <v>2.2056693546898987</v>
      </c>
      <c r="P48" s="12">
        <f t="shared" si="5"/>
        <v>2.0334801933122817</v>
      </c>
      <c r="Q48" s="12">
        <f t="shared" si="5"/>
        <v>1.7375916599855392</v>
      </c>
      <c r="R48" s="12">
        <f t="shared" si="5"/>
        <v>1.6262226594943536</v>
      </c>
      <c r="S48" s="12">
        <f t="shared" si="5"/>
        <v>1.5356888372541022</v>
      </c>
      <c r="T48" s="12">
        <f t="shared" si="5"/>
        <v>1.5672247563435233</v>
      </c>
      <c r="U48" s="12">
        <f t="shared" si="5"/>
        <v>1.385186097662179</v>
      </c>
      <c r="V48" s="12">
        <f t="shared" si="5"/>
        <v>1.4074513339638093</v>
      </c>
      <c r="W48" s="12">
        <f t="shared" si="5"/>
        <v>1.4243328575789347</v>
      </c>
      <c r="X48" s="12">
        <f t="shared" si="5"/>
        <v>1.3469564433868071</v>
      </c>
      <c r="Y48" s="12">
        <f t="shared" si="5"/>
        <v>1.3745366884089312</v>
      </c>
      <c r="Z48" s="12">
        <f t="shared" si="5"/>
        <v>1.2322989254569019</v>
      </c>
      <c r="AA48" s="12">
        <f t="shared" si="5"/>
        <v>1.1829250542533831</v>
      </c>
      <c r="AB48" s="12">
        <f t="shared" si="5"/>
        <v>1.3525884228531888</v>
      </c>
      <c r="AC48" s="12">
        <f t="shared" si="5"/>
        <v>1.7457869712472391</v>
      </c>
      <c r="AD48" s="12">
        <f t="shared" si="5"/>
        <v>2.5211589611752014</v>
      </c>
      <c r="AE48" s="12">
        <f t="shared" si="6"/>
        <v>2.2589796340554664</v>
      </c>
      <c r="AF48" s="12">
        <f t="shared" si="5"/>
        <v>1.856358953996897</v>
      </c>
    </row>
    <row r="49" spans="1:32" ht="12.75" customHeight="1">
      <c r="A49" s="3">
        <v>10</v>
      </c>
      <c r="B49" s="3">
        <v>650590</v>
      </c>
      <c r="C49" s="12">
        <f t="shared" si="7"/>
        <v>0.30980932160210434</v>
      </c>
      <c r="D49" s="12">
        <f t="shared" si="5"/>
        <v>0.26527873785606598</v>
      </c>
      <c r="E49" s="12">
        <f t="shared" si="5"/>
        <v>0.30737999500702728</v>
      </c>
      <c r="F49" s="12">
        <f t="shared" si="5"/>
        <v>0.31368047722216141</v>
      </c>
      <c r="G49" s="12">
        <f t="shared" si="5"/>
        <v>0.27022580917943501</v>
      </c>
      <c r="H49" s="12">
        <f t="shared" si="5"/>
        <v>0.52773701464012057</v>
      </c>
      <c r="I49" s="12">
        <f t="shared" si="5"/>
        <v>1.107065870064547</v>
      </c>
      <c r="J49" s="12">
        <f t="shared" si="5"/>
        <v>0.75380950164703897</v>
      </c>
      <c r="K49" s="12">
        <f t="shared" si="5"/>
        <v>0.84562427908847193</v>
      </c>
      <c r="L49" s="12">
        <f t="shared" si="5"/>
        <v>1.0829306924971875</v>
      </c>
      <c r="M49" s="12">
        <f t="shared" si="5"/>
        <v>1.4005856318955279</v>
      </c>
      <c r="N49" s="12">
        <f t="shared" si="5"/>
        <v>1.43125109711623</v>
      </c>
      <c r="O49" s="12">
        <f t="shared" si="5"/>
        <v>1.4566040150060127</v>
      </c>
      <c r="P49" s="12">
        <f t="shared" si="5"/>
        <v>1.4958168713847808</v>
      </c>
      <c r="Q49" s="12">
        <f t="shared" si="5"/>
        <v>1.4066351507954913</v>
      </c>
      <c r="R49" s="12">
        <f t="shared" si="5"/>
        <v>1.9584384653950342</v>
      </c>
      <c r="S49" s="12">
        <f t="shared" si="5"/>
        <v>1.8615917804545929</v>
      </c>
      <c r="T49" s="12">
        <f t="shared" si="5"/>
        <v>1.9956505679087206</v>
      </c>
      <c r="U49" s="12">
        <f t="shared" si="5"/>
        <v>1.7250221549430944</v>
      </c>
      <c r="V49" s="12">
        <f t="shared" ref="D49:AF58" si="8">V18/V$36*100</f>
        <v>1.7674061928922131</v>
      </c>
      <c r="W49" s="12">
        <f t="shared" si="8"/>
        <v>2.069756979629465</v>
      </c>
      <c r="X49" s="12">
        <f t="shared" si="8"/>
        <v>1.9349517918481707</v>
      </c>
      <c r="Y49" s="12">
        <f t="shared" si="8"/>
        <v>2.1502867464468212</v>
      </c>
      <c r="Z49" s="12">
        <f t="shared" si="8"/>
        <v>2.1166786640974733</v>
      </c>
      <c r="AA49" s="12">
        <f t="shared" si="8"/>
        <v>1.8725430134792678</v>
      </c>
      <c r="AB49" s="12">
        <f t="shared" si="8"/>
        <v>1.7659920664098259</v>
      </c>
      <c r="AC49" s="12">
        <f t="shared" si="8"/>
        <v>2.0510951670023134</v>
      </c>
      <c r="AD49" s="12">
        <f t="shared" si="8"/>
        <v>2.490327903898681</v>
      </c>
      <c r="AE49" s="12">
        <f t="shared" si="6"/>
        <v>0</v>
      </c>
      <c r="AF49" s="12">
        <f t="shared" si="8"/>
        <v>1.3471132949540428</v>
      </c>
    </row>
    <row r="50" spans="1:32" ht="12.75" customHeight="1">
      <c r="A50" s="3">
        <v>11</v>
      </c>
      <c r="B50" s="3">
        <v>610463</v>
      </c>
      <c r="C50" s="12">
        <f t="shared" si="7"/>
        <v>1.2439590079707634</v>
      </c>
      <c r="D50" s="12">
        <f t="shared" si="8"/>
        <v>2.6473889204453078</v>
      </c>
      <c r="E50" s="12">
        <f t="shared" si="8"/>
        <v>1.7802090610434067</v>
      </c>
      <c r="F50" s="12">
        <f t="shared" si="8"/>
        <v>1.5909060356143829</v>
      </c>
      <c r="G50" s="12">
        <f t="shared" si="8"/>
        <v>1.4968905586407855</v>
      </c>
      <c r="H50" s="12">
        <f t="shared" si="8"/>
        <v>1.7949751178162356</v>
      </c>
      <c r="I50" s="12">
        <f t="shared" si="8"/>
        <v>2.0378166901117858</v>
      </c>
      <c r="J50" s="12">
        <f t="shared" si="8"/>
        <v>1.6378611247830359</v>
      </c>
      <c r="K50" s="12">
        <f t="shared" si="8"/>
        <v>0.96066849428951895</v>
      </c>
      <c r="L50" s="12">
        <f t="shared" si="8"/>
        <v>0.59216924093658208</v>
      </c>
      <c r="M50" s="12">
        <f t="shared" si="8"/>
        <v>0.6480966674359544</v>
      </c>
      <c r="N50" s="12">
        <f t="shared" si="8"/>
        <v>0.63472190787906602</v>
      </c>
      <c r="O50" s="12">
        <f t="shared" si="8"/>
        <v>0.57400465599219908</v>
      </c>
      <c r="P50" s="12">
        <f t="shared" si="8"/>
        <v>0.53476564737001953</v>
      </c>
      <c r="Q50" s="12">
        <f t="shared" si="8"/>
        <v>0.40607526377270509</v>
      </c>
      <c r="R50" s="12">
        <f t="shared" si="8"/>
        <v>0.55858675786032208</v>
      </c>
      <c r="S50" s="12">
        <f t="shared" si="8"/>
        <v>0.60146932283914345</v>
      </c>
      <c r="T50" s="12">
        <f t="shared" si="8"/>
        <v>0.81095573495604678</v>
      </c>
      <c r="U50" s="12">
        <f t="shared" si="8"/>
        <v>1.0916037298613739</v>
      </c>
      <c r="V50" s="12">
        <f t="shared" si="8"/>
        <v>1.2109014553745443</v>
      </c>
      <c r="W50" s="12">
        <f t="shared" si="8"/>
        <v>1.2499792328971926</v>
      </c>
      <c r="X50" s="12">
        <f t="shared" si="8"/>
        <v>1.3008865960348261</v>
      </c>
      <c r="Y50" s="12">
        <f t="shared" si="8"/>
        <v>1.3005011497609813</v>
      </c>
      <c r="Z50" s="12">
        <f t="shared" si="8"/>
        <v>1.4810494505360519</v>
      </c>
      <c r="AA50" s="12">
        <f t="shared" si="8"/>
        <v>1.4548711329209369</v>
      </c>
      <c r="AB50" s="12">
        <f t="shared" si="8"/>
        <v>2.2400432872223619</v>
      </c>
      <c r="AC50" s="12">
        <f t="shared" si="8"/>
        <v>2.2530482734178086</v>
      </c>
      <c r="AD50" s="12">
        <f t="shared" si="8"/>
        <v>2.4290555051324381</v>
      </c>
      <c r="AE50" s="12">
        <f t="shared" si="6"/>
        <v>2.4831198614269692</v>
      </c>
      <c r="AF50" s="12">
        <f t="shared" si="8"/>
        <v>1.4790307496377109</v>
      </c>
    </row>
    <row r="51" spans="1:32" ht="12.75" customHeight="1">
      <c r="A51" s="3">
        <v>12</v>
      </c>
      <c r="B51" s="3">
        <v>621210</v>
      </c>
      <c r="C51" s="12">
        <f t="shared" si="7"/>
        <v>3.5716604263535983</v>
      </c>
      <c r="D51" s="12">
        <f t="shared" si="8"/>
        <v>3.7869827756669125</v>
      </c>
      <c r="E51" s="12">
        <f t="shared" si="8"/>
        <v>4.3902316987517693</v>
      </c>
      <c r="F51" s="12">
        <f t="shared" si="8"/>
        <v>3.3505039715951588</v>
      </c>
      <c r="G51" s="12">
        <f t="shared" si="8"/>
        <v>4.2672990339604926</v>
      </c>
      <c r="H51" s="12">
        <f t="shared" si="8"/>
        <v>3.6909840689754816</v>
      </c>
      <c r="I51" s="12">
        <f t="shared" si="8"/>
        <v>3.3057911660472477</v>
      </c>
      <c r="J51" s="12">
        <f t="shared" si="8"/>
        <v>2.8181893450723776</v>
      </c>
      <c r="K51" s="12">
        <f t="shared" si="8"/>
        <v>2.6973068429880018</v>
      </c>
      <c r="L51" s="12">
        <f t="shared" si="8"/>
        <v>2.0457629669284727</v>
      </c>
      <c r="M51" s="12">
        <f t="shared" si="8"/>
        <v>1.6097998116690331</v>
      </c>
      <c r="N51" s="12">
        <f t="shared" si="8"/>
        <v>2.1263465928192038</v>
      </c>
      <c r="O51" s="12">
        <f t="shared" si="8"/>
        <v>2.1171781085221419</v>
      </c>
      <c r="P51" s="12">
        <f t="shared" si="8"/>
        <v>2.0049207138552601</v>
      </c>
      <c r="Q51" s="12">
        <f t="shared" si="8"/>
        <v>1.8063658839900596</v>
      </c>
      <c r="R51" s="12">
        <f t="shared" si="8"/>
        <v>1.610370966101796</v>
      </c>
      <c r="S51" s="12">
        <f t="shared" si="8"/>
        <v>1.5595512432876573</v>
      </c>
      <c r="T51" s="12">
        <f t="shared" si="8"/>
        <v>1.8736743032905467</v>
      </c>
      <c r="U51" s="12">
        <f t="shared" si="8"/>
        <v>1.5242329920241424</v>
      </c>
      <c r="V51" s="12">
        <f t="shared" si="8"/>
        <v>1.3829429093584014</v>
      </c>
      <c r="W51" s="12">
        <f t="shared" si="8"/>
        <v>1.3449101011037981</v>
      </c>
      <c r="X51" s="12">
        <f t="shared" si="8"/>
        <v>1.3764155578659065</v>
      </c>
      <c r="Y51" s="12">
        <f t="shared" si="8"/>
        <v>1.3530497215934678</v>
      </c>
      <c r="Z51" s="12">
        <f t="shared" si="8"/>
        <v>1.6595719282296677</v>
      </c>
      <c r="AA51" s="12">
        <f t="shared" si="8"/>
        <v>1.8042941058530424</v>
      </c>
      <c r="AB51" s="12">
        <f t="shared" si="8"/>
        <v>2.1117059328868892</v>
      </c>
      <c r="AC51" s="12">
        <f t="shared" si="8"/>
        <v>2.3986219116361744</v>
      </c>
      <c r="AD51" s="12">
        <f t="shared" si="8"/>
        <v>2.3860245647863101</v>
      </c>
      <c r="AE51" s="12">
        <f t="shared" si="6"/>
        <v>2.8110698055762549</v>
      </c>
      <c r="AF51" s="12">
        <f t="shared" si="8"/>
        <v>2.3929261102086312</v>
      </c>
    </row>
    <row r="52" spans="1:32" ht="12.75" customHeight="1">
      <c r="A52" s="3">
        <v>13</v>
      </c>
      <c r="B52" s="3">
        <v>620520</v>
      </c>
      <c r="C52" s="12">
        <f t="shared" si="7"/>
        <v>2.2208724680347594</v>
      </c>
      <c r="D52" s="12">
        <f t="shared" si="8"/>
        <v>1.5508244281424701</v>
      </c>
      <c r="E52" s="12">
        <f t="shared" si="8"/>
        <v>1.6468351815048354</v>
      </c>
      <c r="F52" s="12">
        <f t="shared" si="8"/>
        <v>1.4559659965202203</v>
      </c>
      <c r="G52" s="12">
        <f t="shared" si="8"/>
        <v>1.3565057753145631</v>
      </c>
      <c r="H52" s="12">
        <f t="shared" si="8"/>
        <v>1.3861902137457354</v>
      </c>
      <c r="I52" s="12">
        <f t="shared" si="8"/>
        <v>1.5116562970576861</v>
      </c>
      <c r="J52" s="12">
        <f t="shared" si="8"/>
        <v>1.6996776640604887</v>
      </c>
      <c r="K52" s="12">
        <f t="shared" si="8"/>
        <v>1.9902886636474846</v>
      </c>
      <c r="L52" s="12">
        <f t="shared" si="8"/>
        <v>2.3474279759506564</v>
      </c>
      <c r="M52" s="12">
        <f t="shared" si="8"/>
        <v>3.1351590249985533</v>
      </c>
      <c r="N52" s="12">
        <f t="shared" si="8"/>
        <v>3.2067411230335727</v>
      </c>
      <c r="O52" s="12">
        <f t="shared" si="8"/>
        <v>3.7027825935197427</v>
      </c>
      <c r="P52" s="12">
        <f t="shared" si="8"/>
        <v>4.1385062101185088</v>
      </c>
      <c r="Q52" s="12">
        <f t="shared" si="8"/>
        <v>4.111399105015149</v>
      </c>
      <c r="R52" s="12">
        <f t="shared" si="8"/>
        <v>3.7193913735271291</v>
      </c>
      <c r="S52" s="12">
        <f t="shared" si="8"/>
        <v>4.3141625768777949</v>
      </c>
      <c r="T52" s="12">
        <f t="shared" si="8"/>
        <v>4.294527597887968</v>
      </c>
      <c r="U52" s="12">
        <f t="shared" si="8"/>
        <v>4.0829062063598949</v>
      </c>
      <c r="V52" s="12">
        <f t="shared" si="8"/>
        <v>4.2259233945564327</v>
      </c>
      <c r="W52" s="12">
        <f t="shared" si="8"/>
        <v>3.8361461745212009</v>
      </c>
      <c r="X52" s="12">
        <f t="shared" si="8"/>
        <v>3.9591657030026419</v>
      </c>
      <c r="Y52" s="12">
        <f t="shared" si="8"/>
        <v>3.5962993172921141</v>
      </c>
      <c r="Z52" s="12">
        <f t="shared" si="8"/>
        <v>3.2731780560261896</v>
      </c>
      <c r="AA52" s="12">
        <f t="shared" si="8"/>
        <v>3.1503815220576707</v>
      </c>
      <c r="AB52" s="12">
        <f t="shared" si="8"/>
        <v>2.5194172042355518</v>
      </c>
      <c r="AC52" s="12">
        <f t="shared" si="8"/>
        <v>1.9738648953556677</v>
      </c>
      <c r="AD52" s="12">
        <f t="shared" si="8"/>
        <v>2.3513281435131579</v>
      </c>
      <c r="AE52" s="12">
        <f t="shared" si="6"/>
        <v>2.2954501267346274</v>
      </c>
      <c r="AF52" s="12">
        <f t="shared" si="8"/>
        <v>2.7810816896939743</v>
      </c>
    </row>
    <row r="53" spans="1:32" ht="12.75" customHeight="1">
      <c r="A53" s="3">
        <v>14</v>
      </c>
      <c r="B53" s="3">
        <v>620293</v>
      </c>
      <c r="C53" s="12">
        <f t="shared" si="7"/>
        <v>5.623141133339199E-2</v>
      </c>
      <c r="D53" s="12">
        <f t="shared" si="8"/>
        <v>3.0863922436609476E-2</v>
      </c>
      <c r="E53" s="12">
        <f t="shared" si="8"/>
        <v>3.4326580722567335E-2</v>
      </c>
      <c r="F53" s="12">
        <f t="shared" si="8"/>
        <v>5.3555453493826573E-2</v>
      </c>
      <c r="G53" s="12">
        <f t="shared" si="8"/>
        <v>8.8738124755232087E-2</v>
      </c>
      <c r="H53" s="12">
        <f t="shared" si="8"/>
        <v>0.14164038678826765</v>
      </c>
      <c r="I53" s="12">
        <f t="shared" si="8"/>
        <v>0.2121095148969627</v>
      </c>
      <c r="J53" s="12">
        <f t="shared" si="8"/>
        <v>0.27368721766302462</v>
      </c>
      <c r="K53" s="12">
        <f t="shared" si="8"/>
        <v>0.47525357757223485</v>
      </c>
      <c r="L53" s="12">
        <f t="shared" si="8"/>
        <v>0.79474305894495878</v>
      </c>
      <c r="M53" s="12">
        <f t="shared" si="8"/>
        <v>0.78405384600663908</v>
      </c>
      <c r="N53" s="12">
        <f t="shared" si="8"/>
        <v>0.90179904151599344</v>
      </c>
      <c r="O53" s="12">
        <f t="shared" si="8"/>
        <v>1.2868930311265478</v>
      </c>
      <c r="P53" s="12">
        <f t="shared" si="8"/>
        <v>1.2985800482678305</v>
      </c>
      <c r="Q53" s="12">
        <f t="shared" si="8"/>
        <v>1.5013147624778078</v>
      </c>
      <c r="R53" s="12">
        <f t="shared" si="8"/>
        <v>1.3397794142146948</v>
      </c>
      <c r="S53" s="12">
        <f t="shared" si="8"/>
        <v>1.7228650459428057</v>
      </c>
      <c r="T53" s="12">
        <f t="shared" si="8"/>
        <v>1.4468111246363278</v>
      </c>
      <c r="U53" s="12">
        <f t="shared" si="8"/>
        <v>1.4224129892124846</v>
      </c>
      <c r="V53" s="12">
        <f t="shared" si="8"/>
        <v>1.6439481341306121</v>
      </c>
      <c r="W53" s="12">
        <f t="shared" si="8"/>
        <v>2.1639036057185956</v>
      </c>
      <c r="X53" s="12">
        <f t="shared" si="8"/>
        <v>2.3640988112615022</v>
      </c>
      <c r="Y53" s="12">
        <f t="shared" si="8"/>
        <v>2.2556995696572408</v>
      </c>
      <c r="Z53" s="12">
        <f t="shared" si="8"/>
        <v>2.5428442179995843</v>
      </c>
      <c r="AA53" s="12">
        <f t="shared" si="8"/>
        <v>2.6380603030975527</v>
      </c>
      <c r="AB53" s="12">
        <f t="shared" si="8"/>
        <v>1.8358405442642414</v>
      </c>
      <c r="AC53" s="12">
        <f t="shared" si="8"/>
        <v>1.465474253646383</v>
      </c>
      <c r="AD53" s="12">
        <f t="shared" si="8"/>
        <v>2.3326438934982692</v>
      </c>
      <c r="AE53" s="12">
        <f t="shared" si="6"/>
        <v>2.4365195847406964</v>
      </c>
      <c r="AF53" s="12">
        <f t="shared" si="8"/>
        <v>1.3457550528687077</v>
      </c>
    </row>
    <row r="54" spans="1:32" ht="12.75" customHeight="1">
      <c r="A54" s="3">
        <v>15</v>
      </c>
      <c r="B54" s="3">
        <v>610343</v>
      </c>
      <c r="C54" s="12">
        <f t="shared" si="7"/>
        <v>0.68819091771191387</v>
      </c>
      <c r="D54" s="12">
        <f t="shared" si="8"/>
        <v>1.3056831528766875</v>
      </c>
      <c r="E54" s="12">
        <f t="shared" si="8"/>
        <v>1.4977161945495592</v>
      </c>
      <c r="F54" s="12">
        <f t="shared" si="8"/>
        <v>1.0039887325611621</v>
      </c>
      <c r="G54" s="12">
        <f t="shared" si="8"/>
        <v>1.0153399667608012</v>
      </c>
      <c r="H54" s="12">
        <f t="shared" si="8"/>
        <v>1.6390246489234674</v>
      </c>
      <c r="I54" s="12">
        <f t="shared" si="8"/>
        <v>2.3453175922629415</v>
      </c>
      <c r="J54" s="12">
        <f t="shared" si="8"/>
        <v>2.069102164740412</v>
      </c>
      <c r="K54" s="12">
        <f t="shared" si="8"/>
        <v>1.9516553237047818</v>
      </c>
      <c r="L54" s="12">
        <f t="shared" si="8"/>
        <v>1.9644461483153335</v>
      </c>
      <c r="M54" s="12">
        <f t="shared" si="8"/>
        <v>2.1417553361713577</v>
      </c>
      <c r="N54" s="12">
        <f t="shared" si="8"/>
        <v>1.7414214796213228</v>
      </c>
      <c r="O54" s="12">
        <f t="shared" si="8"/>
        <v>0.78584596307522381</v>
      </c>
      <c r="P54" s="12">
        <f t="shared" si="8"/>
        <v>0.31119382347339947</v>
      </c>
      <c r="Q54" s="12">
        <f t="shared" si="8"/>
        <v>0.35995713620537184</v>
      </c>
      <c r="R54" s="12">
        <f t="shared" si="8"/>
        <v>0.45146824774313243</v>
      </c>
      <c r="S54" s="12">
        <f t="shared" si="8"/>
        <v>0.45088883607059504</v>
      </c>
      <c r="T54" s="12">
        <f t="shared" si="8"/>
        <v>0.50869280822961183</v>
      </c>
      <c r="U54" s="12">
        <f t="shared" si="8"/>
        <v>0.47826686521928918</v>
      </c>
      <c r="V54" s="12">
        <f t="shared" si="8"/>
        <v>0.53043444981226828</v>
      </c>
      <c r="W54" s="12">
        <f t="shared" si="8"/>
        <v>0.60596139676346095</v>
      </c>
      <c r="X54" s="12">
        <f t="shared" si="8"/>
        <v>0.71322067522069377</v>
      </c>
      <c r="Y54" s="12">
        <f t="shared" si="8"/>
        <v>0.84584927193563264</v>
      </c>
      <c r="Z54" s="12">
        <f t="shared" si="8"/>
        <v>0.80346036868195347</v>
      </c>
      <c r="AA54" s="12">
        <f t="shared" si="8"/>
        <v>0.88804114022218406</v>
      </c>
      <c r="AB54" s="12">
        <f t="shared" si="8"/>
        <v>1.2305035999182967</v>
      </c>
      <c r="AC54" s="12">
        <f t="shared" si="8"/>
        <v>1.3210684737704863</v>
      </c>
      <c r="AD54" s="12">
        <f t="shared" si="8"/>
        <v>2.1294913437963685</v>
      </c>
      <c r="AE54" s="12">
        <f t="shared" si="6"/>
        <v>1.7267877559160687</v>
      </c>
      <c r="AF54" s="12">
        <f t="shared" si="8"/>
        <v>1.214577831467164</v>
      </c>
    </row>
    <row r="55" spans="1:32" ht="12.75" customHeight="1">
      <c r="A55" s="3">
        <v>16</v>
      </c>
      <c r="B55" s="3">
        <v>610510</v>
      </c>
      <c r="C55" s="12">
        <f t="shared" si="7"/>
        <v>1.5956736084386876</v>
      </c>
      <c r="D55" s="12">
        <f t="shared" si="8"/>
        <v>1.2451448858877912</v>
      </c>
      <c r="E55" s="12">
        <f t="shared" si="8"/>
        <v>1.2166192097517465</v>
      </c>
      <c r="F55" s="12">
        <f t="shared" si="8"/>
        <v>1.2267347871649701</v>
      </c>
      <c r="G55" s="12">
        <f t="shared" si="8"/>
        <v>1.5258911574257716</v>
      </c>
      <c r="H55" s="12">
        <f t="shared" si="8"/>
        <v>1.2809985396522905</v>
      </c>
      <c r="I55" s="12">
        <f t="shared" si="8"/>
        <v>0.78381459605455128</v>
      </c>
      <c r="J55" s="12">
        <f t="shared" si="8"/>
        <v>0.86071879183314881</v>
      </c>
      <c r="K55" s="12">
        <f t="shared" si="8"/>
        <v>0.99319755620216232</v>
      </c>
      <c r="L55" s="12">
        <f t="shared" si="8"/>
        <v>1.0570367383644526</v>
      </c>
      <c r="M55" s="12">
        <f t="shared" si="8"/>
        <v>1.3849142527113139</v>
      </c>
      <c r="N55" s="12">
        <f t="shared" si="8"/>
        <v>1.8182649213627162</v>
      </c>
      <c r="O55" s="12">
        <f t="shared" si="8"/>
        <v>2.16600312283316</v>
      </c>
      <c r="P55" s="12">
        <f t="shared" si="8"/>
        <v>2.184987136421316</v>
      </c>
      <c r="Q55" s="12">
        <f t="shared" si="8"/>
        <v>2.3008738687812733</v>
      </c>
      <c r="R55" s="12">
        <f t="shared" si="8"/>
        <v>2.0196005124279668</v>
      </c>
      <c r="S55" s="12">
        <f t="shared" si="8"/>
        <v>2.1426931022724505</v>
      </c>
      <c r="T55" s="12">
        <f t="shared" si="8"/>
        <v>2.4506376782142141</v>
      </c>
      <c r="U55" s="12">
        <f t="shared" si="8"/>
        <v>2.2807437497202003</v>
      </c>
      <c r="V55" s="12">
        <f t="shared" si="8"/>
        <v>2.4006470480676403</v>
      </c>
      <c r="W55" s="12">
        <f t="shared" si="8"/>
        <v>2.1306098556737818</v>
      </c>
      <c r="X55" s="12">
        <f t="shared" si="8"/>
        <v>2.0643614039783174</v>
      </c>
      <c r="Y55" s="12">
        <f t="shared" si="8"/>
        <v>2.1126185973550116</v>
      </c>
      <c r="Z55" s="12">
        <f t="shared" si="8"/>
        <v>1.8982086483667366</v>
      </c>
      <c r="AA55" s="12">
        <f t="shared" si="8"/>
        <v>1.8511501121677785</v>
      </c>
      <c r="AB55" s="12">
        <f t="shared" si="8"/>
        <v>1.6496884060004011</v>
      </c>
      <c r="AC55" s="12">
        <f t="shared" si="8"/>
        <v>1.3882527702704965</v>
      </c>
      <c r="AD55" s="12">
        <f t="shared" si="8"/>
        <v>1.7283759229172242</v>
      </c>
      <c r="AE55" s="12">
        <f t="shared" si="6"/>
        <v>1.6350228627948025</v>
      </c>
      <c r="AF55" s="12">
        <f t="shared" si="8"/>
        <v>1.6883665372930474</v>
      </c>
    </row>
    <row r="56" spans="1:32" ht="12.75" customHeight="1">
      <c r="A56" s="3">
        <v>17</v>
      </c>
      <c r="B56" s="3">
        <v>611610</v>
      </c>
      <c r="C56" s="12">
        <f t="shared" si="7"/>
        <v>3.9598074011491687E-2</v>
      </c>
      <c r="D56" s="12">
        <f t="shared" si="8"/>
        <v>2.9613310906245277E-2</v>
      </c>
      <c r="E56" s="12">
        <f t="shared" si="8"/>
        <v>3.6371602171579594E-2</v>
      </c>
      <c r="F56" s="12">
        <f t="shared" si="8"/>
        <v>4.5824187676648261E-2</v>
      </c>
      <c r="G56" s="12">
        <f t="shared" si="8"/>
        <v>6.0966769087517018E-2</v>
      </c>
      <c r="H56" s="12">
        <f t="shared" si="8"/>
        <v>0.11740677493343354</v>
      </c>
      <c r="I56" s="12">
        <f t="shared" si="8"/>
        <v>0.10489587250172906</v>
      </c>
      <c r="J56" s="12">
        <f t="shared" si="8"/>
        <v>0.14535964934306744</v>
      </c>
      <c r="K56" s="12">
        <f t="shared" si="8"/>
        <v>0.19726004732486904</v>
      </c>
      <c r="L56" s="12">
        <f t="shared" si="8"/>
        <v>0.34147024232687379</v>
      </c>
      <c r="M56" s="12">
        <f t="shared" si="8"/>
        <v>0.46987347442303878</v>
      </c>
      <c r="N56" s="12">
        <f t="shared" si="8"/>
        <v>0.58578399453735197</v>
      </c>
      <c r="O56" s="12">
        <f t="shared" si="8"/>
        <v>0.87501572837529529</v>
      </c>
      <c r="P56" s="12">
        <f t="shared" si="8"/>
        <v>0.95181121079753084</v>
      </c>
      <c r="Q56" s="12">
        <f t="shared" si="8"/>
        <v>0.78298258099898932</v>
      </c>
      <c r="R56" s="12">
        <f t="shared" si="8"/>
        <v>1.152280777342914</v>
      </c>
      <c r="S56" s="12">
        <f t="shared" si="8"/>
        <v>1.1872021960726764</v>
      </c>
      <c r="T56" s="12">
        <f t="shared" si="8"/>
        <v>1.3961459395627223</v>
      </c>
      <c r="U56" s="12">
        <f t="shared" si="8"/>
        <v>1.4621961912054</v>
      </c>
      <c r="V56" s="12">
        <f t="shared" si="8"/>
        <v>1.4305355526068073</v>
      </c>
      <c r="W56" s="12">
        <f t="shared" si="8"/>
        <v>1.5317746134278383</v>
      </c>
      <c r="X56" s="12">
        <f t="shared" si="8"/>
        <v>1.4560238068630493</v>
      </c>
      <c r="Y56" s="12">
        <f t="shared" si="8"/>
        <v>1.6917635384218457</v>
      </c>
      <c r="Z56" s="12">
        <f t="shared" si="8"/>
        <v>1.6952222747926675</v>
      </c>
      <c r="AA56" s="12">
        <f t="shared" si="8"/>
        <v>1.4780780910289968</v>
      </c>
      <c r="AB56" s="12">
        <f t="shared" si="8"/>
        <v>1.7080844174749026</v>
      </c>
      <c r="AC56" s="12">
        <f t="shared" si="8"/>
        <v>1.9475435569697936</v>
      </c>
      <c r="AD56" s="12">
        <f t="shared" si="8"/>
        <v>1.5518602889618511</v>
      </c>
      <c r="AE56" s="12">
        <f t="shared" si="6"/>
        <v>1.3775342089912088</v>
      </c>
      <c r="AF56" s="12">
        <f t="shared" si="8"/>
        <v>0.97014953604468812</v>
      </c>
    </row>
    <row r="57" spans="1:32" ht="12.75" customHeight="1">
      <c r="A57" s="3">
        <v>18</v>
      </c>
      <c r="B57" s="3">
        <v>620640</v>
      </c>
      <c r="C57" s="12">
        <f t="shared" si="7"/>
        <v>1.7500417099712913</v>
      </c>
      <c r="D57" s="12">
        <f t="shared" si="8"/>
        <v>1.6113482183788319</v>
      </c>
      <c r="E57" s="12">
        <f t="shared" si="8"/>
        <v>0.87765799986438631</v>
      </c>
      <c r="F57" s="12">
        <f t="shared" si="8"/>
        <v>0.81450628205233611</v>
      </c>
      <c r="G57" s="12">
        <f t="shared" si="8"/>
        <v>0.70277987613887949</v>
      </c>
      <c r="H57" s="12">
        <f t="shared" si="8"/>
        <v>0.66854203655217492</v>
      </c>
      <c r="I57" s="12">
        <f t="shared" si="8"/>
        <v>0.51726145023665471</v>
      </c>
      <c r="J57" s="12">
        <f t="shared" si="8"/>
        <v>0.58155108832885516</v>
      </c>
      <c r="K57" s="12">
        <f t="shared" si="8"/>
        <v>0.59325733163669248</v>
      </c>
      <c r="L57" s="12">
        <f t="shared" si="8"/>
        <v>0.52833940657777856</v>
      </c>
      <c r="M57" s="12">
        <f t="shared" si="8"/>
        <v>0.61358136522461604</v>
      </c>
      <c r="N57" s="12">
        <f t="shared" si="8"/>
        <v>0.66335849748503728</v>
      </c>
      <c r="O57" s="12">
        <f t="shared" si="8"/>
        <v>0.70406234265574819</v>
      </c>
      <c r="P57" s="12">
        <f t="shared" si="8"/>
        <v>0.68672915805124091</v>
      </c>
      <c r="Q57" s="12">
        <f t="shared" si="8"/>
        <v>0.71012605527187478</v>
      </c>
      <c r="R57" s="12">
        <f t="shared" si="8"/>
        <v>0.69643163888748971</v>
      </c>
      <c r="S57" s="12">
        <f t="shared" si="8"/>
        <v>1.0258541701872266</v>
      </c>
      <c r="T57" s="12">
        <f t="shared" si="8"/>
        <v>1.6848744877107524</v>
      </c>
      <c r="U57" s="12">
        <f t="shared" si="8"/>
        <v>2.544983881059327</v>
      </c>
      <c r="V57" s="12">
        <f t="shared" si="8"/>
        <v>2.7567760226834279</v>
      </c>
      <c r="W57" s="12">
        <f t="shared" si="8"/>
        <v>2.6302248303382005</v>
      </c>
      <c r="X57" s="12">
        <f t="shared" si="8"/>
        <v>2.8518767775674512</v>
      </c>
      <c r="Y57" s="12">
        <f t="shared" si="8"/>
        <v>3.3717766121639938</v>
      </c>
      <c r="Z57" s="12">
        <f t="shared" si="8"/>
        <v>3.081343738252341</v>
      </c>
      <c r="AA57" s="12">
        <f t="shared" si="8"/>
        <v>2.6756170793720693</v>
      </c>
      <c r="AB57" s="12">
        <f t="shared" si="8"/>
        <v>2.0622013035757885</v>
      </c>
      <c r="AC57" s="12">
        <f t="shared" si="8"/>
        <v>1.477642689673677</v>
      </c>
      <c r="AD57" s="12">
        <f t="shared" si="8"/>
        <v>1.5515432964944411</v>
      </c>
      <c r="AE57" s="12">
        <f t="shared" si="6"/>
        <v>1.5950696132095872</v>
      </c>
      <c r="AF57" s="12">
        <f t="shared" si="8"/>
        <v>1.5343413525158394</v>
      </c>
    </row>
    <row r="58" spans="1:32" ht="12.75" customHeight="1">
      <c r="A58" s="3">
        <v>19</v>
      </c>
      <c r="B58" s="3">
        <v>620443</v>
      </c>
      <c r="C58" s="12">
        <f t="shared" si="7"/>
        <v>0.54117367815705308</v>
      </c>
      <c r="D58" s="12">
        <f t="shared" si="8"/>
        <v>0.57292377766642888</v>
      </c>
      <c r="E58" s="12">
        <f t="shared" si="8"/>
        <v>0.45606165843355878</v>
      </c>
      <c r="F58" s="12">
        <f t="shared" si="8"/>
        <v>0.55204522613507778</v>
      </c>
      <c r="G58" s="12">
        <f t="shared" si="8"/>
        <v>0.52798691542242515</v>
      </c>
      <c r="H58" s="12">
        <f t="shared" si="8"/>
        <v>0.58723622484659899</v>
      </c>
      <c r="I58" s="12">
        <f t="shared" si="8"/>
        <v>0.55854320399579882</v>
      </c>
      <c r="J58" s="12">
        <f t="shared" si="8"/>
        <v>0.50516301613180381</v>
      </c>
      <c r="K58" s="12">
        <f t="shared" si="8"/>
        <v>0.55162467006749316</v>
      </c>
      <c r="L58" s="12">
        <f t="shared" si="8"/>
        <v>0.5797793857437904</v>
      </c>
      <c r="M58" s="12">
        <f t="shared" si="8"/>
        <v>0.52143503898354304</v>
      </c>
      <c r="N58" s="12">
        <f t="shared" si="8"/>
        <v>0.68434999827949372</v>
      </c>
      <c r="O58" s="12">
        <f t="shared" si="8"/>
        <v>1.0162597658472068</v>
      </c>
      <c r="P58" s="12">
        <f t="shared" si="8"/>
        <v>1.0428478156118739</v>
      </c>
      <c r="Q58" s="12">
        <f t="shared" si="8"/>
        <v>1.0467594385146506</v>
      </c>
      <c r="R58" s="12">
        <f t="shared" si="8"/>
        <v>1.0471187497985595</v>
      </c>
      <c r="S58" s="12">
        <f t="shared" si="8"/>
        <v>1.1995246481387623</v>
      </c>
      <c r="T58" s="12">
        <f t="shared" si="8"/>
        <v>1.4236506801301301</v>
      </c>
      <c r="U58" s="12">
        <f t="shared" si="8"/>
        <v>1.5982388500483335</v>
      </c>
      <c r="V58" s="12">
        <f t="shared" si="8"/>
        <v>1.6499269120484445</v>
      </c>
      <c r="W58" s="12">
        <f t="shared" si="8"/>
        <v>1.3811902248257855</v>
      </c>
      <c r="X58" s="12">
        <f t="shared" si="8"/>
        <v>1.2895833085895674</v>
      </c>
      <c r="Y58" s="12">
        <f t="shared" ref="D58:AF67" si="9">Y27/Y$36*100</f>
        <v>1.1999751640333547</v>
      </c>
      <c r="Z58" s="12">
        <f t="shared" si="9"/>
        <v>1.1163364265982068</v>
      </c>
      <c r="AA58" s="12">
        <f t="shared" si="9"/>
        <v>1.090366833035918</v>
      </c>
      <c r="AB58" s="12">
        <f t="shared" si="9"/>
        <v>0.99747892354447398</v>
      </c>
      <c r="AC58" s="12">
        <f t="shared" si="9"/>
        <v>1.0250924632665057</v>
      </c>
      <c r="AD58" s="12">
        <f t="shared" si="9"/>
        <v>1.4674553541335713</v>
      </c>
      <c r="AE58" s="12">
        <f t="shared" si="6"/>
        <v>1.3160215760843419</v>
      </c>
      <c r="AF58" s="12">
        <f t="shared" si="9"/>
        <v>0.98973263262734834</v>
      </c>
    </row>
    <row r="59" spans="1:32" ht="12.75" customHeight="1">
      <c r="A59" s="3">
        <v>20</v>
      </c>
      <c r="B59" s="3">
        <v>611430</v>
      </c>
      <c r="C59" s="12">
        <f t="shared" si="7"/>
        <v>0.34087610324526652</v>
      </c>
      <c r="D59" s="12">
        <f t="shared" si="9"/>
        <v>0.31344936096423442</v>
      </c>
      <c r="E59" s="12">
        <f t="shared" si="9"/>
        <v>0.68091705455190721</v>
      </c>
      <c r="F59" s="12">
        <f t="shared" si="9"/>
        <v>0.32706283040902878</v>
      </c>
      <c r="G59" s="12">
        <f t="shared" si="9"/>
        <v>0.23277663864737849</v>
      </c>
      <c r="H59" s="12">
        <f t="shared" si="9"/>
        <v>0.41978266895513916</v>
      </c>
      <c r="I59" s="12">
        <f t="shared" si="9"/>
        <v>0.46914156640395899</v>
      </c>
      <c r="J59" s="12">
        <f t="shared" si="9"/>
        <v>0.66958911632891482</v>
      </c>
      <c r="K59" s="12">
        <f t="shared" si="9"/>
        <v>0.97293835382244798</v>
      </c>
      <c r="L59" s="12">
        <f t="shared" si="9"/>
        <v>1.3092771128653067</v>
      </c>
      <c r="M59" s="12">
        <f t="shared" si="9"/>
        <v>1.7854418564927297</v>
      </c>
      <c r="N59" s="12">
        <f t="shared" si="9"/>
        <v>1.9425920511724104</v>
      </c>
      <c r="O59" s="12">
        <f t="shared" si="9"/>
        <v>1.7516531901813404</v>
      </c>
      <c r="P59" s="12">
        <f t="shared" si="9"/>
        <v>1.1944411728448809</v>
      </c>
      <c r="Q59" s="12">
        <f t="shared" si="9"/>
        <v>1.0212163553604316</v>
      </c>
      <c r="R59" s="12">
        <f t="shared" si="9"/>
        <v>0.92923790626346714</v>
      </c>
      <c r="S59" s="12">
        <f t="shared" si="9"/>
        <v>1.124918657772112</v>
      </c>
      <c r="T59" s="12">
        <f t="shared" si="9"/>
        <v>1.4689690474315702</v>
      </c>
      <c r="U59" s="12">
        <f t="shared" si="9"/>
        <v>1.3958640691189563</v>
      </c>
      <c r="V59" s="12">
        <f t="shared" si="9"/>
        <v>1.2913618744399886</v>
      </c>
      <c r="W59" s="12">
        <f t="shared" si="9"/>
        <v>0.894738389819422</v>
      </c>
      <c r="X59" s="12">
        <f t="shared" si="9"/>
        <v>0.79520213122947669</v>
      </c>
      <c r="Y59" s="12">
        <f t="shared" si="9"/>
        <v>0.81642266346383408</v>
      </c>
      <c r="Z59" s="12">
        <f t="shared" si="9"/>
        <v>0.92495488121819625</v>
      </c>
      <c r="AA59" s="12">
        <f t="shared" si="9"/>
        <v>0.85312525452129695</v>
      </c>
      <c r="AB59" s="12">
        <f t="shared" si="9"/>
        <v>1.0867318919728293</v>
      </c>
      <c r="AC59" s="12">
        <f t="shared" si="9"/>
        <v>1.7318130831592633</v>
      </c>
      <c r="AD59" s="12">
        <f t="shared" si="9"/>
        <v>1.4620142321944669</v>
      </c>
      <c r="AE59" s="12">
        <f t="shared" si="6"/>
        <v>1.4656654747732512</v>
      </c>
      <c r="AF59" s="12">
        <f t="shared" si="9"/>
        <v>1.0345847936010728</v>
      </c>
    </row>
    <row r="60" spans="1:32" ht="12.75" customHeight="1">
      <c r="A60" s="3">
        <v>21</v>
      </c>
      <c r="B60" s="3">
        <v>650610</v>
      </c>
      <c r="C60" s="12">
        <f t="shared" si="7"/>
        <v>0.15919713494863935</v>
      </c>
      <c r="D60" s="12">
        <f t="shared" si="9"/>
        <v>0.11115528995292777</v>
      </c>
      <c r="E60" s="12">
        <f t="shared" si="9"/>
        <v>0.10467770994394465</v>
      </c>
      <c r="F60" s="12">
        <f t="shared" si="9"/>
        <v>8.9387056928790579E-2</v>
      </c>
      <c r="G60" s="12">
        <f t="shared" si="9"/>
        <v>9.0844727774034364E-2</v>
      </c>
      <c r="H60" s="12">
        <f t="shared" si="9"/>
        <v>0.12296526143575791</v>
      </c>
      <c r="I60" s="12">
        <f t="shared" si="9"/>
        <v>0.12824197620799133</v>
      </c>
      <c r="J60" s="12">
        <f t="shared" si="9"/>
        <v>0.15710536039086376</v>
      </c>
      <c r="K60" s="12">
        <f t="shared" si="9"/>
        <v>0.19824012217006856</v>
      </c>
      <c r="L60" s="12">
        <f t="shared" si="9"/>
        <v>0.2846478016045233</v>
      </c>
      <c r="M60" s="12">
        <f t="shared" si="9"/>
        <v>0.35559147492760751</v>
      </c>
      <c r="N60" s="12">
        <f t="shared" si="9"/>
        <v>0.45649404746142846</v>
      </c>
      <c r="O60" s="12">
        <f t="shared" si="9"/>
        <v>0.55004205030596487</v>
      </c>
      <c r="P60" s="12">
        <f t="shared" si="9"/>
        <v>0.70725801306250324</v>
      </c>
      <c r="Q60" s="12">
        <f t="shared" si="9"/>
        <v>0.55609425019065106</v>
      </c>
      <c r="R60" s="12">
        <f t="shared" si="9"/>
        <v>0.73453126408478409</v>
      </c>
      <c r="S60" s="12">
        <f t="shared" si="9"/>
        <v>0.83136288846370443</v>
      </c>
      <c r="T60" s="12">
        <f t="shared" si="9"/>
        <v>1.0289437676260091</v>
      </c>
      <c r="U60" s="12">
        <f t="shared" si="9"/>
        <v>1.1127978960771816</v>
      </c>
      <c r="V60" s="12">
        <f t="shared" si="9"/>
        <v>1.2219915696782935</v>
      </c>
      <c r="W60" s="12">
        <f t="shared" si="9"/>
        <v>1.1407360855121265</v>
      </c>
      <c r="X60" s="12">
        <f t="shared" si="9"/>
        <v>1.2052694969607047</v>
      </c>
      <c r="Y60" s="12">
        <f t="shared" si="9"/>
        <v>1.3346851856304531</v>
      </c>
      <c r="Z60" s="12">
        <f t="shared" si="9"/>
        <v>1.3110731315120445</v>
      </c>
      <c r="AA60" s="12">
        <f t="shared" si="9"/>
        <v>1.4761467524991769</v>
      </c>
      <c r="AB60" s="12">
        <f t="shared" si="9"/>
        <v>1.5942080398643828</v>
      </c>
      <c r="AC60" s="12">
        <f t="shared" si="9"/>
        <v>1.903412110071065</v>
      </c>
      <c r="AD60" s="12">
        <f t="shared" si="9"/>
        <v>1.4096395582224024</v>
      </c>
      <c r="AE60" s="12">
        <f t="shared" si="6"/>
        <v>1.1929825947766839</v>
      </c>
      <c r="AF60" s="12">
        <f t="shared" si="9"/>
        <v>0.82407942623064412</v>
      </c>
    </row>
    <row r="61" spans="1:32" ht="12.75" customHeight="1">
      <c r="A61" s="3">
        <v>22</v>
      </c>
      <c r="B61" s="3">
        <v>610620</v>
      </c>
      <c r="C61" s="12">
        <f t="shared" si="7"/>
        <v>0.82436966004411694</v>
      </c>
      <c r="D61" s="12">
        <f t="shared" si="9"/>
        <v>1.3065466183533183</v>
      </c>
      <c r="E61" s="12">
        <f t="shared" si="9"/>
        <v>1.7487175075265919</v>
      </c>
      <c r="F61" s="12">
        <f t="shared" si="9"/>
        <v>1.6849545224800997</v>
      </c>
      <c r="G61" s="12">
        <f t="shared" si="9"/>
        <v>1.8150912981222525</v>
      </c>
      <c r="H61" s="12">
        <f t="shared" si="9"/>
        <v>1.6566652373468362</v>
      </c>
      <c r="I61" s="12">
        <f t="shared" si="9"/>
        <v>2.2015332822349305</v>
      </c>
      <c r="J61" s="12">
        <f t="shared" si="9"/>
        <v>2.1913253668566099</v>
      </c>
      <c r="K61" s="12">
        <f t="shared" si="9"/>
        <v>1.7764392380602103</v>
      </c>
      <c r="L61" s="12">
        <f t="shared" si="9"/>
        <v>1.6053872274433532</v>
      </c>
      <c r="M61" s="12">
        <f t="shared" si="9"/>
        <v>1.1729311767816892</v>
      </c>
      <c r="N61" s="12">
        <f t="shared" si="9"/>
        <v>1.3913394081911885</v>
      </c>
      <c r="O61" s="12">
        <f t="shared" si="9"/>
        <v>1.9168672306013952</v>
      </c>
      <c r="P61" s="12">
        <f t="shared" si="9"/>
        <v>2.5606049999637466</v>
      </c>
      <c r="Q61" s="12">
        <f t="shared" si="9"/>
        <v>1.7616810533634149</v>
      </c>
      <c r="R61" s="12">
        <f t="shared" si="9"/>
        <v>1.7678776618908609</v>
      </c>
      <c r="S61" s="12">
        <f t="shared" si="9"/>
        <v>1.7827186356134703</v>
      </c>
      <c r="T61" s="12">
        <f t="shared" si="9"/>
        <v>2.3445547145658674</v>
      </c>
      <c r="U61" s="12">
        <f t="shared" si="9"/>
        <v>2.1866540095656752</v>
      </c>
      <c r="V61" s="12">
        <f t="shared" si="9"/>
        <v>2.1401696275572291</v>
      </c>
      <c r="W61" s="12">
        <f t="shared" si="9"/>
        <v>2.1897124124296639</v>
      </c>
      <c r="X61" s="12">
        <f t="shared" si="9"/>
        <v>2.0767866416939929</v>
      </c>
      <c r="Y61" s="12">
        <f t="shared" si="9"/>
        <v>2.1359026273055202</v>
      </c>
      <c r="Z61" s="12">
        <f t="shared" si="9"/>
        <v>1.8995921238227131</v>
      </c>
      <c r="AA61" s="12">
        <f t="shared" si="9"/>
        <v>1.7224747589420206</v>
      </c>
      <c r="AB61" s="12">
        <f t="shared" si="9"/>
        <v>1.6911827335878524</v>
      </c>
      <c r="AC61" s="12">
        <f t="shared" si="9"/>
        <v>1.4205319485317285</v>
      </c>
      <c r="AD61" s="12">
        <f t="shared" si="9"/>
        <v>1.3621003398218603</v>
      </c>
      <c r="AE61" s="12">
        <f t="shared" si="6"/>
        <v>1.311827081320375</v>
      </c>
      <c r="AF61" s="12">
        <f t="shared" si="9"/>
        <v>1.7727243605338876</v>
      </c>
    </row>
    <row r="62" spans="1:32" ht="12.75" customHeight="1">
      <c r="A62" s="3">
        <v>23</v>
      </c>
      <c r="B62" s="3">
        <v>611593</v>
      </c>
      <c r="C62" s="12">
        <f t="shared" si="7"/>
        <v>0.13043755815980526</v>
      </c>
      <c r="D62" s="12">
        <f t="shared" si="9"/>
        <v>0.11644975530155065</v>
      </c>
      <c r="E62" s="12">
        <f t="shared" si="9"/>
        <v>9.941348957654185E-2</v>
      </c>
      <c r="F62" s="12">
        <f t="shared" si="9"/>
        <v>0.11999589555299647</v>
      </c>
      <c r="G62" s="12">
        <f t="shared" si="9"/>
        <v>0.14686494066810424</v>
      </c>
      <c r="H62" s="12">
        <f t="shared" si="9"/>
        <v>0.31681077434372651</v>
      </c>
      <c r="I62" s="12">
        <f t="shared" si="9"/>
        <v>0.23941674839758764</v>
      </c>
      <c r="J62" s="12">
        <f t="shared" si="9"/>
        <v>0.27533663547113629</v>
      </c>
      <c r="K62" s="12">
        <f t="shared" si="9"/>
        <v>0.43178778602207907</v>
      </c>
      <c r="L62" s="12">
        <f t="shared" si="9"/>
        <v>0.47023556942344619</v>
      </c>
      <c r="M62" s="12">
        <f t="shared" si="9"/>
        <v>0.66628992576266199</v>
      </c>
      <c r="N62" s="12">
        <f t="shared" si="9"/>
        <v>0.92994444551796251</v>
      </c>
      <c r="O62" s="12">
        <f t="shared" si="9"/>
        <v>1.1149190768840367</v>
      </c>
      <c r="P62" s="12">
        <f t="shared" si="9"/>
        <v>0.56911037452760638</v>
      </c>
      <c r="Q62" s="12">
        <f t="shared" si="9"/>
        <v>0.35356243433758749</v>
      </c>
      <c r="R62" s="12">
        <f t="shared" si="9"/>
        <v>0.31302690912173181</v>
      </c>
      <c r="S62" s="12">
        <f t="shared" si="9"/>
        <v>0.34077409792350233</v>
      </c>
      <c r="T62" s="12">
        <f t="shared" si="9"/>
        <v>0.60470729543923396</v>
      </c>
      <c r="U62" s="12">
        <f t="shared" si="9"/>
        <v>0.91054822847992689</v>
      </c>
      <c r="V62" s="12">
        <f t="shared" si="9"/>
        <v>0.71507876451662589</v>
      </c>
      <c r="W62" s="12">
        <f t="shared" si="9"/>
        <v>0.74704492474068018</v>
      </c>
      <c r="X62" s="12">
        <f t="shared" si="9"/>
        <v>0.76449747132629331</v>
      </c>
      <c r="Y62" s="12">
        <f t="shared" si="9"/>
        <v>0.84430570202325161</v>
      </c>
      <c r="Z62" s="12">
        <f t="shared" si="9"/>
        <v>0.94508754795908001</v>
      </c>
      <c r="AA62" s="12">
        <f t="shared" si="9"/>
        <v>1.071486720946351</v>
      </c>
      <c r="AB62" s="12">
        <f t="shared" si="9"/>
        <v>1.2037038013886125</v>
      </c>
      <c r="AC62" s="12">
        <f t="shared" si="9"/>
        <v>1.4719669626389222</v>
      </c>
      <c r="AD62" s="12">
        <f t="shared" si="9"/>
        <v>1.3524361040154425</v>
      </c>
      <c r="AE62" s="12">
        <f t="shared" si="6"/>
        <v>0</v>
      </c>
      <c r="AF62" s="12">
        <f t="shared" si="9"/>
        <v>0.6209738626725323</v>
      </c>
    </row>
    <row r="63" spans="1:32" ht="12.75" customHeight="1">
      <c r="A63" s="3">
        <v>24</v>
      </c>
      <c r="B63" s="3">
        <v>611241</v>
      </c>
      <c r="C63" s="12">
        <f t="shared" si="7"/>
        <v>0.22712553833420637</v>
      </c>
      <c r="D63" s="12">
        <f t="shared" si="9"/>
        <v>0.54534303708057008</v>
      </c>
      <c r="E63" s="12">
        <f t="shared" si="9"/>
        <v>0.91099730157569969</v>
      </c>
      <c r="F63" s="12">
        <f t="shared" si="9"/>
        <v>1.1052739837412424</v>
      </c>
      <c r="G63" s="12">
        <f t="shared" si="9"/>
        <v>1.3843295492923668</v>
      </c>
      <c r="H63" s="12">
        <f t="shared" si="9"/>
        <v>1.0033970213852117</v>
      </c>
      <c r="I63" s="12">
        <f t="shared" si="9"/>
        <v>0.58955021620906845</v>
      </c>
      <c r="J63" s="12">
        <f t="shared" si="9"/>
        <v>0.89116733514698554</v>
      </c>
      <c r="K63" s="12">
        <f t="shared" si="9"/>
        <v>1.1739233508680824</v>
      </c>
      <c r="L63" s="12">
        <f t="shared" si="9"/>
        <v>1.2232833645490393</v>
      </c>
      <c r="M63" s="12">
        <f t="shared" si="9"/>
        <v>1.1369649733186895</v>
      </c>
      <c r="N63" s="12">
        <f t="shared" si="9"/>
        <v>1.0626787792000123</v>
      </c>
      <c r="O63" s="12">
        <f t="shared" si="9"/>
        <v>1.2549601504893553</v>
      </c>
      <c r="P63" s="12">
        <f t="shared" si="9"/>
        <v>1.1917609445236339</v>
      </c>
      <c r="Q63" s="12">
        <f t="shared" si="9"/>
        <v>1.0344228048699862</v>
      </c>
      <c r="R63" s="12">
        <f t="shared" si="9"/>
        <v>0.99822320583716451</v>
      </c>
      <c r="S63" s="12">
        <f t="shared" si="9"/>
        <v>0.98662599757634806</v>
      </c>
      <c r="T63" s="12">
        <f t="shared" si="9"/>
        <v>0.86842947936304027</v>
      </c>
      <c r="U63" s="12">
        <f t="shared" si="9"/>
        <v>0.84251301728282146</v>
      </c>
      <c r="V63" s="12">
        <f t="shared" si="9"/>
        <v>0.78061236566010239</v>
      </c>
      <c r="W63" s="12">
        <f t="shared" si="9"/>
        <v>0.75783570131097611</v>
      </c>
      <c r="X63" s="12">
        <f t="shared" si="9"/>
        <v>0.76193565017620934</v>
      </c>
      <c r="Y63" s="12">
        <f t="shared" si="9"/>
        <v>0.85844058370978749</v>
      </c>
      <c r="Z63" s="12">
        <f t="shared" si="9"/>
        <v>0.86312439028070242</v>
      </c>
      <c r="AA63" s="12">
        <f t="shared" si="9"/>
        <v>0.92213683534289737</v>
      </c>
      <c r="AB63" s="12">
        <f t="shared" si="9"/>
        <v>0.97214857160321899</v>
      </c>
      <c r="AC63" s="12">
        <f t="shared" si="9"/>
        <v>0.8040295893073538</v>
      </c>
      <c r="AD63" s="12">
        <f t="shared" si="9"/>
        <v>1.2267497863984753</v>
      </c>
      <c r="AE63" s="12">
        <f t="shared" si="6"/>
        <v>0.78441474504367203</v>
      </c>
      <c r="AF63" s="12">
        <f t="shared" si="9"/>
        <v>0.93883570573804509</v>
      </c>
    </row>
    <row r="64" spans="1:32" ht="12.75" customHeight="1">
      <c r="A64" s="3">
        <v>25</v>
      </c>
      <c r="B64" s="3">
        <v>610822</v>
      </c>
      <c r="C64" s="12">
        <f t="shared" si="7"/>
        <v>5.5855819845478105E-2</v>
      </c>
      <c r="D64" s="12">
        <f t="shared" si="9"/>
        <v>0.80837004028867421</v>
      </c>
      <c r="E64" s="12">
        <f t="shared" si="9"/>
        <v>0.36147095837159127</v>
      </c>
      <c r="F64" s="12">
        <f t="shared" si="9"/>
        <v>0.55473890275250493</v>
      </c>
      <c r="G64" s="12">
        <f t="shared" si="9"/>
        <v>0.50257983926242966</v>
      </c>
      <c r="H64" s="12">
        <f t="shared" si="9"/>
        <v>0.61938382571316564</v>
      </c>
      <c r="I64" s="12">
        <f t="shared" si="9"/>
        <v>0.65804048646083591</v>
      </c>
      <c r="J64" s="12">
        <f t="shared" si="9"/>
        <v>0.56818863395788444</v>
      </c>
      <c r="K64" s="12">
        <f t="shared" si="9"/>
        <v>1.0292278407097195</v>
      </c>
      <c r="L64" s="12">
        <f t="shared" si="9"/>
        <v>1.0563129474887616</v>
      </c>
      <c r="M64" s="12">
        <f t="shared" si="9"/>
        <v>0.76024293460846781</v>
      </c>
      <c r="N64" s="12">
        <f t="shared" si="9"/>
        <v>0.73981954494068236</v>
      </c>
      <c r="O64" s="12">
        <f t="shared" si="9"/>
        <v>0.79681775101817198</v>
      </c>
      <c r="P64" s="12">
        <f t="shared" si="9"/>
        <v>0.82547956884038898</v>
      </c>
      <c r="Q64" s="12">
        <f t="shared" si="9"/>
        <v>0.68886468137540202</v>
      </c>
      <c r="R64" s="12">
        <f t="shared" si="9"/>
        <v>0.56249350517838526</v>
      </c>
      <c r="S64" s="12">
        <f t="shared" si="9"/>
        <v>0.50511935977910372</v>
      </c>
      <c r="T64" s="12">
        <f t="shared" si="9"/>
        <v>0.49792861583655551</v>
      </c>
      <c r="U64" s="12">
        <f t="shared" si="9"/>
        <v>0.57420608998134226</v>
      </c>
      <c r="V64" s="12">
        <f t="shared" si="9"/>
        <v>0.60181877572233777</v>
      </c>
      <c r="W64" s="12">
        <f t="shared" si="9"/>
        <v>0.52792434110472852</v>
      </c>
      <c r="X64" s="12">
        <f t="shared" si="9"/>
        <v>0.48038279531996714</v>
      </c>
      <c r="Y64" s="12">
        <f t="shared" si="9"/>
        <v>0.55754693663473276</v>
      </c>
      <c r="Z64" s="12">
        <f t="shared" si="9"/>
        <v>0.64082151398726039</v>
      </c>
      <c r="AA64" s="12">
        <f t="shared" si="9"/>
        <v>0.57322787976980405</v>
      </c>
      <c r="AB64" s="12">
        <f t="shared" si="9"/>
        <v>0.79090321181332335</v>
      </c>
      <c r="AC64" s="12">
        <f t="shared" si="9"/>
        <v>1.1095515550740402</v>
      </c>
      <c r="AD64" s="12">
        <f t="shared" si="9"/>
        <v>1.1126047473113643</v>
      </c>
      <c r="AE64" s="12">
        <f t="shared" si="6"/>
        <v>1.2354483523916402</v>
      </c>
      <c r="AF64" s="12">
        <f t="shared" si="9"/>
        <v>0.71629584692861725</v>
      </c>
    </row>
    <row r="65" spans="1:32" ht="12.75" customHeight="1">
      <c r="A65" s="3"/>
      <c r="B65" s="29" t="s">
        <v>19</v>
      </c>
      <c r="C65" s="12">
        <f t="shared" si="7"/>
        <v>61.094355724440916</v>
      </c>
      <c r="D65" s="12">
        <f t="shared" si="9"/>
        <v>63.610533862501207</v>
      </c>
      <c r="E65" s="12">
        <f t="shared" si="9"/>
        <v>60.139187532084961</v>
      </c>
      <c r="F65" s="12">
        <f t="shared" si="9"/>
        <v>58.464567331119156</v>
      </c>
      <c r="G65" s="12">
        <f t="shared" si="9"/>
        <v>59.608209830529027</v>
      </c>
      <c r="H65" s="12">
        <f t="shared" si="9"/>
        <v>58.26539907034325</v>
      </c>
      <c r="I65" s="12">
        <f t="shared" si="9"/>
        <v>60.328554164205428</v>
      </c>
      <c r="J65" s="12">
        <f t="shared" si="9"/>
        <v>60.051450911423167</v>
      </c>
      <c r="K65" s="12">
        <f t="shared" si="9"/>
        <v>60.297295821397555</v>
      </c>
      <c r="L65" s="12">
        <f t="shared" si="9"/>
        <v>57.67267935941063</v>
      </c>
      <c r="M65" s="12">
        <f t="shared" si="9"/>
        <v>57.605854691834104</v>
      </c>
      <c r="N65" s="12">
        <f t="shared" si="9"/>
        <v>59.483834264089374</v>
      </c>
      <c r="O65" s="12">
        <f t="shared" si="9"/>
        <v>57.231611514159923</v>
      </c>
      <c r="P65" s="12">
        <f t="shared" si="9"/>
        <v>56.794747843606721</v>
      </c>
      <c r="Q65" s="12">
        <f t="shared" si="9"/>
        <v>57.188282679182258</v>
      </c>
      <c r="R65" s="12">
        <f t="shared" si="9"/>
        <v>58.280747156948841</v>
      </c>
      <c r="S65" s="12">
        <f t="shared" si="9"/>
        <v>59.241060394515223</v>
      </c>
      <c r="T65" s="12">
        <f t="shared" si="9"/>
        <v>61.649368282674132</v>
      </c>
      <c r="U65" s="12">
        <f t="shared" si="9"/>
        <v>62.601339936829646</v>
      </c>
      <c r="V65" s="12">
        <f t="shared" si="9"/>
        <v>63.04365362190174</v>
      </c>
      <c r="W65" s="12">
        <f t="shared" si="9"/>
        <v>63.614542040362245</v>
      </c>
      <c r="X65" s="12">
        <f t="shared" si="9"/>
        <v>64.8203983411032</v>
      </c>
      <c r="Y65" s="12">
        <f t="shared" si="9"/>
        <v>65.913611480107477</v>
      </c>
      <c r="Z65" s="12">
        <f t="shared" si="9"/>
        <v>66.214532194132531</v>
      </c>
      <c r="AA65" s="12">
        <f t="shared" si="9"/>
        <v>65.437516986602517</v>
      </c>
      <c r="AB65" s="12">
        <f t="shared" si="9"/>
        <v>66.706709636337024</v>
      </c>
      <c r="AC65" s="12">
        <f t="shared" si="9"/>
        <v>68.83205793055312</v>
      </c>
      <c r="AD65" s="12">
        <f t="shared" si="9"/>
        <v>69.88923169198884</v>
      </c>
      <c r="AE65" s="12">
        <f t="shared" si="6"/>
        <v>63.032463787017299</v>
      </c>
      <c r="AF65" s="12">
        <f t="shared" si="9"/>
        <v>62.301763111451301</v>
      </c>
    </row>
    <row r="66" spans="1:32" ht="12.75" customHeight="1">
      <c r="A66" s="3"/>
      <c r="B66" s="29" t="s">
        <v>20</v>
      </c>
      <c r="C66" s="12">
        <f t="shared" si="7"/>
        <v>38.905644275559084</v>
      </c>
      <c r="D66" s="12">
        <f t="shared" si="9"/>
        <v>36.389466137498786</v>
      </c>
      <c r="E66" s="12">
        <f t="shared" si="9"/>
        <v>39.860812467915046</v>
      </c>
      <c r="F66" s="12">
        <f t="shared" si="9"/>
        <v>41.535432668880851</v>
      </c>
      <c r="G66" s="12">
        <f t="shared" si="9"/>
        <v>40.391790169470973</v>
      </c>
      <c r="H66" s="12">
        <f t="shared" si="9"/>
        <v>41.73460092965675</v>
      </c>
      <c r="I66" s="12">
        <f t="shared" si="9"/>
        <v>39.671445835794579</v>
      </c>
      <c r="J66" s="12">
        <f t="shared" si="9"/>
        <v>39.948549088576833</v>
      </c>
      <c r="K66" s="12">
        <f t="shared" si="9"/>
        <v>39.702704178602453</v>
      </c>
      <c r="L66" s="12">
        <f t="shared" si="9"/>
        <v>42.32732064058937</v>
      </c>
      <c r="M66" s="12">
        <f t="shared" si="9"/>
        <v>42.394145308165903</v>
      </c>
      <c r="N66" s="12">
        <f t="shared" si="9"/>
        <v>40.516165735910626</v>
      </c>
      <c r="O66" s="12">
        <f t="shared" si="9"/>
        <v>42.768388485840077</v>
      </c>
      <c r="P66" s="12">
        <f t="shared" si="9"/>
        <v>43.205252156393279</v>
      </c>
      <c r="Q66" s="12">
        <f t="shared" si="9"/>
        <v>42.811717320817742</v>
      </c>
      <c r="R66" s="12">
        <f t="shared" si="9"/>
        <v>41.719252843051159</v>
      </c>
      <c r="S66" s="12">
        <f t="shared" si="9"/>
        <v>40.758939605484777</v>
      </c>
      <c r="T66" s="12">
        <f t="shared" si="9"/>
        <v>38.350631717325861</v>
      </c>
      <c r="U66" s="12">
        <f t="shared" si="9"/>
        <v>37.398660063170354</v>
      </c>
      <c r="V66" s="12">
        <f t="shared" si="9"/>
        <v>36.956346378098253</v>
      </c>
      <c r="W66" s="12">
        <f t="shared" si="9"/>
        <v>36.385457959637755</v>
      </c>
      <c r="X66" s="12">
        <f t="shared" si="9"/>
        <v>35.1796016588968</v>
      </c>
      <c r="Y66" s="12">
        <f t="shared" si="9"/>
        <v>34.086388519892537</v>
      </c>
      <c r="Z66" s="12">
        <f t="shared" si="9"/>
        <v>33.785467805867484</v>
      </c>
      <c r="AA66" s="12">
        <f t="shared" si="9"/>
        <v>34.562483013397483</v>
      </c>
      <c r="AB66" s="12">
        <f t="shared" si="9"/>
        <v>33.293290363662969</v>
      </c>
      <c r="AC66" s="12">
        <f t="shared" si="9"/>
        <v>31.16794206944688</v>
      </c>
      <c r="AD66" s="12">
        <f t="shared" si="9"/>
        <v>30.11076830801116</v>
      </c>
      <c r="AE66" s="12">
        <f t="shared" si="6"/>
        <v>36.967536212982708</v>
      </c>
      <c r="AF66" s="12">
        <f t="shared" si="9"/>
        <v>37.698236888548678</v>
      </c>
    </row>
    <row r="67" spans="1:32" ht="12.75" customHeight="1">
      <c r="A67" s="3"/>
      <c r="B67" s="29" t="s">
        <v>7</v>
      </c>
      <c r="C67" s="12">
        <f t="shared" si="7"/>
        <v>100</v>
      </c>
      <c r="D67" s="12">
        <f t="shared" si="9"/>
        <v>100</v>
      </c>
      <c r="E67" s="12">
        <f t="shared" si="9"/>
        <v>100</v>
      </c>
      <c r="F67" s="12">
        <f t="shared" si="9"/>
        <v>100</v>
      </c>
      <c r="G67" s="12">
        <f t="shared" si="9"/>
        <v>100</v>
      </c>
      <c r="H67" s="12">
        <f t="shared" si="9"/>
        <v>100</v>
      </c>
      <c r="I67" s="12">
        <f t="shared" si="9"/>
        <v>100</v>
      </c>
      <c r="J67" s="12">
        <f t="shared" si="9"/>
        <v>100</v>
      </c>
      <c r="K67" s="12">
        <f t="shared" si="9"/>
        <v>100</v>
      </c>
      <c r="L67" s="12">
        <f t="shared" si="9"/>
        <v>100</v>
      </c>
      <c r="M67" s="12">
        <f t="shared" si="9"/>
        <v>100</v>
      </c>
      <c r="N67" s="12">
        <f t="shared" si="9"/>
        <v>100</v>
      </c>
      <c r="O67" s="12">
        <f t="shared" si="9"/>
        <v>100</v>
      </c>
      <c r="P67" s="12">
        <f t="shared" si="9"/>
        <v>100</v>
      </c>
      <c r="Q67" s="12">
        <f t="shared" si="9"/>
        <v>100</v>
      </c>
      <c r="R67" s="12">
        <f t="shared" si="9"/>
        <v>100</v>
      </c>
      <c r="S67" s="12">
        <f t="shared" si="9"/>
        <v>100</v>
      </c>
      <c r="T67" s="12">
        <f t="shared" si="9"/>
        <v>100</v>
      </c>
      <c r="U67" s="12">
        <f t="shared" si="9"/>
        <v>100</v>
      </c>
      <c r="V67" s="12">
        <f t="shared" si="9"/>
        <v>100</v>
      </c>
      <c r="W67" s="12">
        <f t="shared" si="9"/>
        <v>100</v>
      </c>
      <c r="X67" s="12">
        <f t="shared" si="9"/>
        <v>100</v>
      </c>
      <c r="Y67" s="12">
        <f t="shared" si="9"/>
        <v>100</v>
      </c>
      <c r="Z67" s="12">
        <f t="shared" si="9"/>
        <v>100</v>
      </c>
      <c r="AA67" s="12">
        <f t="shared" si="9"/>
        <v>100</v>
      </c>
      <c r="AB67" s="12">
        <f t="shared" ref="AB67:AF67" si="10">AB36/AB$36*100</f>
        <v>100</v>
      </c>
      <c r="AC67" s="12">
        <f t="shared" si="10"/>
        <v>100</v>
      </c>
      <c r="AD67" s="12">
        <f t="shared" si="10"/>
        <v>100</v>
      </c>
      <c r="AE67" s="12">
        <f t="shared" ref="AE67" si="11">AE36/AE$36*100</f>
        <v>100</v>
      </c>
      <c r="AF67" s="12">
        <f t="shared" si="10"/>
        <v>100</v>
      </c>
    </row>
    <row r="68" spans="1:32" ht="12.75" customHeight="1">
      <c r="A68" s="3"/>
      <c r="B68" s="2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</row>
    <row r="70" spans="1:32" s="2" customFormat="1">
      <c r="A70" s="5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2" ht="12.75" customHeight="1">
      <c r="A71" s="3">
        <v>1</v>
      </c>
      <c r="B71" s="3">
        <v>610910</v>
      </c>
      <c r="C71" s="12" t="s">
        <v>10</v>
      </c>
      <c r="D71" s="12">
        <f>IF(C9=0,"--",((D9/C9)*100-100))</f>
        <v>28.377948990276423</v>
      </c>
      <c r="E71" s="12">
        <f t="shared" ref="E71:AD81" si="12">IF(D9=0,"--",((E9/D9)*100-100))</f>
        <v>42.476084965335673</v>
      </c>
      <c r="F71" s="12">
        <f t="shared" si="12"/>
        <v>32.976884172764727</v>
      </c>
      <c r="G71" s="12">
        <f t="shared" si="12"/>
        <v>9.0716812360544168</v>
      </c>
      <c r="H71" s="12">
        <f t="shared" si="12"/>
        <v>7.2672888498934043</v>
      </c>
      <c r="I71" s="12">
        <f t="shared" si="12"/>
        <v>-5.5513370413149801</v>
      </c>
      <c r="J71" s="12">
        <f t="shared" si="12"/>
        <v>-10.731836905449185</v>
      </c>
      <c r="K71" s="12">
        <f t="shared" si="12"/>
        <v>-11.14240328218672</v>
      </c>
      <c r="L71" s="12">
        <f t="shared" si="12"/>
        <v>-35.862400082091725</v>
      </c>
      <c r="M71" s="12">
        <f t="shared" si="12"/>
        <v>-5.1917354071259467</v>
      </c>
      <c r="N71" s="12">
        <f t="shared" si="12"/>
        <v>13.333472144785389</v>
      </c>
      <c r="O71" s="12">
        <f t="shared" si="12"/>
        <v>-5.3343632750311656</v>
      </c>
      <c r="P71" s="12">
        <f t="shared" si="12"/>
        <v>7.0503361935586213</v>
      </c>
      <c r="Q71" s="12">
        <f t="shared" si="12"/>
        <v>11.218744855194146</v>
      </c>
      <c r="R71" s="12">
        <f t="shared" si="12"/>
        <v>7.4826894377220583</v>
      </c>
      <c r="S71" s="12">
        <f t="shared" si="12"/>
        <v>6.7873025799670188</v>
      </c>
      <c r="T71" s="12">
        <f t="shared" si="12"/>
        <v>-0.51554623883073702</v>
      </c>
      <c r="U71" s="12">
        <f t="shared" si="12"/>
        <v>1.6692984912884583</v>
      </c>
      <c r="V71" s="12">
        <f t="shared" si="12"/>
        <v>1.0772309636982698</v>
      </c>
      <c r="W71" s="12">
        <f t="shared" si="12"/>
        <v>7.5537045269272483</v>
      </c>
      <c r="X71" s="12">
        <f t="shared" si="12"/>
        <v>3.2286663447601569</v>
      </c>
      <c r="Y71" s="12">
        <f t="shared" si="12"/>
        <v>3.06668795956206</v>
      </c>
      <c r="Z71" s="12">
        <f t="shared" si="12"/>
        <v>24.196722218856451</v>
      </c>
      <c r="AA71" s="12">
        <f t="shared" si="12"/>
        <v>7.1854704589056126</v>
      </c>
      <c r="AB71" s="12">
        <f t="shared" si="12"/>
        <v>-10.283700918770805</v>
      </c>
      <c r="AC71" s="12">
        <f t="shared" si="12"/>
        <v>58.31406598021465</v>
      </c>
      <c r="AD71" s="12">
        <f t="shared" si="12"/>
        <v>15.475157937504775</v>
      </c>
      <c r="AE71" s="12">
        <f t="shared" ref="AE71:AE90" si="13">IF(AD9=0,"--",((AE9/AD9)*100-100))</f>
        <v>1.1301613743613643</v>
      </c>
      <c r="AF71" s="12">
        <f>(POWER(AE9/C9,1/29)-1)*100</f>
        <v>5.6402822326673263</v>
      </c>
    </row>
    <row r="72" spans="1:32" ht="12.75" customHeight="1">
      <c r="A72" s="3">
        <v>2</v>
      </c>
      <c r="B72" s="3">
        <v>611030</v>
      </c>
      <c r="C72" s="12" t="s">
        <v>10</v>
      </c>
      <c r="D72" s="12">
        <f t="shared" ref="D72:S98" si="14">IF(C10=0,"--",((D10/C10)*100-100))</f>
        <v>0.33150482407717163</v>
      </c>
      <c r="E72" s="12">
        <f t="shared" si="14"/>
        <v>15.386041522869064</v>
      </c>
      <c r="F72" s="12">
        <f t="shared" si="14"/>
        <v>-0.49095154509593897</v>
      </c>
      <c r="G72" s="12">
        <f t="shared" si="14"/>
        <v>21.542056872285627</v>
      </c>
      <c r="H72" s="12">
        <f t="shared" si="14"/>
        <v>6.9957238054251007</v>
      </c>
      <c r="I72" s="12">
        <f t="shared" si="14"/>
        <v>55.288632663532525</v>
      </c>
      <c r="J72" s="12">
        <f t="shared" si="14"/>
        <v>-2.5843647504420062</v>
      </c>
      <c r="K72" s="12">
        <f t="shared" si="14"/>
        <v>-12.293907258391769</v>
      </c>
      <c r="L72" s="12">
        <f t="shared" si="14"/>
        <v>-17.429780615376472</v>
      </c>
      <c r="M72" s="12">
        <f t="shared" si="14"/>
        <v>18.906057884145127</v>
      </c>
      <c r="N72" s="12">
        <f t="shared" si="14"/>
        <v>5.2483859830682462</v>
      </c>
      <c r="O72" s="12">
        <f t="shared" si="14"/>
        <v>-32.871914505985202</v>
      </c>
      <c r="P72" s="12">
        <f t="shared" si="14"/>
        <v>-17.64353677032959</v>
      </c>
      <c r="Q72" s="12">
        <f t="shared" si="14"/>
        <v>-21.88005284550151</v>
      </c>
      <c r="R72" s="12">
        <f t="shared" si="14"/>
        <v>30.685125460678194</v>
      </c>
      <c r="S72" s="12">
        <f t="shared" si="14"/>
        <v>26.716088311591406</v>
      </c>
      <c r="T72" s="12">
        <f t="shared" si="12"/>
        <v>0.38140990067323344</v>
      </c>
      <c r="U72" s="12">
        <f t="shared" si="12"/>
        <v>15.686938379003351</v>
      </c>
      <c r="V72" s="12">
        <f t="shared" si="12"/>
        <v>6.3915357863724438</v>
      </c>
      <c r="W72" s="12">
        <f t="shared" si="12"/>
        <v>9.5442421451299708</v>
      </c>
      <c r="X72" s="12">
        <f t="shared" si="12"/>
        <v>1.1615743853431013</v>
      </c>
      <c r="Y72" s="12">
        <f t="shared" si="12"/>
        <v>-1.2544571712700474</v>
      </c>
      <c r="Z72" s="12">
        <f t="shared" si="12"/>
        <v>21.930320130039732</v>
      </c>
      <c r="AA72" s="12">
        <f t="shared" si="12"/>
        <v>-1.3888699087678731</v>
      </c>
      <c r="AB72" s="12">
        <f t="shared" si="12"/>
        <v>-29.318378111033567</v>
      </c>
      <c r="AC72" s="12">
        <f t="shared" si="12"/>
        <v>37.652119582981499</v>
      </c>
      <c r="AD72" s="12">
        <f t="shared" si="12"/>
        <v>41.784942409665945</v>
      </c>
      <c r="AE72" s="12">
        <f t="shared" si="13"/>
        <v>11.339442115789723</v>
      </c>
      <c r="AF72" s="12">
        <f t="shared" ref="AF72:AF98" si="15">(POWER(AE10/C10,1/29)-1)*100</f>
        <v>4.5830890002668268</v>
      </c>
    </row>
    <row r="73" spans="1:32" ht="12.75" customHeight="1">
      <c r="A73" s="3">
        <v>3</v>
      </c>
      <c r="B73" s="3">
        <v>611020</v>
      </c>
      <c r="C73" s="12" t="s">
        <v>10</v>
      </c>
      <c r="D73" s="12">
        <f t="shared" si="14"/>
        <v>23.237464092457742</v>
      </c>
      <c r="E73" s="12">
        <f t="shared" si="12"/>
        <v>381.2785053473072</v>
      </c>
      <c r="F73" s="12">
        <f t="shared" si="12"/>
        <v>55.526719349759873</v>
      </c>
      <c r="G73" s="12">
        <f t="shared" si="12"/>
        <v>49.699865262654384</v>
      </c>
      <c r="H73" s="12">
        <f t="shared" si="12"/>
        <v>7.9818321394591294</v>
      </c>
      <c r="I73" s="12">
        <f t="shared" si="12"/>
        <v>2.9946031469984433</v>
      </c>
      <c r="J73" s="12">
        <f t="shared" si="12"/>
        <v>-4.0676160182567855</v>
      </c>
      <c r="K73" s="12">
        <f t="shared" si="12"/>
        <v>-3.0268262590704325</v>
      </c>
      <c r="L73" s="12">
        <f t="shared" si="12"/>
        <v>-16.040838480084076</v>
      </c>
      <c r="M73" s="12">
        <f t="shared" si="12"/>
        <v>-49.342225491555283</v>
      </c>
      <c r="N73" s="12">
        <f t="shared" si="12"/>
        <v>1.3285525086631935</v>
      </c>
      <c r="O73" s="12">
        <f t="shared" si="12"/>
        <v>-14.48593658678621</v>
      </c>
      <c r="P73" s="12">
        <f t="shared" si="12"/>
        <v>21.439330154920569</v>
      </c>
      <c r="Q73" s="12">
        <f t="shared" si="12"/>
        <v>-36.290666037135964</v>
      </c>
      <c r="R73" s="12">
        <f t="shared" si="12"/>
        <v>12.043173990076042</v>
      </c>
      <c r="S73" s="12">
        <f t="shared" si="12"/>
        <v>15.742436885878107</v>
      </c>
      <c r="T73" s="12">
        <f t="shared" si="12"/>
        <v>7.9126246476635771</v>
      </c>
      <c r="U73" s="12">
        <f t="shared" si="12"/>
        <v>18.425467734211438</v>
      </c>
      <c r="V73" s="12">
        <f t="shared" si="12"/>
        <v>15.105909087747165</v>
      </c>
      <c r="W73" s="12">
        <f t="shared" si="12"/>
        <v>2.0894229349489422</v>
      </c>
      <c r="X73" s="12">
        <f t="shared" si="12"/>
        <v>-7.6458048222715433</v>
      </c>
      <c r="Y73" s="12">
        <f t="shared" si="12"/>
        <v>1.0546291612522936</v>
      </c>
      <c r="Z73" s="12">
        <f t="shared" si="12"/>
        <v>26.52768700264194</v>
      </c>
      <c r="AA73" s="12">
        <f t="shared" si="12"/>
        <v>16.419951329371813</v>
      </c>
      <c r="AB73" s="12">
        <f t="shared" si="12"/>
        <v>-19.628230497708827</v>
      </c>
      <c r="AC73" s="12">
        <f t="shared" si="12"/>
        <v>49.00402184677003</v>
      </c>
      <c r="AD73" s="12">
        <f t="shared" si="12"/>
        <v>31.548142588757429</v>
      </c>
      <c r="AE73" s="12">
        <f t="shared" si="13"/>
        <v>10.429225735097035</v>
      </c>
      <c r="AF73" s="12">
        <f t="shared" si="15"/>
        <v>10.68138974415862</v>
      </c>
    </row>
    <row r="74" spans="1:32" ht="12.75" customHeight="1">
      <c r="A74" s="3">
        <v>4</v>
      </c>
      <c r="B74" s="3">
        <v>620462</v>
      </c>
      <c r="C74" s="12" t="s">
        <v>10</v>
      </c>
      <c r="D74" s="12">
        <f t="shared" si="14"/>
        <v>57.891298136581213</v>
      </c>
      <c r="E74" s="12">
        <f t="shared" si="12"/>
        <v>15.755294203176803</v>
      </c>
      <c r="F74" s="12">
        <f t="shared" si="12"/>
        <v>14.01140990723917</v>
      </c>
      <c r="G74" s="12">
        <f t="shared" si="12"/>
        <v>-18.941683093267031</v>
      </c>
      <c r="H74" s="12">
        <f t="shared" si="12"/>
        <v>-20.301546582053291</v>
      </c>
      <c r="I74" s="12">
        <f t="shared" si="12"/>
        <v>-18.311336865183392</v>
      </c>
      <c r="J74" s="12">
        <f t="shared" si="12"/>
        <v>10.708050268614741</v>
      </c>
      <c r="K74" s="12">
        <f t="shared" si="12"/>
        <v>-16.33494264252711</v>
      </c>
      <c r="L74" s="12">
        <f t="shared" si="12"/>
        <v>-20.913087079202882</v>
      </c>
      <c r="M74" s="12">
        <f t="shared" si="12"/>
        <v>-15.349730608518854</v>
      </c>
      <c r="N74" s="12">
        <f t="shared" si="12"/>
        <v>5.6603127412815297</v>
      </c>
      <c r="O74" s="12">
        <f t="shared" si="12"/>
        <v>-3.4566589472780294</v>
      </c>
      <c r="P74" s="12">
        <f t="shared" si="12"/>
        <v>-4.264084360323011</v>
      </c>
      <c r="Q74" s="12">
        <f t="shared" si="12"/>
        <v>-21.142003150480193</v>
      </c>
      <c r="R74" s="12">
        <f t="shared" si="12"/>
        <v>-2.1622750154953394</v>
      </c>
      <c r="S74" s="12">
        <f t="shared" si="12"/>
        <v>11.335920452179238</v>
      </c>
      <c r="T74" s="12">
        <f t="shared" si="12"/>
        <v>12.847021798194234</v>
      </c>
      <c r="U74" s="12">
        <f t="shared" si="12"/>
        <v>15.120830769656251</v>
      </c>
      <c r="V74" s="12">
        <f t="shared" si="12"/>
        <v>3.9133337723609003</v>
      </c>
      <c r="W74" s="12">
        <f t="shared" si="12"/>
        <v>0.20029953947977219</v>
      </c>
      <c r="X74" s="12">
        <f t="shared" si="12"/>
        <v>0.83688060034121747</v>
      </c>
      <c r="Y74" s="12">
        <f t="shared" si="12"/>
        <v>-1.9586559580801435</v>
      </c>
      <c r="Z74" s="12">
        <f t="shared" si="12"/>
        <v>15.568033356607458</v>
      </c>
      <c r="AA74" s="12">
        <f t="shared" si="12"/>
        <v>3.3339573485142324</v>
      </c>
      <c r="AB74" s="12">
        <f t="shared" si="12"/>
        <v>-31.984181849012145</v>
      </c>
      <c r="AC74" s="12">
        <f t="shared" si="12"/>
        <v>50.237495055586663</v>
      </c>
      <c r="AD74" s="12">
        <f t="shared" si="12"/>
        <v>29.056232732016099</v>
      </c>
      <c r="AE74" s="12">
        <f t="shared" si="13"/>
        <v>9.9249416599856772</v>
      </c>
      <c r="AF74" s="12">
        <f t="shared" si="15"/>
        <v>0.97311334735641353</v>
      </c>
    </row>
    <row r="75" spans="1:32" ht="12.75" customHeight="1">
      <c r="A75" s="3">
        <v>5</v>
      </c>
      <c r="B75" s="3">
        <v>620342</v>
      </c>
      <c r="C75" s="12" t="s">
        <v>10</v>
      </c>
      <c r="D75" s="12">
        <f t="shared" si="14"/>
        <v>2.5932359183501603</v>
      </c>
      <c r="E75" s="12">
        <f t="shared" si="12"/>
        <v>15.661156765459381</v>
      </c>
      <c r="F75" s="12">
        <f t="shared" si="12"/>
        <v>6.9466230551369961</v>
      </c>
      <c r="G75" s="12">
        <f t="shared" si="12"/>
        <v>-35.552051007444049</v>
      </c>
      <c r="H75" s="12">
        <f t="shared" si="12"/>
        <v>-26.79536197460672</v>
      </c>
      <c r="I75" s="12">
        <f t="shared" si="12"/>
        <v>-7.2662129755738505</v>
      </c>
      <c r="J75" s="12">
        <f t="shared" si="12"/>
        <v>-3.2762416714348603</v>
      </c>
      <c r="K75" s="12">
        <f t="shared" si="12"/>
        <v>-21.978824881683295</v>
      </c>
      <c r="L75" s="12">
        <f t="shared" si="12"/>
        <v>-21.002819247991852</v>
      </c>
      <c r="M75" s="12">
        <f t="shared" si="12"/>
        <v>3.7287392654507414</v>
      </c>
      <c r="N75" s="12">
        <f t="shared" si="12"/>
        <v>-7.6861519729550736</v>
      </c>
      <c r="O75" s="12">
        <f t="shared" si="12"/>
        <v>2.67996173639375</v>
      </c>
      <c r="P75" s="12">
        <f t="shared" si="12"/>
        <v>15.497894789740798</v>
      </c>
      <c r="Q75" s="12">
        <f t="shared" si="12"/>
        <v>-15.184816628695813</v>
      </c>
      <c r="R75" s="12">
        <f t="shared" si="12"/>
        <v>6.1640034996274835</v>
      </c>
      <c r="S75" s="12">
        <f t="shared" si="12"/>
        <v>18.960600228381168</v>
      </c>
      <c r="T75" s="12">
        <f t="shared" si="12"/>
        <v>8.2597724879699115</v>
      </c>
      <c r="U75" s="12">
        <f t="shared" si="12"/>
        <v>11.316337302548888</v>
      </c>
      <c r="V75" s="12">
        <f t="shared" si="12"/>
        <v>13.989593128392102</v>
      </c>
      <c r="W75" s="12">
        <f t="shared" si="12"/>
        <v>6.6093914138328529</v>
      </c>
      <c r="X75" s="12">
        <f t="shared" si="12"/>
        <v>-0.52733661531625842</v>
      </c>
      <c r="Y75" s="12">
        <f t="shared" si="12"/>
        <v>-11.241550442694617</v>
      </c>
      <c r="Z75" s="12">
        <f t="shared" si="12"/>
        <v>1.129377533842387</v>
      </c>
      <c r="AA75" s="12">
        <f t="shared" si="12"/>
        <v>1.3022777366812761</v>
      </c>
      <c r="AB75" s="12">
        <f t="shared" si="12"/>
        <v>-36.242145283797178</v>
      </c>
      <c r="AC75" s="12">
        <f t="shared" si="12"/>
        <v>36.00914024341597</v>
      </c>
      <c r="AD75" s="12">
        <f t="shared" si="12"/>
        <v>34.515136862377716</v>
      </c>
      <c r="AE75" s="12">
        <f t="shared" si="13"/>
        <v>1.3808071373814244</v>
      </c>
      <c r="AF75" s="12">
        <f t="shared" si="15"/>
        <v>-1.5768432835499668</v>
      </c>
    </row>
    <row r="76" spans="1:32" ht="12.75" customHeight="1">
      <c r="A76" s="3">
        <v>6</v>
      </c>
      <c r="B76" s="3">
        <v>610990</v>
      </c>
      <c r="C76" s="12" t="s">
        <v>10</v>
      </c>
      <c r="D76" s="12">
        <f t="shared" si="14"/>
        <v>48.479965850882195</v>
      </c>
      <c r="E76" s="12">
        <f t="shared" si="12"/>
        <v>90.016946534278475</v>
      </c>
      <c r="F76" s="12">
        <f t="shared" si="12"/>
        <v>-35.007647944721782</v>
      </c>
      <c r="G76" s="12">
        <f t="shared" si="12"/>
        <v>45.275196137673021</v>
      </c>
      <c r="H76" s="12">
        <f t="shared" si="12"/>
        <v>22.796082461839177</v>
      </c>
      <c r="I76" s="12">
        <f t="shared" si="12"/>
        <v>-13.117466822338656</v>
      </c>
      <c r="J76" s="12">
        <f t="shared" si="12"/>
        <v>-17.145117779810363</v>
      </c>
      <c r="K76" s="12">
        <f t="shared" si="12"/>
        <v>8.9876521504490796</v>
      </c>
      <c r="L76" s="12">
        <f t="shared" si="12"/>
        <v>-18.936185177492646</v>
      </c>
      <c r="M76" s="12">
        <f t="shared" si="12"/>
        <v>-7.526307906221561</v>
      </c>
      <c r="N76" s="12">
        <f t="shared" si="12"/>
        <v>-0.63744172121053566</v>
      </c>
      <c r="O76" s="12">
        <f t="shared" si="12"/>
        <v>-32.727107970017329</v>
      </c>
      <c r="P76" s="12">
        <f t="shared" si="12"/>
        <v>-13.088475678023045</v>
      </c>
      <c r="Q76" s="12">
        <f t="shared" si="12"/>
        <v>12.292986953783739</v>
      </c>
      <c r="R76" s="12">
        <f t="shared" si="12"/>
        <v>33.844517808393135</v>
      </c>
      <c r="S76" s="12">
        <f t="shared" si="12"/>
        <v>29.172992069346037</v>
      </c>
      <c r="T76" s="12">
        <f t="shared" si="12"/>
        <v>34.588179283139482</v>
      </c>
      <c r="U76" s="12">
        <f t="shared" si="12"/>
        <v>23.766215893505759</v>
      </c>
      <c r="V76" s="12">
        <f t="shared" si="12"/>
        <v>23.651933734585782</v>
      </c>
      <c r="W76" s="12">
        <f t="shared" si="12"/>
        <v>5.8973051060526132</v>
      </c>
      <c r="X76" s="12">
        <f t="shared" si="12"/>
        <v>10.294778615285267</v>
      </c>
      <c r="Y76" s="12">
        <f t="shared" si="12"/>
        <v>-14.88942308457608</v>
      </c>
      <c r="Z76" s="12">
        <f t="shared" si="12"/>
        <v>-2.7361609739195245</v>
      </c>
      <c r="AA76" s="12">
        <f t="shared" si="12"/>
        <v>1.9368653135891805</v>
      </c>
      <c r="AB76" s="12">
        <f t="shared" si="12"/>
        <v>-22.46469279897957</v>
      </c>
      <c r="AC76" s="12">
        <f t="shared" si="12"/>
        <v>22.968492653793277</v>
      </c>
      <c r="AD76" s="12">
        <f t="shared" si="12"/>
        <v>41.132580358716638</v>
      </c>
      <c r="AE76" s="12">
        <f t="shared" si="13"/>
        <v>-7.9327089955208265</v>
      </c>
      <c r="AF76" s="12">
        <f t="shared" si="15"/>
        <v>6.026166689536927</v>
      </c>
    </row>
    <row r="77" spans="1:32" ht="12.75" customHeight="1">
      <c r="A77" s="3">
        <v>7</v>
      </c>
      <c r="B77" s="3">
        <v>621010</v>
      </c>
      <c r="C77" s="12" t="s">
        <v>10</v>
      </c>
      <c r="D77" s="12">
        <f t="shared" si="14"/>
        <v>216.38523475896687</v>
      </c>
      <c r="E77" s="12">
        <f t="shared" si="12"/>
        <v>26.078400524591558</v>
      </c>
      <c r="F77" s="12">
        <f t="shared" si="12"/>
        <v>1.3246831006407547</v>
      </c>
      <c r="G77" s="12">
        <f t="shared" si="12"/>
        <v>3.478633789491596</v>
      </c>
      <c r="H77" s="12">
        <f t="shared" si="12"/>
        <v>3.4553495796083809</v>
      </c>
      <c r="I77" s="12">
        <f t="shared" si="12"/>
        <v>-18.236432786345162</v>
      </c>
      <c r="J77" s="12">
        <f t="shared" si="12"/>
        <v>15.068057721640287</v>
      </c>
      <c r="K77" s="12">
        <f t="shared" si="12"/>
        <v>25.18591439499609</v>
      </c>
      <c r="L77" s="12">
        <f t="shared" si="12"/>
        <v>2.9910499035865428</v>
      </c>
      <c r="M77" s="12">
        <f t="shared" si="12"/>
        <v>23.793352001298842</v>
      </c>
      <c r="N77" s="12">
        <f t="shared" si="12"/>
        <v>-35.50518068087662</v>
      </c>
      <c r="O77" s="12">
        <f t="shared" si="12"/>
        <v>0.74257050816486014</v>
      </c>
      <c r="P77" s="12">
        <f t="shared" si="12"/>
        <v>28.614131628856228</v>
      </c>
      <c r="Q77" s="12">
        <f t="shared" si="12"/>
        <v>9.9459779535755501</v>
      </c>
      <c r="R77" s="12">
        <f t="shared" si="12"/>
        <v>8.036974814410172</v>
      </c>
      <c r="S77" s="12">
        <f t="shared" si="12"/>
        <v>11.920930153374456</v>
      </c>
      <c r="T77" s="12">
        <f t="shared" si="12"/>
        <v>-3.971809486226519</v>
      </c>
      <c r="U77" s="12">
        <f t="shared" si="12"/>
        <v>10.484608808153254</v>
      </c>
      <c r="V77" s="12">
        <f t="shared" si="12"/>
        <v>-7.7214801344888713</v>
      </c>
      <c r="W77" s="12">
        <f t="shared" si="12"/>
        <v>40.472747964253216</v>
      </c>
      <c r="X77" s="12">
        <f t="shared" si="12"/>
        <v>-4.9887299579397393</v>
      </c>
      <c r="Y77" s="12">
        <f t="shared" si="12"/>
        <v>7.4177148222951672</v>
      </c>
      <c r="Z77" s="12">
        <f t="shared" si="12"/>
        <v>11.277095041570689</v>
      </c>
      <c r="AA77" s="12">
        <f t="shared" si="12"/>
        <v>6.9710064796487927</v>
      </c>
      <c r="AB77" s="12">
        <f t="shared" si="12"/>
        <v>25.911931471474389</v>
      </c>
      <c r="AC77" s="12">
        <f t="shared" si="12"/>
        <v>16.140926867924364</v>
      </c>
      <c r="AD77" s="12">
        <f t="shared" si="12"/>
        <v>3.5864790828268838</v>
      </c>
      <c r="AE77" s="12">
        <f t="shared" si="13"/>
        <v>0.25857406295980923</v>
      </c>
      <c r="AF77" s="12">
        <f t="shared" si="15"/>
        <v>10.54667795936175</v>
      </c>
    </row>
    <row r="78" spans="1:32" ht="12.75" customHeight="1">
      <c r="A78" s="3">
        <v>8</v>
      </c>
      <c r="B78" s="3">
        <v>620193</v>
      </c>
      <c r="C78" s="12" t="s">
        <v>10</v>
      </c>
      <c r="D78" s="12">
        <f t="shared" si="14"/>
        <v>-46.306485148514852</v>
      </c>
      <c r="E78" s="12">
        <f t="shared" si="12"/>
        <v>162.72149687122271</v>
      </c>
      <c r="F78" s="12">
        <f t="shared" si="12"/>
        <v>214.53191278051844</v>
      </c>
      <c r="G78" s="12">
        <f t="shared" si="12"/>
        <v>182.55531046271221</v>
      </c>
      <c r="H78" s="12">
        <f t="shared" si="12"/>
        <v>-37.77581540935784</v>
      </c>
      <c r="I78" s="12">
        <f t="shared" si="12"/>
        <v>38.864391356597906</v>
      </c>
      <c r="J78" s="12">
        <f t="shared" si="12"/>
        <v>-6.1194483777880464</v>
      </c>
      <c r="K78" s="12">
        <f t="shared" si="12"/>
        <v>-17.006153012028904</v>
      </c>
      <c r="L78" s="12">
        <f t="shared" si="12"/>
        <v>11.708588616291181</v>
      </c>
      <c r="M78" s="12">
        <f t="shared" si="12"/>
        <v>47.876178800967608</v>
      </c>
      <c r="N78" s="12">
        <f t="shared" si="12"/>
        <v>14.959944703761479</v>
      </c>
      <c r="O78" s="12">
        <f t="shared" si="12"/>
        <v>-6.1431682387118087</v>
      </c>
      <c r="P78" s="12">
        <f t="shared" si="12"/>
        <v>19.338881572101769</v>
      </c>
      <c r="Q78" s="12">
        <f t="shared" si="12"/>
        <v>-25.755414061354784</v>
      </c>
      <c r="R78" s="12">
        <f t="shared" si="12"/>
        <v>33.621112544238002</v>
      </c>
      <c r="S78" s="12">
        <f t="shared" si="12"/>
        <v>52.834998849827997</v>
      </c>
      <c r="T78" s="12">
        <f t="shared" si="12"/>
        <v>-1.6248305289606151</v>
      </c>
      <c r="U78" s="12">
        <f t="shared" si="12"/>
        <v>4.2039718355842126</v>
      </c>
      <c r="V78" s="12">
        <f t="shared" si="12"/>
        <v>20.097431097158264</v>
      </c>
      <c r="W78" s="12">
        <f t="shared" si="12"/>
        <v>36.576844331857728</v>
      </c>
      <c r="X78" s="12">
        <f t="shared" si="12"/>
        <v>13.170556666598856</v>
      </c>
      <c r="Y78" s="12">
        <f t="shared" si="12"/>
        <v>2.0691318143589115</v>
      </c>
      <c r="Z78" s="12">
        <f t="shared" si="12"/>
        <v>19.080017192247396</v>
      </c>
      <c r="AA78" s="12">
        <f t="shared" si="12"/>
        <v>1.8817523460305807</v>
      </c>
      <c r="AB78" s="12">
        <f t="shared" si="12"/>
        <v>-35.902144244313178</v>
      </c>
      <c r="AC78" s="12">
        <f t="shared" si="12"/>
        <v>7.6421224135859518</v>
      </c>
      <c r="AD78" s="12">
        <f t="shared" si="12"/>
        <v>79.680844617522752</v>
      </c>
      <c r="AE78" s="12">
        <f t="shared" si="13"/>
        <v>-0.29651519334144893</v>
      </c>
      <c r="AF78" s="12">
        <f t="shared" si="15"/>
        <v>16.275707626213844</v>
      </c>
    </row>
    <row r="79" spans="1:32" ht="12.75" customHeight="1">
      <c r="A79" s="3">
        <v>9</v>
      </c>
      <c r="B79" s="3">
        <v>620343</v>
      </c>
      <c r="C79" s="12" t="s">
        <v>10</v>
      </c>
      <c r="D79" s="12">
        <f t="shared" si="14"/>
        <v>70.862269129287597</v>
      </c>
      <c r="E79" s="12">
        <f t="shared" si="12"/>
        <v>30.011394001563701</v>
      </c>
      <c r="F79" s="12">
        <f t="shared" si="12"/>
        <v>-11.362197384279568</v>
      </c>
      <c r="G79" s="12">
        <f t="shared" si="12"/>
        <v>18.316361582604543</v>
      </c>
      <c r="H79" s="12">
        <f t="shared" si="12"/>
        <v>-2.7833460859393426</v>
      </c>
      <c r="I79" s="12">
        <f t="shared" si="12"/>
        <v>6.2782231454438602</v>
      </c>
      <c r="J79" s="12">
        <f t="shared" si="12"/>
        <v>-0.21882277276881723</v>
      </c>
      <c r="K79" s="12">
        <f t="shared" si="12"/>
        <v>-18.751059682090897</v>
      </c>
      <c r="L79" s="12">
        <f t="shared" si="12"/>
        <v>-25.200038941315924</v>
      </c>
      <c r="M79" s="12">
        <f t="shared" si="12"/>
        <v>4.2935811985733778</v>
      </c>
      <c r="N79" s="12">
        <f t="shared" si="12"/>
        <v>4.7595819141585025</v>
      </c>
      <c r="O79" s="12">
        <f t="shared" si="12"/>
        <v>-0.76756771662115852</v>
      </c>
      <c r="P79" s="12">
        <f t="shared" si="12"/>
        <v>-4.7100169226353472</v>
      </c>
      <c r="Q79" s="12">
        <f t="shared" si="12"/>
        <v>-28.884627566792886</v>
      </c>
      <c r="R79" s="12">
        <f t="shared" si="12"/>
        <v>1.3313194468718308</v>
      </c>
      <c r="S79" s="12">
        <f t="shared" si="12"/>
        <v>12.638472372366621</v>
      </c>
      <c r="T79" s="12">
        <f t="shared" si="12"/>
        <v>9.9610659298404727</v>
      </c>
      <c r="U79" s="12">
        <f t="shared" si="12"/>
        <v>-3.2059487116164718</v>
      </c>
      <c r="V79" s="12">
        <f t="shared" si="12"/>
        <v>10.532655632885451</v>
      </c>
      <c r="W79" s="12">
        <f t="shared" si="12"/>
        <v>7.5444497999505984</v>
      </c>
      <c r="X79" s="12">
        <f t="shared" si="12"/>
        <v>-6.2441343220950785</v>
      </c>
      <c r="Y79" s="12">
        <f t="shared" si="12"/>
        <v>-0.82951824690121612</v>
      </c>
      <c r="Z79" s="12">
        <f t="shared" si="12"/>
        <v>1.7223529800300952</v>
      </c>
      <c r="AA79" s="12">
        <f t="shared" si="12"/>
        <v>0.28520724692764077</v>
      </c>
      <c r="AB79" s="12">
        <f t="shared" si="12"/>
        <v>-11.587862142370994</v>
      </c>
      <c r="AC79" s="12">
        <f t="shared" si="12"/>
        <v>74.427421856602336</v>
      </c>
      <c r="AD79" s="12">
        <f t="shared" si="12"/>
        <v>96.19282428833904</v>
      </c>
      <c r="AE79" s="12">
        <f t="shared" si="13"/>
        <v>-2.3298495909086938</v>
      </c>
      <c r="AF79" s="12">
        <f t="shared" si="15"/>
        <v>5.1925305215640094</v>
      </c>
    </row>
    <row r="80" spans="1:32" ht="12.75" customHeight="1">
      <c r="A80" s="3">
        <v>10</v>
      </c>
      <c r="B80" s="3">
        <v>650590</v>
      </c>
      <c r="C80" s="12" t="s">
        <v>10</v>
      </c>
      <c r="D80" s="12">
        <f t="shared" si="14"/>
        <v>7.2682542431589781</v>
      </c>
      <c r="E80" s="12">
        <f t="shared" si="12"/>
        <v>63.118193755591392</v>
      </c>
      <c r="F80" s="12">
        <f t="shared" si="12"/>
        <v>13.864157788364068</v>
      </c>
      <c r="G80" s="12">
        <f t="shared" si="12"/>
        <v>-16.468114554825291</v>
      </c>
      <c r="H80" s="12">
        <f t="shared" si="12"/>
        <v>93.541757399507048</v>
      </c>
      <c r="I80" s="12">
        <f t="shared" si="12"/>
        <v>103.21089115283368</v>
      </c>
      <c r="J80" s="12">
        <f t="shared" si="12"/>
        <v>-34.927321595869017</v>
      </c>
      <c r="K80" s="12">
        <f t="shared" si="12"/>
        <v>1.2978085805027177</v>
      </c>
      <c r="L80" s="12">
        <f t="shared" si="12"/>
        <v>7.8477848925302567</v>
      </c>
      <c r="M80" s="12">
        <f t="shared" si="12"/>
        <v>24.808101973213809</v>
      </c>
      <c r="N80" s="12">
        <f t="shared" si="12"/>
        <v>3.7727079155776693</v>
      </c>
      <c r="O80" s="12">
        <f t="shared" si="12"/>
        <v>-0.97125253876450302</v>
      </c>
      <c r="P80" s="12">
        <f t="shared" si="12"/>
        <v>6.1413573227931977</v>
      </c>
      <c r="Q80" s="12">
        <f t="shared" si="12"/>
        <v>-21.736592877695514</v>
      </c>
      <c r="R80" s="12">
        <f t="shared" si="12"/>
        <v>50.743945286401839</v>
      </c>
      <c r="S80" s="12">
        <f t="shared" si="12"/>
        <v>13.380418272120338</v>
      </c>
      <c r="T80" s="12">
        <f t="shared" si="12"/>
        <v>15.507699025682058</v>
      </c>
      <c r="U80" s="12">
        <f t="shared" si="12"/>
        <v>-5.3366207049378573</v>
      </c>
      <c r="V80" s="12">
        <f t="shared" si="12"/>
        <v>11.456919778485158</v>
      </c>
      <c r="W80" s="12">
        <f t="shared" si="12"/>
        <v>24.449420714731346</v>
      </c>
      <c r="X80" s="12">
        <f t="shared" si="12"/>
        <v>-7.3154848167227726</v>
      </c>
      <c r="Y80" s="12">
        <f t="shared" si="12"/>
        <v>7.9955517486752825</v>
      </c>
      <c r="Z80" s="12">
        <f t="shared" si="12"/>
        <v>11.690238430301321</v>
      </c>
      <c r="AA80" s="12">
        <f t="shared" si="12"/>
        <v>-7.5785907837844348</v>
      </c>
      <c r="AB80" s="12">
        <f t="shared" si="12"/>
        <v>-27.077692575895867</v>
      </c>
      <c r="AC80" s="12">
        <f t="shared" si="12"/>
        <v>56.959007045895135</v>
      </c>
      <c r="AD80" s="12">
        <f t="shared" si="12"/>
        <v>64.947167254965819</v>
      </c>
      <c r="AE80" s="12">
        <f t="shared" si="13"/>
        <v>-100</v>
      </c>
      <c r="AF80" s="12">
        <f t="shared" si="15"/>
        <v>-100</v>
      </c>
    </row>
    <row r="81" spans="1:32" ht="12.75" customHeight="1">
      <c r="A81" s="3">
        <v>11</v>
      </c>
      <c r="B81" s="3">
        <v>610463</v>
      </c>
      <c r="C81" s="12" t="s">
        <v>10</v>
      </c>
      <c r="D81" s="12">
        <f t="shared" si="14"/>
        <v>166.60907522429261</v>
      </c>
      <c r="E81" s="12">
        <f t="shared" si="12"/>
        <v>-5.3365109519641294</v>
      </c>
      <c r="F81" s="12">
        <f t="shared" si="12"/>
        <v>-0.28771477004865176</v>
      </c>
      <c r="G81" s="12">
        <f t="shared" si="12"/>
        <v>-8.7656320037471573</v>
      </c>
      <c r="H81" s="12">
        <f t="shared" si="12"/>
        <v>18.837178990443817</v>
      </c>
      <c r="I81" s="12">
        <f t="shared" si="12"/>
        <v>9.9759586826444888</v>
      </c>
      <c r="J81" s="12">
        <f t="shared" si="12"/>
        <v>-23.189163028121911</v>
      </c>
      <c r="K81" s="12">
        <f t="shared" si="12"/>
        <v>-47.036010971467832</v>
      </c>
      <c r="L81" s="12">
        <f t="shared" si="12"/>
        <v>-48.088890933554296</v>
      </c>
      <c r="M81" s="12">
        <f t="shared" si="12"/>
        <v>5.615514208781633</v>
      </c>
      <c r="N81" s="12">
        <f t="shared" si="12"/>
        <v>-0.5463597275084453</v>
      </c>
      <c r="O81" s="12">
        <f t="shared" ref="E81:AD91" si="16">IF(N19=0,"--",((O19/N19)*100-100))</f>
        <v>-12.003065629471109</v>
      </c>
      <c r="P81" s="12">
        <f t="shared" si="16"/>
        <v>-3.7067603355921506</v>
      </c>
      <c r="Q81" s="12">
        <f t="shared" si="16"/>
        <v>-36.802667706528133</v>
      </c>
      <c r="R81" s="12">
        <f t="shared" si="16"/>
        <v>48.934569269848168</v>
      </c>
      <c r="S81" s="12">
        <f t="shared" si="16"/>
        <v>28.435883719101156</v>
      </c>
      <c r="T81" s="12">
        <f t="shared" si="16"/>
        <v>45.276227302954851</v>
      </c>
      <c r="U81" s="12">
        <f t="shared" si="16"/>
        <v>47.414325000708715</v>
      </c>
      <c r="V81" s="12">
        <f t="shared" si="16"/>
        <v>20.672728282986853</v>
      </c>
      <c r="W81" s="12">
        <f t="shared" si="16"/>
        <v>9.6993091545630961</v>
      </c>
      <c r="X81" s="12">
        <f t="shared" si="16"/>
        <v>3.1794076310781634</v>
      </c>
      <c r="Y81" s="12">
        <f t="shared" si="16"/>
        <v>-2.8481801025333766</v>
      </c>
      <c r="Z81" s="12">
        <f t="shared" si="16"/>
        <v>29.21575897282068</v>
      </c>
      <c r="AA81" s="12">
        <f t="shared" si="16"/>
        <v>2.6244123794205052</v>
      </c>
      <c r="AB81" s="12">
        <f t="shared" si="16"/>
        <v>19.051628520607309</v>
      </c>
      <c r="AC81" s="12">
        <f t="shared" si="16"/>
        <v>35.926228119715518</v>
      </c>
      <c r="AD81" s="12">
        <f t="shared" si="16"/>
        <v>46.467436256348719</v>
      </c>
      <c r="AE81" s="12">
        <f t="shared" si="13"/>
        <v>11.432023010945812</v>
      </c>
      <c r="AF81" s="12">
        <f t="shared" si="15"/>
        <v>6.8258778471090853</v>
      </c>
    </row>
    <row r="82" spans="1:32" ht="12.75" customHeight="1">
      <c r="A82" s="3">
        <v>12</v>
      </c>
      <c r="B82" s="3">
        <v>621210</v>
      </c>
      <c r="C82" s="12" t="s">
        <v>10</v>
      </c>
      <c r="D82" s="12">
        <f t="shared" si="14"/>
        <v>32.827016795361004</v>
      </c>
      <c r="E82" s="12">
        <f t="shared" si="16"/>
        <v>63.201204031340723</v>
      </c>
      <c r="F82" s="12">
        <f t="shared" si="16"/>
        <v>-14.847413669318016</v>
      </c>
      <c r="G82" s="12">
        <f t="shared" si="16"/>
        <v>23.496852353431507</v>
      </c>
      <c r="H82" s="12">
        <f t="shared" si="16"/>
        <v>-14.281799838192299</v>
      </c>
      <c r="I82" s="12">
        <f t="shared" si="16"/>
        <v>-13.239046067134495</v>
      </c>
      <c r="J82" s="12">
        <f t="shared" si="16"/>
        <v>-18.528578995174399</v>
      </c>
      <c r="K82" s="12">
        <f t="shared" si="16"/>
        <v>-13.57400275975364</v>
      </c>
      <c r="L82" s="12">
        <f t="shared" si="16"/>
        <v>-36.127639142547551</v>
      </c>
      <c r="M82" s="12">
        <f t="shared" si="16"/>
        <v>-24.063542293292102</v>
      </c>
      <c r="N82" s="12">
        <f t="shared" si="16"/>
        <v>34.13408998664471</v>
      </c>
      <c r="O82" s="12">
        <f t="shared" si="16"/>
        <v>-3.1144620372494245</v>
      </c>
      <c r="P82" s="12">
        <f t="shared" si="16"/>
        <v>-2.1214514747498754</v>
      </c>
      <c r="Q82" s="12">
        <f t="shared" si="16"/>
        <v>-25.016754934342444</v>
      </c>
      <c r="R82" s="12">
        <f t="shared" si="16"/>
        <v>-3.4768197733306039</v>
      </c>
      <c r="S82" s="12">
        <f t="shared" si="16"/>
        <v>15.51469875777498</v>
      </c>
      <c r="T82" s="12">
        <f t="shared" si="16"/>
        <v>29.450978239388689</v>
      </c>
      <c r="U82" s="12">
        <f t="shared" si="16"/>
        <v>-10.909974402890072</v>
      </c>
      <c r="V82" s="12">
        <f t="shared" si="16"/>
        <v>-1.2997538467592165</v>
      </c>
      <c r="W82" s="12">
        <f t="shared" si="16"/>
        <v>3.3472439687535882</v>
      </c>
      <c r="X82" s="12">
        <f t="shared" si="16"/>
        <v>1.4641698643029741</v>
      </c>
      <c r="Y82" s="12">
        <f t="shared" si="16"/>
        <v>-4.4691103563675654</v>
      </c>
      <c r="Z82" s="12">
        <f t="shared" si="16"/>
        <v>39.167872406500379</v>
      </c>
      <c r="AA82" s="12">
        <f t="shared" si="16"/>
        <v>13.581334287510344</v>
      </c>
      <c r="AB82" s="12">
        <f t="shared" si="16"/>
        <v>-9.5039619141857514</v>
      </c>
      <c r="AC82" s="12">
        <f t="shared" si="16"/>
        <v>53.503236303922705</v>
      </c>
      <c r="AD82" s="12">
        <f t="shared" si="16"/>
        <v>35.141038459120381</v>
      </c>
      <c r="AE82" s="12">
        <f t="shared" si="13"/>
        <v>28.424087895824755</v>
      </c>
      <c r="AF82" s="12">
        <f t="shared" si="15"/>
        <v>3.4519971326199439</v>
      </c>
    </row>
    <row r="83" spans="1:32" ht="12.75" customHeight="1">
      <c r="A83" s="3">
        <v>13</v>
      </c>
      <c r="B83" s="3">
        <v>620520</v>
      </c>
      <c r="C83" s="12" t="s">
        <v>10</v>
      </c>
      <c r="D83" s="12">
        <f t="shared" si="14"/>
        <v>-12.521311396197248</v>
      </c>
      <c r="E83" s="12">
        <f t="shared" si="16"/>
        <v>49.491586239443876</v>
      </c>
      <c r="F83" s="12">
        <f t="shared" si="16"/>
        <v>-1.3547350993475362</v>
      </c>
      <c r="G83" s="12">
        <f t="shared" si="16"/>
        <v>-9.6593183730513488</v>
      </c>
      <c r="H83" s="12">
        <f t="shared" si="16"/>
        <v>1.271007734402005</v>
      </c>
      <c r="I83" s="12">
        <f t="shared" si="16"/>
        <v>5.6382756116642554</v>
      </c>
      <c r="J83" s="12">
        <f t="shared" si="16"/>
        <v>7.4543613141882616</v>
      </c>
      <c r="K83" s="12">
        <f t="shared" si="16"/>
        <v>5.7386389457351186</v>
      </c>
      <c r="L83" s="12">
        <f t="shared" si="16"/>
        <v>-0.67370930540617735</v>
      </c>
      <c r="M83" s="12">
        <f t="shared" si="16"/>
        <v>28.884613355835597</v>
      </c>
      <c r="N83" s="12">
        <f t="shared" si="16"/>
        <v>3.8678902856871673</v>
      </c>
      <c r="O83" s="12">
        <f t="shared" si="16"/>
        <v>12.356946558305864</v>
      </c>
      <c r="P83" s="12">
        <f t="shared" si="16"/>
        <v>15.521577339867548</v>
      </c>
      <c r="Q83" s="12">
        <f t="shared" si="16"/>
        <v>-17.319758254081776</v>
      </c>
      <c r="R83" s="12">
        <f t="shared" si="16"/>
        <v>-2.0524323834616069</v>
      </c>
      <c r="S83" s="12">
        <f t="shared" si="16"/>
        <v>38.35286608416834</v>
      </c>
      <c r="T83" s="12">
        <f t="shared" si="16"/>
        <v>7.2580201184620847</v>
      </c>
      <c r="U83" s="12">
        <f t="shared" si="16"/>
        <v>4.1180035532570827</v>
      </c>
      <c r="V83" s="12">
        <f t="shared" si="16"/>
        <v>12.594598950301219</v>
      </c>
      <c r="W83" s="12">
        <f t="shared" si="16"/>
        <v>-3.5319669950099808</v>
      </c>
      <c r="X83" s="12">
        <f t="shared" si="16"/>
        <v>2.3210340182316429</v>
      </c>
      <c r="Y83" s="12">
        <f t="shared" si="16"/>
        <v>-11.726206448612075</v>
      </c>
      <c r="Z83" s="12">
        <f t="shared" si="16"/>
        <v>3.2691171690211007</v>
      </c>
      <c r="AA83" s="12">
        <f t="shared" si="16"/>
        <v>0.55165810022654682</v>
      </c>
      <c r="AB83" s="12">
        <f t="shared" si="16"/>
        <v>-38.164141361087275</v>
      </c>
      <c r="AC83" s="12">
        <f t="shared" si="16"/>
        <v>5.8781909200474018</v>
      </c>
      <c r="AD83" s="12">
        <f t="shared" si="16"/>
        <v>61.83407010681114</v>
      </c>
      <c r="AE83" s="12">
        <f t="shared" si="13"/>
        <v>6.415377352498993</v>
      </c>
      <c r="AF83" s="12">
        <f t="shared" si="15"/>
        <v>4.4286501591935146</v>
      </c>
    </row>
    <row r="84" spans="1:32" ht="12.75" customHeight="1">
      <c r="A84" s="3">
        <v>14</v>
      </c>
      <c r="B84" s="3">
        <v>620293</v>
      </c>
      <c r="C84" s="12" t="s">
        <v>10</v>
      </c>
      <c r="D84" s="12">
        <f t="shared" si="14"/>
        <v>-31.240076335877859</v>
      </c>
      <c r="E84" s="12">
        <f t="shared" si="16"/>
        <v>56.570044018628806</v>
      </c>
      <c r="F84" s="12">
        <f t="shared" si="16"/>
        <v>74.079769554619986</v>
      </c>
      <c r="G84" s="12">
        <f t="shared" si="16"/>
        <v>60.664339847916693</v>
      </c>
      <c r="H84" s="12">
        <f t="shared" si="16"/>
        <v>58.183364094087352</v>
      </c>
      <c r="I84" s="12">
        <f t="shared" si="16"/>
        <v>45.065493907382745</v>
      </c>
      <c r="J84" s="12">
        <f t="shared" si="16"/>
        <v>23.311874947521005</v>
      </c>
      <c r="K84" s="12">
        <f t="shared" si="16"/>
        <v>56.803262357510704</v>
      </c>
      <c r="L84" s="12">
        <f t="shared" si="16"/>
        <v>40.828112741919</v>
      </c>
      <c r="M84" s="12">
        <f t="shared" si="16"/>
        <v>-4.7964987496512634</v>
      </c>
      <c r="N84" s="12">
        <f t="shared" si="16"/>
        <v>16.799467747990462</v>
      </c>
      <c r="O84" s="12">
        <f t="shared" si="16"/>
        <v>38.857165453573487</v>
      </c>
      <c r="P84" s="12">
        <f t="shared" si="16"/>
        <v>4.2975217958579606</v>
      </c>
      <c r="Q84" s="12">
        <f t="shared" si="16"/>
        <v>-3.7814647962783283</v>
      </c>
      <c r="R84" s="12">
        <f t="shared" si="16"/>
        <v>-3.3786817583110889</v>
      </c>
      <c r="S84" s="12">
        <f t="shared" si="16"/>
        <v>53.384506008671224</v>
      </c>
      <c r="T84" s="12">
        <f t="shared" si="16"/>
        <v>-9.5160679948987337</v>
      </c>
      <c r="U84" s="12">
        <f t="shared" si="16"/>
        <v>7.6677647166333571</v>
      </c>
      <c r="V84" s="12">
        <f t="shared" si="16"/>
        <v>25.726765718985462</v>
      </c>
      <c r="W84" s="12">
        <f t="shared" si="16"/>
        <v>39.88131132548699</v>
      </c>
      <c r="X84" s="12">
        <f t="shared" si="16"/>
        <v>8.3138774446002088</v>
      </c>
      <c r="Y84" s="12">
        <f t="shared" si="16"/>
        <v>-7.2753354427902508</v>
      </c>
      <c r="Z84" s="12">
        <f t="shared" si="16"/>
        <v>27.907250119280747</v>
      </c>
      <c r="AA84" s="12">
        <f t="shared" si="16"/>
        <v>8.3828781949073061</v>
      </c>
      <c r="AB84" s="12">
        <f t="shared" si="16"/>
        <v>-46.1911519505543</v>
      </c>
      <c r="AC84" s="12">
        <f t="shared" si="16"/>
        <v>7.8778830519581078</v>
      </c>
      <c r="AD84" s="12">
        <f t="shared" si="16"/>
        <v>116.24416053974969</v>
      </c>
      <c r="AE84" s="12">
        <f t="shared" si="13"/>
        <v>13.860014093597741</v>
      </c>
      <c r="AF84" s="12">
        <f t="shared" si="15"/>
        <v>18.786230715535691</v>
      </c>
    </row>
    <row r="85" spans="1:32" ht="12.75" customHeight="1">
      <c r="A85" s="3">
        <v>15</v>
      </c>
      <c r="B85" s="3">
        <v>610343</v>
      </c>
      <c r="C85" s="12" t="s">
        <v>10</v>
      </c>
      <c r="D85" s="12">
        <f t="shared" si="14"/>
        <v>137.67971308280056</v>
      </c>
      <c r="E85" s="12">
        <f t="shared" si="16"/>
        <v>61.480829790584153</v>
      </c>
      <c r="F85" s="12">
        <f t="shared" si="16"/>
        <v>-25.204673815085783</v>
      </c>
      <c r="G85" s="12">
        <f t="shared" si="16"/>
        <v>-1.9391641011835503</v>
      </c>
      <c r="H85" s="12">
        <f t="shared" si="16"/>
        <v>59.977149240959506</v>
      </c>
      <c r="I85" s="12">
        <f t="shared" si="16"/>
        <v>38.614049307310836</v>
      </c>
      <c r="J85" s="12">
        <f t="shared" si="16"/>
        <v>-15.687724371660053</v>
      </c>
      <c r="K85" s="12">
        <f t="shared" si="16"/>
        <v>-14.826322422283539</v>
      </c>
      <c r="L85" s="12">
        <f t="shared" si="16"/>
        <v>-15.233350440682955</v>
      </c>
      <c r="M85" s="12">
        <f t="shared" si="16"/>
        <v>5.2115707200898242</v>
      </c>
      <c r="N85" s="12">
        <f t="shared" si="16"/>
        <v>-17.43214104061569</v>
      </c>
      <c r="O85" s="12">
        <f t="shared" si="16"/>
        <v>-56.089422845932127</v>
      </c>
      <c r="P85" s="12">
        <f t="shared" si="16"/>
        <v>-59.070046195287048</v>
      </c>
      <c r="Q85" s="12">
        <f t="shared" si="16"/>
        <v>-3.7334226273629412</v>
      </c>
      <c r="R85" s="12">
        <f t="shared" si="16"/>
        <v>35.796268513070572</v>
      </c>
      <c r="S85" s="12">
        <f t="shared" si="16"/>
        <v>19.125792708016149</v>
      </c>
      <c r="T85" s="12">
        <f t="shared" si="16"/>
        <v>21.561765975189999</v>
      </c>
      <c r="U85" s="12">
        <f t="shared" si="16"/>
        <v>2.9642647269637337</v>
      </c>
      <c r="V85" s="12">
        <f t="shared" si="16"/>
        <v>20.64984550925044</v>
      </c>
      <c r="W85" s="12">
        <f t="shared" si="16"/>
        <v>21.401242555630319</v>
      </c>
      <c r="X85" s="12">
        <f t="shared" si="16"/>
        <v>16.690460926771507</v>
      </c>
      <c r="Y85" s="12">
        <f t="shared" si="16"/>
        <v>15.252059400874145</v>
      </c>
      <c r="Z85" s="12">
        <f t="shared" si="16"/>
        <v>7.7775095149082603</v>
      </c>
      <c r="AA85" s="12">
        <f t="shared" si="16"/>
        <v>15.468717449074461</v>
      </c>
      <c r="AB85" s="12">
        <f t="shared" si="16"/>
        <v>7.1403989919385253</v>
      </c>
      <c r="AC85" s="12">
        <f t="shared" si="16"/>
        <v>45.088041899626177</v>
      </c>
      <c r="AD85" s="12">
        <f t="shared" si="16"/>
        <v>118.99020413443586</v>
      </c>
      <c r="AE85" s="12">
        <f t="shared" si="13"/>
        <v>-11.608022164205494</v>
      </c>
      <c r="AF85" s="12">
        <f t="shared" si="15"/>
        <v>7.6717899137186851</v>
      </c>
    </row>
    <row r="86" spans="1:32" ht="12.75" customHeight="1">
      <c r="A86" s="3">
        <v>16</v>
      </c>
      <c r="B86" s="3">
        <v>610510</v>
      </c>
      <c r="C86" s="12" t="s">
        <v>10</v>
      </c>
      <c r="D86" s="12">
        <f t="shared" si="14"/>
        <v>-2.2449779750495935</v>
      </c>
      <c r="E86" s="12">
        <f t="shared" si="16"/>
        <v>37.551087210693851</v>
      </c>
      <c r="F86" s="12">
        <f t="shared" si="16"/>
        <v>12.504827700724078</v>
      </c>
      <c r="G86" s="12">
        <f t="shared" si="16"/>
        <v>20.610695981951622</v>
      </c>
      <c r="H86" s="12">
        <f t="shared" si="16"/>
        <v>-16.802739036511639</v>
      </c>
      <c r="I86" s="12">
        <f t="shared" si="16"/>
        <v>-40.727153213508402</v>
      </c>
      <c r="J86" s="12">
        <f t="shared" si="16"/>
        <v>4.9442083413792517</v>
      </c>
      <c r="K86" s="12">
        <f t="shared" si="16"/>
        <v>4.1978052134309394</v>
      </c>
      <c r="L86" s="12">
        <f t="shared" si="16"/>
        <v>-10.372259082875217</v>
      </c>
      <c r="M86" s="12">
        <f t="shared" si="16"/>
        <v>26.434785904624178</v>
      </c>
      <c r="N86" s="12">
        <f t="shared" si="16"/>
        <v>33.324897749840517</v>
      </c>
      <c r="O86" s="12">
        <f t="shared" si="16"/>
        <v>15.914438045899388</v>
      </c>
      <c r="P86" s="12">
        <f t="shared" si="16"/>
        <v>4.2647529399072965</v>
      </c>
      <c r="Q86" s="12">
        <f t="shared" si="16"/>
        <v>-12.360550827972901</v>
      </c>
      <c r="R86" s="12">
        <f t="shared" si="16"/>
        <v>-4.9648918339762247</v>
      </c>
      <c r="S86" s="12">
        <f t="shared" si="16"/>
        <v>26.548800162809243</v>
      </c>
      <c r="T86" s="12">
        <f t="shared" si="16"/>
        <v>23.233850996267691</v>
      </c>
      <c r="U86" s="12">
        <f t="shared" si="16"/>
        <v>1.922299557917853</v>
      </c>
      <c r="V86" s="12">
        <f t="shared" si="16"/>
        <v>14.503078022249042</v>
      </c>
      <c r="W86" s="12">
        <f t="shared" si="16"/>
        <v>-5.6839694489844845</v>
      </c>
      <c r="X86" s="12">
        <f t="shared" si="16"/>
        <v>-3.9409719174334299</v>
      </c>
      <c r="Y86" s="12">
        <f t="shared" si="16"/>
        <v>-0.54765986525818278</v>
      </c>
      <c r="Z86" s="12">
        <f t="shared" si="16"/>
        <v>1.9481884694599643</v>
      </c>
      <c r="AA86" s="12">
        <f t="shared" si="16"/>
        <v>1.8810485095913236</v>
      </c>
      <c r="AB86" s="12">
        <f t="shared" si="16"/>
        <v>-31.092936760989573</v>
      </c>
      <c r="AC86" s="12">
        <f t="shared" si="16"/>
        <v>13.724963500854443</v>
      </c>
      <c r="AD86" s="12">
        <f t="shared" si="16"/>
        <v>69.139014941909409</v>
      </c>
      <c r="AE86" s="12">
        <f t="shared" si="13"/>
        <v>3.1182163237154015</v>
      </c>
      <c r="AF86" s="12">
        <f t="shared" si="15"/>
        <v>4.397441387551182</v>
      </c>
    </row>
    <row r="87" spans="1:32" ht="12.75" customHeight="1">
      <c r="A87" s="3">
        <v>17</v>
      </c>
      <c r="B87" s="3">
        <v>611610</v>
      </c>
      <c r="C87" s="12" t="s">
        <v>10</v>
      </c>
      <c r="D87" s="12">
        <f t="shared" si="14"/>
        <v>-6.313685636856377</v>
      </c>
      <c r="E87" s="12">
        <f t="shared" si="16"/>
        <v>72.90386965671351</v>
      </c>
      <c r="F87" s="12">
        <f t="shared" si="16"/>
        <v>40.574805138749241</v>
      </c>
      <c r="G87" s="12">
        <f t="shared" si="16"/>
        <v>29.006428947161737</v>
      </c>
      <c r="H87" s="12">
        <f t="shared" si="16"/>
        <v>90.846380785098034</v>
      </c>
      <c r="I87" s="12">
        <f t="shared" si="16"/>
        <v>-13.452143663871993</v>
      </c>
      <c r="J87" s="12">
        <f t="shared" si="16"/>
        <v>32.432935094587037</v>
      </c>
      <c r="K87" s="12">
        <f t="shared" si="16"/>
        <v>22.540452637687423</v>
      </c>
      <c r="L87" s="12">
        <f t="shared" si="16"/>
        <v>45.781273660880203</v>
      </c>
      <c r="M87" s="12">
        <f t="shared" si="16"/>
        <v>32.788920552263193</v>
      </c>
      <c r="N87" s="12">
        <f t="shared" si="16"/>
        <v>26.599956478282351</v>
      </c>
      <c r="O87" s="12">
        <f t="shared" si="16"/>
        <v>45.349644602316232</v>
      </c>
      <c r="P87" s="12">
        <f t="shared" si="16"/>
        <v>12.430118568066575</v>
      </c>
      <c r="Q87" s="12">
        <f t="shared" si="16"/>
        <v>-31.536831174473789</v>
      </c>
      <c r="R87" s="12">
        <f t="shared" si="16"/>
        <v>59.337364482483224</v>
      </c>
      <c r="S87" s="12">
        <f t="shared" si="16"/>
        <v>22.893781225770454</v>
      </c>
      <c r="T87" s="12">
        <f t="shared" si="16"/>
        <v>26.711785780732498</v>
      </c>
      <c r="U87" s="12">
        <f t="shared" si="16"/>
        <v>14.695573521410779</v>
      </c>
      <c r="V87" s="12">
        <f t="shared" si="16"/>
        <v>6.4285998925978589</v>
      </c>
      <c r="W87" s="12">
        <f t="shared" si="16"/>
        <v>13.790526773066219</v>
      </c>
      <c r="X87" s="12">
        <f t="shared" si="16"/>
        <v>-5.7611457166416784</v>
      </c>
      <c r="Y87" s="12">
        <f t="shared" si="16"/>
        <v>12.914787992015249</v>
      </c>
      <c r="Z87" s="12">
        <f t="shared" si="16"/>
        <v>13.695598874998026</v>
      </c>
      <c r="AA87" s="12">
        <f t="shared" si="16"/>
        <v>-8.9108928177860918</v>
      </c>
      <c r="AB87" s="12">
        <f t="shared" si="16"/>
        <v>-10.645710148146094</v>
      </c>
      <c r="AC87" s="12">
        <f t="shared" si="16"/>
        <v>54.087364929222502</v>
      </c>
      <c r="AD87" s="12">
        <f t="shared" si="16"/>
        <v>8.2529097009353336</v>
      </c>
      <c r="AE87" s="12">
        <f t="shared" si="13"/>
        <v>-3.2391793865881482</v>
      </c>
      <c r="AF87" s="12">
        <f t="shared" si="15"/>
        <v>17.89020866198603</v>
      </c>
    </row>
    <row r="88" spans="1:32" ht="12.75" customHeight="1">
      <c r="A88" s="3">
        <v>18</v>
      </c>
      <c r="B88" s="3">
        <v>620640</v>
      </c>
      <c r="C88" s="12" t="s">
        <v>10</v>
      </c>
      <c r="D88" s="12">
        <f t="shared" si="14"/>
        <v>15.346455727250444</v>
      </c>
      <c r="E88" s="12">
        <f t="shared" si="16"/>
        <v>-23.322991701531578</v>
      </c>
      <c r="F88" s="12">
        <f t="shared" si="16"/>
        <v>3.5486091361295564</v>
      </c>
      <c r="G88" s="12">
        <f t="shared" si="16"/>
        <v>-16.336153606402021</v>
      </c>
      <c r="H88" s="12">
        <f t="shared" si="16"/>
        <v>-5.7256920294004487</v>
      </c>
      <c r="I88" s="12">
        <f t="shared" si="16"/>
        <v>-25.049856716984266</v>
      </c>
      <c r="J88" s="12">
        <f t="shared" si="16"/>
        <v>7.4455163063868355</v>
      </c>
      <c r="K88" s="12">
        <f t="shared" si="16"/>
        <v>-7.8830701331902304</v>
      </c>
      <c r="L88" s="12">
        <f t="shared" si="16"/>
        <v>-25.000580751392746</v>
      </c>
      <c r="M88" s="12">
        <f t="shared" si="16"/>
        <v>12.070918666939988</v>
      </c>
      <c r="N88" s="12">
        <f t="shared" si="16"/>
        <v>9.7875564757177784</v>
      </c>
      <c r="O88" s="12">
        <f t="shared" si="16"/>
        <v>3.275768539018344</v>
      </c>
      <c r="P88" s="12">
        <f t="shared" si="16"/>
        <v>0.81428717062135547</v>
      </c>
      <c r="Q88" s="12">
        <f t="shared" si="16"/>
        <v>-13.939141906141032</v>
      </c>
      <c r="R88" s="12">
        <f t="shared" si="16"/>
        <v>6.1828696404266879</v>
      </c>
      <c r="S88" s="12">
        <f t="shared" si="16"/>
        <v>75.699557569126142</v>
      </c>
      <c r="T88" s="12">
        <f t="shared" si="16"/>
        <v>76.967212971862409</v>
      </c>
      <c r="U88" s="12">
        <f t="shared" si="16"/>
        <v>65.42049209136556</v>
      </c>
      <c r="V88" s="12">
        <f t="shared" si="16"/>
        <v>17.83703011661413</v>
      </c>
      <c r="W88" s="12">
        <f t="shared" si="16"/>
        <v>1.3914389378392684</v>
      </c>
      <c r="X88" s="12">
        <f t="shared" si="16"/>
        <v>7.4964872027367733</v>
      </c>
      <c r="Y88" s="12">
        <f t="shared" si="16"/>
        <v>14.896731910442739</v>
      </c>
      <c r="Z88" s="12">
        <f t="shared" si="16"/>
        <v>3.6902731765558627</v>
      </c>
      <c r="AA88" s="12">
        <f t="shared" si="16"/>
        <v>-9.2849118623407065</v>
      </c>
      <c r="AB88" s="12">
        <f t="shared" si="16"/>
        <v>-40.404899836146399</v>
      </c>
      <c r="AC88" s="12">
        <f t="shared" si="16"/>
        <v>-3.1660713382831744</v>
      </c>
      <c r="AD88" s="12">
        <f t="shared" si="16"/>
        <v>42.648959332524157</v>
      </c>
      <c r="AE88" s="12">
        <f t="shared" si="13"/>
        <v>12.063843224283616</v>
      </c>
      <c r="AF88" s="12">
        <f t="shared" si="15"/>
        <v>3.9768024147089687</v>
      </c>
    </row>
    <row r="89" spans="1:32" ht="12.75" customHeight="1">
      <c r="A89" s="3">
        <v>19</v>
      </c>
      <c r="B89" s="3">
        <v>620443</v>
      </c>
      <c r="C89" s="12" t="s">
        <v>10</v>
      </c>
      <c r="D89" s="12">
        <f t="shared" si="14"/>
        <v>32.624400158635723</v>
      </c>
      <c r="E89" s="12">
        <f t="shared" si="16"/>
        <v>12.061378999300061</v>
      </c>
      <c r="F89" s="12">
        <f t="shared" si="16"/>
        <v>35.059844013500566</v>
      </c>
      <c r="G89" s="12">
        <f t="shared" si="16"/>
        <v>-7.2612047881885644</v>
      </c>
      <c r="H89" s="12">
        <f t="shared" si="16"/>
        <v>10.22335558104534</v>
      </c>
      <c r="I89" s="12">
        <f t="shared" si="16"/>
        <v>-7.8628004062484109</v>
      </c>
      <c r="J89" s="12">
        <f t="shared" si="16"/>
        <v>-13.565860432658837</v>
      </c>
      <c r="K89" s="12">
        <f t="shared" si="16"/>
        <v>-1.3955881563255446</v>
      </c>
      <c r="L89" s="12">
        <f t="shared" si="16"/>
        <v>-11.486992073034912</v>
      </c>
      <c r="M89" s="12">
        <f t="shared" si="16"/>
        <v>-13.2096947155284</v>
      </c>
      <c r="N89" s="12">
        <f t="shared" si="16"/>
        <v>33.276949279022659</v>
      </c>
      <c r="O89" s="12">
        <f t="shared" si="16"/>
        <v>44.49808030602108</v>
      </c>
      <c r="P89" s="12">
        <f t="shared" si="16"/>
        <v>6.0630022394914107</v>
      </c>
      <c r="Q89" s="12">
        <f t="shared" si="16"/>
        <v>-16.462463906980688</v>
      </c>
      <c r="R89" s="12">
        <f t="shared" si="16"/>
        <v>8.3079818599810125</v>
      </c>
      <c r="S89" s="12">
        <f t="shared" si="16"/>
        <v>36.639660021933452</v>
      </c>
      <c r="T89" s="12">
        <f t="shared" si="16"/>
        <v>27.880742385621744</v>
      </c>
      <c r="U89" s="12">
        <f t="shared" si="16"/>
        <v>22.94477317485746</v>
      </c>
      <c r="V89" s="12">
        <f t="shared" si="16"/>
        <v>12.302225976888721</v>
      </c>
      <c r="W89" s="12">
        <f t="shared" si="16"/>
        <v>-11.039198791561617</v>
      </c>
      <c r="X89" s="12">
        <f t="shared" si="16"/>
        <v>-7.433829678482013</v>
      </c>
      <c r="Y89" s="12">
        <f t="shared" si="16"/>
        <v>-9.572090078293698</v>
      </c>
      <c r="Z89" s="12">
        <f t="shared" si="16"/>
        <v>5.5551683305640154</v>
      </c>
      <c r="AA89" s="12">
        <f t="shared" si="16"/>
        <v>2.04065843041991</v>
      </c>
      <c r="AB89" s="12">
        <f t="shared" si="16"/>
        <v>-29.264968399544529</v>
      </c>
      <c r="AC89" s="12">
        <f t="shared" si="16"/>
        <v>38.882809083226505</v>
      </c>
      <c r="AD89" s="12">
        <f t="shared" si="16"/>
        <v>94.480469659008861</v>
      </c>
      <c r="AE89" s="12">
        <f t="shared" si="13"/>
        <v>-2.2429961173797608</v>
      </c>
      <c r="AF89" s="12">
        <f t="shared" si="15"/>
        <v>7.555553692876793</v>
      </c>
    </row>
    <row r="90" spans="1:32" ht="12.75" customHeight="1">
      <c r="A90" s="3">
        <v>20</v>
      </c>
      <c r="B90" s="3">
        <v>611430</v>
      </c>
      <c r="C90" s="12" t="s">
        <v>10</v>
      </c>
      <c r="D90" s="12">
        <f t="shared" si="14"/>
        <v>15.195120415551685</v>
      </c>
      <c r="E90" s="12">
        <f t="shared" si="16"/>
        <v>205.81308946037808</v>
      </c>
      <c r="F90" s="12">
        <f t="shared" si="16"/>
        <v>-46.406499240855638</v>
      </c>
      <c r="G90" s="12">
        <f t="shared" si="16"/>
        <v>-30.988550392214009</v>
      </c>
      <c r="H90" s="12">
        <f t="shared" si="16"/>
        <v>78.718315387422763</v>
      </c>
      <c r="I90" s="12">
        <f t="shared" si="16"/>
        <v>8.2606134012513905</v>
      </c>
      <c r="J90" s="12">
        <f t="shared" si="16"/>
        <v>36.400200829831078</v>
      </c>
      <c r="K90" s="12">
        <f t="shared" si="16"/>
        <v>31.208252634978919</v>
      </c>
      <c r="L90" s="12">
        <f t="shared" si="16"/>
        <v>13.327227152138434</v>
      </c>
      <c r="M90" s="12">
        <f t="shared" si="16"/>
        <v>31.597582221434152</v>
      </c>
      <c r="N90" s="12">
        <f t="shared" si="16"/>
        <v>10.487431930329834</v>
      </c>
      <c r="O90" s="12">
        <f t="shared" si="16"/>
        <v>-12.259090283614682</v>
      </c>
      <c r="P90" s="12">
        <f t="shared" si="16"/>
        <v>-29.520250261320314</v>
      </c>
      <c r="Q90" s="12">
        <f t="shared" si="16"/>
        <v>-28.84446171761553</v>
      </c>
      <c r="R90" s="12">
        <f t="shared" si="16"/>
        <v>-1.4808698066884034</v>
      </c>
      <c r="S90" s="12">
        <f t="shared" si="16"/>
        <v>44.396855216650266</v>
      </c>
      <c r="T90" s="12">
        <f t="shared" si="16"/>
        <v>40.702693133066077</v>
      </c>
      <c r="U90" s="12">
        <f t="shared" si="16"/>
        <v>4.0644300587544961</v>
      </c>
      <c r="V90" s="12">
        <f t="shared" si="16"/>
        <v>0.63989468950474304</v>
      </c>
      <c r="W90" s="12">
        <f t="shared" si="16"/>
        <v>-26.369456311093671</v>
      </c>
      <c r="X90" s="12">
        <f t="shared" si="16"/>
        <v>-11.887433219771623</v>
      </c>
      <c r="Y90" s="12">
        <f t="shared" si="16"/>
        <v>-0.22605243325320146</v>
      </c>
      <c r="Z90" s="12">
        <f t="shared" si="16"/>
        <v>28.547063623011439</v>
      </c>
      <c r="AA90" s="12">
        <f t="shared" si="16"/>
        <v>-3.6419582089380782</v>
      </c>
      <c r="AB90" s="12">
        <f t="shared" si="16"/>
        <v>-1.5052526329296114</v>
      </c>
      <c r="AC90" s="12">
        <f t="shared" si="16"/>
        <v>115.36135916353265</v>
      </c>
      <c r="AD90" s="12">
        <f t="shared" si="16"/>
        <v>14.689780637696728</v>
      </c>
      <c r="AE90" s="12">
        <f t="shared" si="13"/>
        <v>9.278072859516314</v>
      </c>
      <c r="AF90" s="12">
        <f t="shared" si="15"/>
        <v>9.6901765272377141</v>
      </c>
    </row>
    <row r="91" spans="1:32" ht="12.75" customHeight="1">
      <c r="A91" s="3">
        <v>21</v>
      </c>
      <c r="B91" s="3">
        <v>650610</v>
      </c>
      <c r="C91" s="12" t="s">
        <v>10</v>
      </c>
      <c r="D91" s="12">
        <f t="shared" si="14"/>
        <v>-12.530198854061354</v>
      </c>
      <c r="E91" s="12">
        <f t="shared" si="16"/>
        <v>32.572462776887932</v>
      </c>
      <c r="F91" s="12">
        <f t="shared" si="16"/>
        <v>-4.7213548728564234</v>
      </c>
      <c r="G91" s="12">
        <f t="shared" si="16"/>
        <v>-1.454218548569628</v>
      </c>
      <c r="H91" s="12">
        <f t="shared" si="16"/>
        <v>34.142581506522134</v>
      </c>
      <c r="I91" s="12">
        <f t="shared" si="16"/>
        <v>1.0273214712218248</v>
      </c>
      <c r="J91" s="12">
        <f t="shared" ref="E91:AE98" si="17">IF(I29=0,"--",((J29/I29)*100-100))</f>
        <v>17.076933513906027</v>
      </c>
      <c r="K91" s="12">
        <f t="shared" si="17"/>
        <v>13.942243721537139</v>
      </c>
      <c r="L91" s="12">
        <f t="shared" si="17"/>
        <v>20.921712153774052</v>
      </c>
      <c r="M91" s="12">
        <f t="shared" si="17"/>
        <v>20.552794224536242</v>
      </c>
      <c r="N91" s="12">
        <f t="shared" si="17"/>
        <v>30.364925916085298</v>
      </c>
      <c r="O91" s="12">
        <f t="shared" si="17"/>
        <v>17.245555683900562</v>
      </c>
      <c r="P91" s="12">
        <f t="shared" si="17"/>
        <v>32.901443112757278</v>
      </c>
      <c r="Q91" s="12">
        <f t="shared" si="17"/>
        <v>-34.562569157380921</v>
      </c>
      <c r="R91" s="12">
        <f t="shared" si="17"/>
        <v>43.012267913298956</v>
      </c>
      <c r="S91" s="12">
        <f t="shared" si="17"/>
        <v>35.003143491181362</v>
      </c>
      <c r="T91" s="12">
        <f t="shared" si="17"/>
        <v>33.355794846005097</v>
      </c>
      <c r="U91" s="12">
        <f t="shared" si="17"/>
        <v>18.43947716474834</v>
      </c>
      <c r="V91" s="12">
        <f t="shared" si="17"/>
        <v>19.458554542430903</v>
      </c>
      <c r="W91" s="12">
        <f t="shared" si="17"/>
        <v>-0.79652935686239346</v>
      </c>
      <c r="X91" s="12">
        <f t="shared" si="17"/>
        <v>4.7503239073386112</v>
      </c>
      <c r="Y91" s="12">
        <f t="shared" si="17"/>
        <v>7.6153725021798948</v>
      </c>
      <c r="Z91" s="12">
        <f t="shared" si="17"/>
        <v>11.456330656491389</v>
      </c>
      <c r="AA91" s="12">
        <f t="shared" si="17"/>
        <v>17.624647267035584</v>
      </c>
      <c r="AB91" s="12">
        <f t="shared" si="17"/>
        <v>-16.493762537627873</v>
      </c>
      <c r="AC91" s="12">
        <f t="shared" si="17"/>
        <v>61.352988128483389</v>
      </c>
      <c r="AD91" s="12">
        <f t="shared" si="17"/>
        <v>0.61190882398274482</v>
      </c>
      <c r="AE91" s="12">
        <f t="shared" si="17"/>
        <v>-7.7479981654118717</v>
      </c>
      <c r="AF91" s="12">
        <f t="shared" si="15"/>
        <v>11.811652222209901</v>
      </c>
    </row>
    <row r="92" spans="1:32" ht="12.75" customHeight="1">
      <c r="A92" s="3">
        <v>22</v>
      </c>
      <c r="B92" s="3">
        <v>610620</v>
      </c>
      <c r="C92" s="12" t="s">
        <v>10</v>
      </c>
      <c r="D92" s="12">
        <f t="shared" si="14"/>
        <v>98.548294714918001</v>
      </c>
      <c r="E92" s="12">
        <f t="shared" si="17"/>
        <v>88.418696500503529</v>
      </c>
      <c r="F92" s="12">
        <f t="shared" si="17"/>
        <v>7.5087154789160309</v>
      </c>
      <c r="G92" s="12">
        <f t="shared" si="17"/>
        <v>4.4535583380571779</v>
      </c>
      <c r="H92" s="12">
        <f t="shared" si="17"/>
        <v>-9.5475707917425865</v>
      </c>
      <c r="I92" s="12">
        <f t="shared" si="17"/>
        <v>28.730533887002906</v>
      </c>
      <c r="J92" s="12">
        <f t="shared" si="17"/>
        <v>-4.8755523118100257</v>
      </c>
      <c r="K92" s="12">
        <f t="shared" si="17"/>
        <v>-26.797197994451096</v>
      </c>
      <c r="L92" s="12">
        <f t="shared" si="17"/>
        <v>-23.894252387998435</v>
      </c>
      <c r="M92" s="12">
        <f t="shared" si="17"/>
        <v>-29.493931057792693</v>
      </c>
      <c r="N92" s="12">
        <f t="shared" si="17"/>
        <v>20.458524719737923</v>
      </c>
      <c r="O92" s="12">
        <f t="shared" si="17"/>
        <v>34.058563906238334</v>
      </c>
      <c r="P92" s="12">
        <f t="shared" si="17"/>
        <v>38.069664177102538</v>
      </c>
      <c r="Q92" s="12">
        <f t="shared" si="17"/>
        <v>-42.74144201951934</v>
      </c>
      <c r="R92" s="12">
        <f t="shared" si="17"/>
        <v>8.6516529240285678</v>
      </c>
      <c r="S92" s="12">
        <f t="shared" si="17"/>
        <v>20.280196421328611</v>
      </c>
      <c r="T92" s="12">
        <f t="shared" si="17"/>
        <v>41.706069814294011</v>
      </c>
      <c r="U92" s="12">
        <f t="shared" si="17"/>
        <v>2.1389820500142775</v>
      </c>
      <c r="V92" s="12">
        <f t="shared" si="17"/>
        <v>6.4715231868550944</v>
      </c>
      <c r="W92" s="12">
        <f t="shared" si="17"/>
        <v>8.7298477145886437</v>
      </c>
      <c r="X92" s="12">
        <f t="shared" si="17"/>
        <v>-5.9711357261249276</v>
      </c>
      <c r="Y92" s="12">
        <f t="shared" si="17"/>
        <v>-5.3127909210942903E-2</v>
      </c>
      <c r="Z92" s="12">
        <f t="shared" si="17"/>
        <v>0.91031787477982107</v>
      </c>
      <c r="AA92" s="12">
        <f t="shared" si="17"/>
        <v>-5.2698506100472287</v>
      </c>
      <c r="AB92" s="12">
        <f t="shared" si="17"/>
        <v>-24.082634968819377</v>
      </c>
      <c r="AC92" s="12">
        <f t="shared" si="17"/>
        <v>13.514057931735294</v>
      </c>
      <c r="AD92" s="12">
        <f t="shared" si="17"/>
        <v>30.266346694114134</v>
      </c>
      <c r="AE92" s="12">
        <f t="shared" si="17"/>
        <v>4.9825847196757422</v>
      </c>
      <c r="AF92" s="12">
        <f t="shared" si="15"/>
        <v>5.9941973023362793</v>
      </c>
    </row>
    <row r="93" spans="1:32" ht="12.75" customHeight="1">
      <c r="A93" s="3">
        <v>23</v>
      </c>
      <c r="B93" s="3">
        <v>611593</v>
      </c>
      <c r="C93" s="12" t="s">
        <v>10</v>
      </c>
      <c r="D93" s="12">
        <f t="shared" si="14"/>
        <v>11.840518305224165</v>
      </c>
      <c r="E93" s="12">
        <f t="shared" si="17"/>
        <v>20.181047600026929</v>
      </c>
      <c r="F93" s="12">
        <f t="shared" si="17"/>
        <v>34.677864101796672</v>
      </c>
      <c r="G93" s="12">
        <f t="shared" si="17"/>
        <v>18.676489469157346</v>
      </c>
      <c r="H93" s="12">
        <f t="shared" si="17"/>
        <v>113.77935334419269</v>
      </c>
      <c r="I93" s="12">
        <f t="shared" si="17"/>
        <v>-26.794171590745933</v>
      </c>
      <c r="J93" s="12">
        <f t="shared" si="17"/>
        <v>9.9056477959811531</v>
      </c>
      <c r="K93" s="12">
        <f t="shared" si="17"/>
        <v>41.608905448904352</v>
      </c>
      <c r="L93" s="12">
        <f t="shared" si="17"/>
        <v>-8.2865281822222698</v>
      </c>
      <c r="M93" s="12">
        <f t="shared" si="17"/>
        <v>36.735582354116502</v>
      </c>
      <c r="N93" s="12">
        <f t="shared" si="17"/>
        <v>41.73292233608953</v>
      </c>
      <c r="O93" s="12">
        <f t="shared" si="17"/>
        <v>16.659996128153793</v>
      </c>
      <c r="P93" s="12">
        <f t="shared" si="17"/>
        <v>-47.240476023568171</v>
      </c>
      <c r="Q93" s="12">
        <f t="shared" si="17"/>
        <v>-48.295859290154375</v>
      </c>
      <c r="R93" s="12">
        <f t="shared" si="17"/>
        <v>-4.1423074827632576</v>
      </c>
      <c r="S93" s="12">
        <f t="shared" si="17"/>
        <v>29.851938211871072</v>
      </c>
      <c r="T93" s="12">
        <f t="shared" si="17"/>
        <v>91.200717019967811</v>
      </c>
      <c r="U93" s="12">
        <f t="shared" si="17"/>
        <v>64.903385651384326</v>
      </c>
      <c r="V93" s="12">
        <f t="shared" si="17"/>
        <v>-14.568846775148842</v>
      </c>
      <c r="W93" s="12">
        <f t="shared" si="17"/>
        <v>11.02038638791727</v>
      </c>
      <c r="X93" s="12">
        <f t="shared" si="17"/>
        <v>1.457865839467857</v>
      </c>
      <c r="Y93" s="12">
        <f t="shared" si="17"/>
        <v>7.3255957436104921</v>
      </c>
      <c r="Z93" s="12">
        <f t="shared" si="17"/>
        <v>27.007387496650352</v>
      </c>
      <c r="AA93" s="12">
        <f t="shared" si="17"/>
        <v>18.443291539050392</v>
      </c>
      <c r="AB93" s="12">
        <f t="shared" si="17"/>
        <v>-13.136705811262317</v>
      </c>
      <c r="AC93" s="12">
        <f t="shared" si="17"/>
        <v>65.259947369949941</v>
      </c>
      <c r="AD93" s="12">
        <f t="shared" si="17"/>
        <v>24.822486989471756</v>
      </c>
      <c r="AE93" s="12">
        <f t="shared" si="17"/>
        <v>-100</v>
      </c>
      <c r="AF93" s="12">
        <f t="shared" si="15"/>
        <v>-100</v>
      </c>
    </row>
    <row r="94" spans="1:32" ht="12.75" customHeight="1">
      <c r="A94" s="3">
        <v>24</v>
      </c>
      <c r="B94" s="3">
        <v>611241</v>
      </c>
      <c r="C94" s="12" t="s">
        <v>10</v>
      </c>
      <c r="D94" s="12">
        <f t="shared" si="14"/>
        <v>200.79253484526345</v>
      </c>
      <c r="E94" s="12">
        <f t="shared" si="17"/>
        <v>135.16710088192872</v>
      </c>
      <c r="F94" s="12">
        <f t="shared" si="17"/>
        <v>35.371737893001466</v>
      </c>
      <c r="G94" s="12">
        <f t="shared" si="17"/>
        <v>21.445797162088965</v>
      </c>
      <c r="H94" s="12">
        <f t="shared" si="17"/>
        <v>-28.168114141198615</v>
      </c>
      <c r="I94" s="12">
        <f t="shared" si="17"/>
        <v>-43.083384157317226</v>
      </c>
      <c r="J94" s="12">
        <f t="shared" si="17"/>
        <v>44.460460165622095</v>
      </c>
      <c r="K94" s="12">
        <f t="shared" si="17"/>
        <v>18.950068301114854</v>
      </c>
      <c r="L94" s="12">
        <f t="shared" si="17"/>
        <v>-12.244299176584988</v>
      </c>
      <c r="M94" s="12">
        <f t="shared" si="17"/>
        <v>-10.307983051302614</v>
      </c>
      <c r="N94" s="12">
        <f t="shared" si="17"/>
        <v>-5.085643753622449</v>
      </c>
      <c r="O94" s="12">
        <f t="shared" si="17"/>
        <v>14.911513121405136</v>
      </c>
      <c r="P94" s="12">
        <f t="shared" si="17"/>
        <v>-1.8462434206065694</v>
      </c>
      <c r="Q94" s="12">
        <f t="shared" si="17"/>
        <v>-27.762176982202774</v>
      </c>
      <c r="R94" s="12">
        <f t="shared" si="17"/>
        <v>4.481882349543227</v>
      </c>
      <c r="S94" s="12">
        <f t="shared" si="17"/>
        <v>17.893110341920874</v>
      </c>
      <c r="T94" s="12">
        <f t="shared" si="17"/>
        <v>-5.1597068368898107</v>
      </c>
      <c r="U94" s="12">
        <f t="shared" si="17"/>
        <v>6.2463181371082328</v>
      </c>
      <c r="V94" s="12">
        <f t="shared" si="17"/>
        <v>0.79155569818716742</v>
      </c>
      <c r="W94" s="12">
        <f t="shared" si="17"/>
        <v>3.1690734502253406</v>
      </c>
      <c r="X94" s="12">
        <f t="shared" si="17"/>
        <v>-0.32192954260615636</v>
      </c>
      <c r="Y94" s="12">
        <f t="shared" si="17"/>
        <v>9.4892764459481072</v>
      </c>
      <c r="Z94" s="12">
        <f t="shared" si="17"/>
        <v>14.082705468889927</v>
      </c>
      <c r="AA94" s="12">
        <f t="shared" si="17"/>
        <v>11.613749360172278</v>
      </c>
      <c r="AB94" s="12">
        <f t="shared" si="17"/>
        <v>-18.484400216950363</v>
      </c>
      <c r="AC94" s="12">
        <f t="shared" si="17"/>
        <v>11.770853880934197</v>
      </c>
      <c r="AD94" s="12">
        <f t="shared" si="17"/>
        <v>107.28033285734278</v>
      </c>
      <c r="AE94" s="12">
        <f t="shared" si="17"/>
        <v>-30.298916722987627</v>
      </c>
      <c r="AF94" s="12">
        <f t="shared" si="15"/>
        <v>8.864531283082222</v>
      </c>
    </row>
    <row r="95" spans="1:32" ht="12.75" customHeight="1">
      <c r="A95" s="3">
        <v>25</v>
      </c>
      <c r="B95" s="3">
        <v>610822</v>
      </c>
      <c r="C95" s="12" t="s">
        <v>10</v>
      </c>
      <c r="D95" s="12">
        <f t="shared" si="14"/>
        <v>1713.0301633045151</v>
      </c>
      <c r="E95" s="12">
        <f t="shared" si="17"/>
        <v>-37.050476315013668</v>
      </c>
      <c r="F95" s="12">
        <f t="shared" si="17"/>
        <v>71.234141206337654</v>
      </c>
      <c r="G95" s="12">
        <f t="shared" si="17"/>
        <v>-12.152503742607678</v>
      </c>
      <c r="H95" s="12">
        <f t="shared" si="17"/>
        <v>22.134609266247907</v>
      </c>
      <c r="I95" s="12">
        <f t="shared" si="17"/>
        <v>2.9162205197118141</v>
      </c>
      <c r="J95" s="12">
        <f t="shared" si="17"/>
        <v>-17.481663473286218</v>
      </c>
      <c r="K95" s="12">
        <f t="shared" si="17"/>
        <v>63.569828148640141</v>
      </c>
      <c r="L95" s="12">
        <f t="shared" si="17"/>
        <v>-13.569089484278024</v>
      </c>
      <c r="M95" s="12">
        <f t="shared" si="17"/>
        <v>-30.546591476389096</v>
      </c>
      <c r="N95" s="12">
        <f t="shared" si="17"/>
        <v>-1.1787389227450973</v>
      </c>
      <c r="O95" s="12">
        <f t="shared" si="17"/>
        <v>4.8018178524882984</v>
      </c>
      <c r="P95" s="12">
        <f t="shared" si="17"/>
        <v>7.0767153875640645</v>
      </c>
      <c r="Q95" s="12">
        <f t="shared" si="17"/>
        <v>-30.548232606926334</v>
      </c>
      <c r="R95" s="12">
        <f t="shared" si="17"/>
        <v>-11.591299611259103</v>
      </c>
      <c r="S95" s="12">
        <f t="shared" si="17"/>
        <v>7.1124700501990645</v>
      </c>
      <c r="T95" s="12">
        <f t="shared" si="17"/>
        <v>6.2145361822653484</v>
      </c>
      <c r="U95" s="12">
        <f t="shared" si="17"/>
        <v>26.291038691178883</v>
      </c>
      <c r="V95" s="12">
        <f t="shared" si="17"/>
        <v>14.015338279793625</v>
      </c>
      <c r="W95" s="12">
        <f t="shared" si="17"/>
        <v>-6.7785508837064441</v>
      </c>
      <c r="X95" s="12">
        <f t="shared" si="17"/>
        <v>-9.7863722410876761</v>
      </c>
      <c r="Y95" s="12">
        <f t="shared" si="17"/>
        <v>12.79078722740951</v>
      </c>
      <c r="Z95" s="12">
        <f t="shared" si="17"/>
        <v>30.410426022310844</v>
      </c>
      <c r="AA95" s="12">
        <f t="shared" si="17"/>
        <v>-6.5485730876824988</v>
      </c>
      <c r="AB95" s="12">
        <f t="shared" si="17"/>
        <v>6.6840491848344357</v>
      </c>
      <c r="AC95" s="12">
        <f t="shared" si="17"/>
        <v>89.589083342159569</v>
      </c>
      <c r="AD95" s="12">
        <f t="shared" si="17"/>
        <v>36.228369995945968</v>
      </c>
      <c r="AE95" s="12">
        <f t="shared" si="17"/>
        <v>21.041265608170676</v>
      </c>
      <c r="AF95" s="12">
        <f t="shared" si="15"/>
        <v>16.063573384535079</v>
      </c>
    </row>
    <row r="96" spans="1:32" ht="12.75" customHeight="1">
      <c r="A96" s="3"/>
      <c r="B96" s="29" t="s">
        <v>19</v>
      </c>
      <c r="C96" s="12" t="s">
        <v>10</v>
      </c>
      <c r="D96" s="12">
        <f t="shared" si="14"/>
        <v>30.434116867018531</v>
      </c>
      <c r="E96" s="12">
        <f t="shared" si="17"/>
        <v>33.093781098488961</v>
      </c>
      <c r="F96" s="12">
        <f t="shared" si="17"/>
        <v>8.4701724990702019</v>
      </c>
      <c r="G96" s="12">
        <f t="shared" si="17"/>
        <v>-1.138706742259572</v>
      </c>
      <c r="H96" s="12">
        <f t="shared" si="17"/>
        <v>-3.1301568761505365</v>
      </c>
      <c r="I96" s="12">
        <f t="shared" si="17"/>
        <v>0.30053882377278285</v>
      </c>
      <c r="J96" s="12">
        <f t="shared" si="17"/>
        <v>-4.8713956436893966</v>
      </c>
      <c r="K96" s="12">
        <f t="shared" si="17"/>
        <v>-9.3310587386480819</v>
      </c>
      <c r="L96" s="12">
        <f t="shared" si="17"/>
        <v>-19.45097215596175</v>
      </c>
      <c r="M96" s="12">
        <f t="shared" si="17"/>
        <v>-3.6103793988719133</v>
      </c>
      <c r="N96" s="12">
        <f t="shared" si="17"/>
        <v>4.8598698042405744</v>
      </c>
      <c r="O96" s="12">
        <f t="shared" si="17"/>
        <v>-6.3791379304116731</v>
      </c>
      <c r="P96" s="12">
        <f t="shared" si="17"/>
        <v>2.5698955537949217</v>
      </c>
      <c r="Q96" s="12">
        <f t="shared" si="17"/>
        <v>-16.19795987169968</v>
      </c>
      <c r="R96" s="12">
        <f t="shared" si="17"/>
        <v>10.339107944113508</v>
      </c>
      <c r="S96" s="12">
        <f t="shared" si="17"/>
        <v>21.244276253225379</v>
      </c>
      <c r="T96" s="12">
        <f t="shared" si="17"/>
        <v>12.128675562613253</v>
      </c>
      <c r="U96" s="12">
        <f t="shared" si="17"/>
        <v>11.2056428483383</v>
      </c>
      <c r="V96" s="12">
        <f t="shared" si="17"/>
        <v>9.5527003032954241</v>
      </c>
      <c r="W96" s="12">
        <f t="shared" si="17"/>
        <v>7.2321285572569849</v>
      </c>
      <c r="X96" s="12">
        <f t="shared" si="17"/>
        <v>1.021003796589298</v>
      </c>
      <c r="Y96" s="12">
        <f t="shared" si="17"/>
        <v>-1.1804092425869044</v>
      </c>
      <c r="Z96" s="12">
        <f t="shared" si="17"/>
        <v>13.981632091965807</v>
      </c>
      <c r="AA96" s="12">
        <f t="shared" si="17"/>
        <v>3.2450437327127872</v>
      </c>
      <c r="AB96" s="12">
        <f t="shared" si="17"/>
        <v>-21.178233450985601</v>
      </c>
      <c r="AC96" s="12">
        <f t="shared" si="17"/>
        <v>39.447397834012179</v>
      </c>
      <c r="AD96" s="12">
        <f t="shared" si="17"/>
        <v>37.941088899086196</v>
      </c>
      <c r="AE96" s="12">
        <f t="shared" si="17"/>
        <v>-1.6886212264348046</v>
      </c>
      <c r="AF96" s="12">
        <f t="shared" si="15"/>
        <v>4.4221742424618737</v>
      </c>
    </row>
    <row r="97" spans="1:32" ht="12.75" customHeight="1">
      <c r="A97" s="3"/>
      <c r="B97" s="29" t="s">
        <v>20</v>
      </c>
      <c r="C97" s="12" t="s">
        <v>10</v>
      </c>
      <c r="D97" s="12">
        <f t="shared" si="14"/>
        <v>17.172669236444577</v>
      </c>
      <c r="E97" s="12">
        <f t="shared" si="17"/>
        <v>54.205445187275075</v>
      </c>
      <c r="F97" s="12">
        <f t="shared" si="17"/>
        <v>16.264663681407427</v>
      </c>
      <c r="G97" s="12">
        <f t="shared" si="17"/>
        <v>-5.7052939464247032</v>
      </c>
      <c r="H97" s="12">
        <f t="shared" si="17"/>
        <v>2.3969718853263231</v>
      </c>
      <c r="I97" s="12">
        <f t="shared" si="17"/>
        <v>-7.9184040214680778</v>
      </c>
      <c r="J97" s="12">
        <f t="shared" si="17"/>
        <v>-3.7648961606921034</v>
      </c>
      <c r="K97" s="12">
        <f t="shared" si="17"/>
        <v>-10.256440465368712</v>
      </c>
      <c r="L97" s="12">
        <f t="shared" si="17"/>
        <v>-10.218118848924021</v>
      </c>
      <c r="M97" s="12">
        <f t="shared" si="17"/>
        <v>-3.3462117230856165</v>
      </c>
      <c r="N97" s="12">
        <f t="shared" si="17"/>
        <v>-2.9491286903773073</v>
      </c>
      <c r="O97" s="12">
        <f t="shared" si="17"/>
        <v>2.714123203009791</v>
      </c>
      <c r="P97" s="12">
        <f t="shared" si="17"/>
        <v>4.4146339263253793</v>
      </c>
      <c r="Q97" s="12">
        <f t="shared" si="17"/>
        <v>-17.532692183397742</v>
      </c>
      <c r="R97" s="12">
        <f t="shared" si="17"/>
        <v>5.507974506295028</v>
      </c>
      <c r="S97" s="12">
        <f t="shared" si="17"/>
        <v>16.533257692498211</v>
      </c>
      <c r="T97" s="12">
        <f t="shared" si="17"/>
        <v>1.3819244007168265</v>
      </c>
      <c r="U97" s="12">
        <f t="shared" si="17"/>
        <v>6.7960885899339303</v>
      </c>
      <c r="V97" s="12">
        <f t="shared" si="17"/>
        <v>7.4974910499122416</v>
      </c>
      <c r="W97" s="12">
        <f t="shared" si="17"/>
        <v>4.6281900414882244</v>
      </c>
      <c r="X97" s="12">
        <f t="shared" si="17"/>
        <v>-4.1439649209509497</v>
      </c>
      <c r="Y97" s="12">
        <f t="shared" si="17"/>
        <v>-5.8392929327329171</v>
      </c>
      <c r="Z97" s="12">
        <f t="shared" si="17"/>
        <v>12.461950334952945</v>
      </c>
      <c r="AA97" s="12">
        <f t="shared" si="17"/>
        <v>6.8736678512253349</v>
      </c>
      <c r="AB97" s="12">
        <f t="shared" si="17"/>
        <v>-25.517329442302</v>
      </c>
      <c r="AC97" s="12">
        <f t="shared" si="17"/>
        <v>26.514583207300802</v>
      </c>
      <c r="AD97" s="12">
        <f t="shared" si="17"/>
        <v>31.246535171494685</v>
      </c>
      <c r="AE97" s="12">
        <f t="shared" si="17"/>
        <v>33.828447534757402</v>
      </c>
      <c r="AF97" s="12">
        <f t="shared" si="15"/>
        <v>4.1261450750363915</v>
      </c>
    </row>
    <row r="98" spans="1:32" ht="12.75" customHeight="1">
      <c r="A98" s="3"/>
      <c r="B98" s="29" t="s">
        <v>7</v>
      </c>
      <c r="C98" s="12" t="s">
        <v>10</v>
      </c>
      <c r="D98" s="12">
        <f t="shared" si="14"/>
        <v>25.274665226077857</v>
      </c>
      <c r="E98" s="12">
        <f t="shared" si="17"/>
        <v>40.776202953140256</v>
      </c>
      <c r="F98" s="12">
        <f t="shared" si="17"/>
        <v>11.577120012089807</v>
      </c>
      <c r="G98" s="12">
        <f t="shared" si="17"/>
        <v>-3.0354584957113246</v>
      </c>
      <c r="H98" s="12">
        <f t="shared" si="17"/>
        <v>-0.89765062441831844</v>
      </c>
      <c r="I98" s="12">
        <f t="shared" si="17"/>
        <v>-3.1296041733250632</v>
      </c>
      <c r="J98" s="12">
        <f t="shared" si="17"/>
        <v>-4.4324313006187737</v>
      </c>
      <c r="K98" s="12">
        <f t="shared" si="17"/>
        <v>-9.7007353120038005</v>
      </c>
      <c r="L98" s="12">
        <f t="shared" si="17"/>
        <v>-15.785279720224239</v>
      </c>
      <c r="M98" s="12">
        <f t="shared" si="17"/>
        <v>-3.4985642997130526</v>
      </c>
      <c r="N98" s="12">
        <f t="shared" si="17"/>
        <v>1.5493116353197962</v>
      </c>
      <c r="O98" s="12">
        <f t="shared" si="17"/>
        <v>-2.6948971787954861</v>
      </c>
      <c r="P98" s="12">
        <f t="shared" si="17"/>
        <v>3.3588604275061016</v>
      </c>
      <c r="Q98" s="12">
        <f t="shared" si="17"/>
        <v>-16.774634332581684</v>
      </c>
      <c r="R98" s="12">
        <f t="shared" si="17"/>
        <v>8.270816753323146</v>
      </c>
      <c r="S98" s="12">
        <f t="shared" si="17"/>
        <v>19.278874508392533</v>
      </c>
      <c r="T98" s="12">
        <f t="shared" si="17"/>
        <v>7.7484137469841556</v>
      </c>
      <c r="U98" s="12">
        <f t="shared" si="17"/>
        <v>9.5145509343219885</v>
      </c>
      <c r="V98" s="12">
        <f t="shared" si="17"/>
        <v>8.7840795810358401</v>
      </c>
      <c r="W98" s="12">
        <f t="shared" si="17"/>
        <v>6.2698080198967858</v>
      </c>
      <c r="X98" s="12">
        <f t="shared" si="17"/>
        <v>-0.85829372475974708</v>
      </c>
      <c r="Y98" s="12">
        <f t="shared" si="17"/>
        <v>-2.8193859665315841</v>
      </c>
      <c r="Z98" s="12">
        <f t="shared" si="17"/>
        <v>13.463627464004489</v>
      </c>
      <c r="AA98" s="12">
        <f t="shared" si="17"/>
        <v>4.4709913660687874</v>
      </c>
      <c r="AB98" s="12">
        <f t="shared" si="17"/>
        <v>-22.677932765919351</v>
      </c>
      <c r="AC98" s="12">
        <f t="shared" si="17"/>
        <v>35.141638308146867</v>
      </c>
      <c r="AD98" s="12">
        <f t="shared" si="17"/>
        <v>35.854534271462484</v>
      </c>
      <c r="AE98" s="12">
        <f t="shared" si="17"/>
        <v>9.0058410580447799</v>
      </c>
      <c r="AF98" s="12">
        <f t="shared" si="15"/>
        <v>4.3097814246668253</v>
      </c>
    </row>
    <row r="99" spans="1:32" s="2" customFormat="1" ht="13.8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:32" s="2" customFormat="1" ht="13.8" thickTop="1">
      <c r="A100" s="17" t="s">
        <v>1187</v>
      </c>
    </row>
    <row r="101" spans="1:32" ht="12.75" customHeight="1"/>
    <row r="102" spans="1:32" ht="12.75" customHeight="1"/>
    <row r="103" spans="1:32" ht="12.75" customHeight="1">
      <c r="A103" s="23" t="s">
        <v>11</v>
      </c>
    </row>
    <row r="104" spans="1:32" ht="12.75" customHeight="1"/>
    <row r="105" spans="1:32" ht="12.75" customHeight="1"/>
    <row r="106" spans="1:32" ht="12.75" customHeight="1"/>
    <row r="107" spans="1:32" ht="12.75" customHeight="1"/>
    <row r="108" spans="1:32" ht="12.75" customHeight="1"/>
    <row r="109" spans="1:32" ht="12.75" customHeight="1"/>
    <row r="110" spans="1:32" ht="12.75" customHeight="1"/>
    <row r="111" spans="1:32" ht="12.75" customHeight="1"/>
  </sheetData>
  <mergeCells count="5">
    <mergeCell ref="A2:AF2"/>
    <mergeCell ref="A4:AF4"/>
    <mergeCell ref="B7:AF7"/>
    <mergeCell ref="B38:AF38"/>
    <mergeCell ref="B69:AF69"/>
  </mergeCells>
  <hyperlinks>
    <hyperlink ref="A103" location="NOTAS!A1" display="NOTAS" xr:uid="{00000000-0004-0000-1A00-000000000000}"/>
    <hyperlink ref="A1" location="ÍNDICE!A1" display="INDICE" xr:uid="{00000000-0004-0000-1A00-000001000000}"/>
  </hyperlinks>
  <pageMargins left="0.75" right="0.75" top="1" bottom="1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F111"/>
  <sheetViews>
    <sheetView showGridLines="0" zoomScaleNormal="100" workbookViewId="0"/>
  </sheetViews>
  <sheetFormatPr baseColWidth="10" defaultColWidth="10.88671875" defaultRowHeight="13.2"/>
  <cols>
    <col min="1" max="1" width="5.88671875" style="23" customWidth="1"/>
    <col min="2" max="2" width="16.6640625" style="79" customWidth="1"/>
    <col min="3" max="3" width="11.88671875" style="23" customWidth="1"/>
    <col min="4" max="4" width="11.6640625" style="23" customWidth="1"/>
    <col min="5" max="31" width="11.88671875" style="23" customWidth="1"/>
    <col min="32" max="32" width="12.44140625" style="23" customWidth="1"/>
    <col min="33" max="16384" width="10.88671875" style="23"/>
  </cols>
  <sheetData>
    <row r="1" spans="1:32" s="27" customFormat="1">
      <c r="A1" s="45" t="s">
        <v>0</v>
      </c>
      <c r="B1" s="71"/>
    </row>
    <row r="2" spans="1:32" s="27" customFormat="1">
      <c r="A2" s="87" t="s">
        <v>265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27" customFormat="1">
      <c r="A3" s="3"/>
      <c r="B3" s="7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7" customFormat="1">
      <c r="A4" s="87" t="s">
        <v>1209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7" customFormat="1" ht="13.8" thickBot="1">
      <c r="A5" s="4"/>
      <c r="B5" s="7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2" s="27" customFormat="1" ht="13.8" thickTop="1">
      <c r="A6" s="28"/>
      <c r="B6" s="74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2" s="27" customFormat="1" ht="13.8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27" customFormat="1" ht="13.8" thickTop="1">
      <c r="A8" s="28"/>
      <c r="B8" s="7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ht="12.75" customHeight="1">
      <c r="A9" s="3">
        <v>1</v>
      </c>
      <c r="B9" s="72">
        <v>630790</v>
      </c>
      <c r="C9" s="8">
        <v>66.546000000000006</v>
      </c>
      <c r="D9" s="8">
        <v>86.326232000000005</v>
      </c>
      <c r="E9" s="8">
        <v>154.44311999999999</v>
      </c>
      <c r="F9" s="8">
        <v>216.56244800000002</v>
      </c>
      <c r="G9" s="8">
        <v>177.37232</v>
      </c>
      <c r="H9" s="8">
        <v>314.66392300000001</v>
      </c>
      <c r="I9" s="8">
        <v>304.036091</v>
      </c>
      <c r="J9" s="8">
        <v>320.855772</v>
      </c>
      <c r="K9" s="8">
        <v>338.58736700000003</v>
      </c>
      <c r="L9" s="8">
        <v>362.86602299999998</v>
      </c>
      <c r="M9" s="8">
        <v>340.24168400000002</v>
      </c>
      <c r="N9" s="8">
        <v>380.83081800000002</v>
      </c>
      <c r="O9" s="8">
        <v>379.70537300000001</v>
      </c>
      <c r="P9" s="34">
        <v>353.73787599999997</v>
      </c>
      <c r="Q9" s="34">
        <v>338.83444700000001</v>
      </c>
      <c r="R9" s="34">
        <v>345.238585</v>
      </c>
      <c r="S9" s="34">
        <v>383.044872</v>
      </c>
      <c r="T9" s="34">
        <v>377.39650399999999</v>
      </c>
      <c r="U9" s="34">
        <v>470.17324500000001</v>
      </c>
      <c r="V9" s="34">
        <v>510.38934799999998</v>
      </c>
      <c r="W9" s="34">
        <v>500.294061</v>
      </c>
      <c r="X9" s="34">
        <v>499.35441399999996</v>
      </c>
      <c r="Y9" s="34">
        <v>529.3281629999999</v>
      </c>
      <c r="Z9" s="34">
        <v>513.98387500000001</v>
      </c>
      <c r="AA9" s="34">
        <v>527.125677</v>
      </c>
      <c r="AB9" s="34">
        <v>791.92793700000004</v>
      </c>
      <c r="AC9" s="34">
        <v>691.63566299999991</v>
      </c>
      <c r="AD9" s="34">
        <v>687.748921</v>
      </c>
      <c r="AE9" s="34">
        <v>740.49913100000003</v>
      </c>
      <c r="AF9" s="34">
        <f>SUM(C9:AE9)</f>
        <v>11703.749890000001</v>
      </c>
    </row>
    <row r="10" spans="1:32" ht="12.75" customHeight="1">
      <c r="A10" s="3">
        <v>2</v>
      </c>
      <c r="B10" s="72">
        <v>630392</v>
      </c>
      <c r="C10" s="8">
        <v>9.6560000000000006</v>
      </c>
      <c r="D10" s="8">
        <v>8.0556049999999999</v>
      </c>
      <c r="E10" s="8">
        <v>6.8278230000000004</v>
      </c>
      <c r="F10" s="8">
        <v>3.8235410000000001</v>
      </c>
      <c r="G10" s="8">
        <v>7.0548260000000003</v>
      </c>
      <c r="H10" s="8">
        <v>14.655372999999999</v>
      </c>
      <c r="I10" s="8">
        <v>29.398699000000001</v>
      </c>
      <c r="J10" s="8">
        <v>48.924669999999999</v>
      </c>
      <c r="K10" s="8">
        <v>51.303094999999999</v>
      </c>
      <c r="L10" s="8">
        <v>43.200831000000001</v>
      </c>
      <c r="M10" s="8">
        <v>54.919446000000001</v>
      </c>
      <c r="N10" s="8">
        <v>64.824669</v>
      </c>
      <c r="O10" s="8">
        <v>68.638587999999999</v>
      </c>
      <c r="P10" s="34">
        <v>63.239997000000002</v>
      </c>
      <c r="Q10" s="34">
        <v>92.875627999999992</v>
      </c>
      <c r="R10" s="34">
        <v>119.966576</v>
      </c>
      <c r="S10" s="34">
        <v>133.199026</v>
      </c>
      <c r="T10" s="34">
        <v>117.60309600000001</v>
      </c>
      <c r="U10" s="34">
        <v>179.78047099999998</v>
      </c>
      <c r="V10" s="34">
        <v>188.80255700000001</v>
      </c>
      <c r="W10" s="34">
        <v>248.04526100000001</v>
      </c>
      <c r="X10" s="34">
        <v>287.10413900000003</v>
      </c>
      <c r="Y10" s="34">
        <v>345.36240299999997</v>
      </c>
      <c r="Z10" s="34">
        <v>385.483654</v>
      </c>
      <c r="AA10" s="34">
        <v>384.90273400000001</v>
      </c>
      <c r="AB10" s="34">
        <v>367.43594900000005</v>
      </c>
      <c r="AC10" s="34">
        <v>480.897109</v>
      </c>
      <c r="AD10" s="34">
        <v>496.999438</v>
      </c>
      <c r="AE10" s="34">
        <v>542.82467700000007</v>
      </c>
      <c r="AF10" s="34">
        <f t="shared" ref="AF10:AF36" si="0">SUM(C10:AE10)</f>
        <v>4845.8058810000002</v>
      </c>
    </row>
    <row r="11" spans="1:32" ht="12.75" customHeight="1">
      <c r="A11" s="3">
        <v>3</v>
      </c>
      <c r="B11" s="72">
        <v>940490</v>
      </c>
      <c r="C11" s="8">
        <v>22.785</v>
      </c>
      <c r="D11" s="8">
        <v>29.854320000000001</v>
      </c>
      <c r="E11" s="8">
        <v>49.562095999999997</v>
      </c>
      <c r="F11" s="8">
        <v>55.104743999999997</v>
      </c>
      <c r="G11" s="8">
        <v>67.215792000000008</v>
      </c>
      <c r="H11" s="8">
        <v>121.491795</v>
      </c>
      <c r="I11" s="8">
        <v>107.270959</v>
      </c>
      <c r="J11" s="8">
        <v>111.02445900000001</v>
      </c>
      <c r="K11" s="8">
        <v>131.835193</v>
      </c>
      <c r="L11" s="8">
        <v>124.842669</v>
      </c>
      <c r="M11" s="8">
        <v>131.77419500000002</v>
      </c>
      <c r="N11" s="8">
        <v>138.51954599999999</v>
      </c>
      <c r="O11" s="8">
        <v>135.80455699999999</v>
      </c>
      <c r="P11" s="34">
        <v>169.478329</v>
      </c>
      <c r="Q11" s="34">
        <v>118.936409</v>
      </c>
      <c r="R11" s="34">
        <v>119.771928</v>
      </c>
      <c r="S11" s="34">
        <v>139.23046400000001</v>
      </c>
      <c r="T11" s="34">
        <v>124.73924700000001</v>
      </c>
      <c r="U11" s="34">
        <v>97.135252999999992</v>
      </c>
      <c r="V11" s="34">
        <v>120.290406</v>
      </c>
      <c r="W11" s="34">
        <v>114.18010099999999</v>
      </c>
      <c r="X11" s="34">
        <v>123.12972000000001</v>
      </c>
      <c r="Y11" s="34">
        <v>106.865736</v>
      </c>
      <c r="Z11" s="34">
        <v>116.80007000000001</v>
      </c>
      <c r="AA11" s="34">
        <v>137.598624</v>
      </c>
      <c r="AB11" s="34">
        <v>130.94745699999999</v>
      </c>
      <c r="AC11" s="34">
        <v>187.63454300000001</v>
      </c>
      <c r="AD11" s="34">
        <v>178.58994799999999</v>
      </c>
      <c r="AE11" s="34">
        <v>146.769713</v>
      </c>
      <c r="AF11" s="34">
        <f t="shared" si="0"/>
        <v>3359.1832730000001</v>
      </c>
    </row>
    <row r="12" spans="1:32" ht="12.75" customHeight="1">
      <c r="A12" s="3">
        <v>4</v>
      </c>
      <c r="B12" s="72">
        <v>560300</v>
      </c>
      <c r="C12" s="8">
        <v>17.922999999999998</v>
      </c>
      <c r="D12" s="8">
        <v>41.784211999999997</v>
      </c>
      <c r="E12" s="8">
        <v>66.017544000000001</v>
      </c>
      <c r="F12" s="8">
        <v>47.071911999999998</v>
      </c>
      <c r="G12" s="8">
        <v>50.868436000000003</v>
      </c>
      <c r="H12" s="8">
        <v>42.132719999999999</v>
      </c>
      <c r="I12" s="8">
        <v>39.060214999999999</v>
      </c>
      <c r="J12" s="8">
        <v>43.360347000000004</v>
      </c>
      <c r="K12" s="8">
        <v>60.544790999999996</v>
      </c>
      <c r="L12" s="8">
        <v>70.791062999999994</v>
      </c>
      <c r="M12" s="8">
        <v>80.807901999999999</v>
      </c>
      <c r="N12" s="8">
        <v>74.866608999999997</v>
      </c>
      <c r="O12" s="8">
        <v>84.712509999999995</v>
      </c>
      <c r="P12" s="34">
        <v>93.296037999999996</v>
      </c>
      <c r="Q12" s="34">
        <v>68.859085999999991</v>
      </c>
      <c r="R12" s="34">
        <v>84.560455000000005</v>
      </c>
      <c r="S12" s="34">
        <v>105.325337</v>
      </c>
      <c r="T12" s="34">
        <v>115.53179300000001</v>
      </c>
      <c r="U12" s="34">
        <v>111.65432300000001</v>
      </c>
      <c r="V12" s="34">
        <v>91.09160700000001</v>
      </c>
      <c r="W12" s="34">
        <v>70.687794999999994</v>
      </c>
      <c r="X12" s="34">
        <v>71.557354000000004</v>
      </c>
      <c r="Y12" s="34">
        <v>108.00413999999999</v>
      </c>
      <c r="Z12" s="34">
        <v>100.27049000000001</v>
      </c>
      <c r="AA12" s="34">
        <v>96.712460000000007</v>
      </c>
      <c r="AB12" s="34">
        <v>118.682548</v>
      </c>
      <c r="AC12" s="34">
        <v>142.829836</v>
      </c>
      <c r="AD12" s="34">
        <v>166.99724799999998</v>
      </c>
      <c r="AE12" s="34">
        <v>0</v>
      </c>
      <c r="AF12" s="34">
        <f t="shared" si="0"/>
        <v>2266.0017710000002</v>
      </c>
    </row>
    <row r="13" spans="1:32" ht="12.75" customHeight="1">
      <c r="A13" s="3">
        <v>5</v>
      </c>
      <c r="B13" s="72">
        <v>420292</v>
      </c>
      <c r="C13" s="8">
        <v>4.6689999999999996</v>
      </c>
      <c r="D13" s="8">
        <v>10.649207000000001</v>
      </c>
      <c r="E13" s="8">
        <v>24.263188</v>
      </c>
      <c r="F13" s="8">
        <v>31.094995999999998</v>
      </c>
      <c r="G13" s="8">
        <v>42.821627999999997</v>
      </c>
      <c r="H13" s="8">
        <v>49.619183</v>
      </c>
      <c r="I13" s="8">
        <v>41.284171000000001</v>
      </c>
      <c r="J13" s="8">
        <v>42.099733000000001</v>
      </c>
      <c r="K13" s="8">
        <v>41.169582000000005</v>
      </c>
      <c r="L13" s="8">
        <v>18.711295</v>
      </c>
      <c r="M13" s="8">
        <v>17.745526999999999</v>
      </c>
      <c r="N13" s="8">
        <v>12.993264</v>
      </c>
      <c r="O13" s="8">
        <v>12.724397000000002</v>
      </c>
      <c r="P13" s="34">
        <v>15.212305000000001</v>
      </c>
      <c r="Q13" s="34">
        <v>12.502355999999999</v>
      </c>
      <c r="R13" s="34">
        <v>12.802115000000001</v>
      </c>
      <c r="S13" s="34">
        <v>24.970766000000001</v>
      </c>
      <c r="T13" s="34">
        <v>38.154334000000006</v>
      </c>
      <c r="U13" s="34">
        <v>34.745644999999996</v>
      </c>
      <c r="V13" s="34">
        <v>43.818785000000005</v>
      </c>
      <c r="W13" s="34">
        <v>43.526865000000001</v>
      </c>
      <c r="X13" s="34">
        <v>52.834120999999996</v>
      </c>
      <c r="Y13" s="34">
        <v>53.648163999999994</v>
      </c>
      <c r="Z13" s="34">
        <v>69.219464000000002</v>
      </c>
      <c r="AA13" s="34">
        <v>89.482350000000011</v>
      </c>
      <c r="AB13" s="34">
        <v>54.83869</v>
      </c>
      <c r="AC13" s="34">
        <v>75.066350999999997</v>
      </c>
      <c r="AD13" s="34">
        <v>108.90192500000001</v>
      </c>
      <c r="AE13" s="34">
        <v>128.640615</v>
      </c>
      <c r="AF13" s="34">
        <f t="shared" si="0"/>
        <v>1208.210022</v>
      </c>
    </row>
    <row r="14" spans="1:32" ht="12.75" customHeight="1">
      <c r="A14" s="3">
        <v>6</v>
      </c>
      <c r="B14" s="72">
        <v>630531</v>
      </c>
      <c r="C14" s="8">
        <v>25.135999999999999</v>
      </c>
      <c r="D14" s="8">
        <v>20.841598000000001</v>
      </c>
      <c r="E14" s="8">
        <v>41.662711999999999</v>
      </c>
      <c r="F14" s="8">
        <v>52.085115999999999</v>
      </c>
      <c r="G14" s="8">
        <v>74.174456000000006</v>
      </c>
      <c r="H14" s="8">
        <v>62.306427000000006</v>
      </c>
      <c r="I14" s="8">
        <v>33.782805999999994</v>
      </c>
      <c r="J14" s="8">
        <v>47.002160000000003</v>
      </c>
      <c r="K14" s="8">
        <v>31.054355000000001</v>
      </c>
      <c r="L14" s="8">
        <v>34.486449</v>
      </c>
      <c r="M14" s="8">
        <v>38.645600000000002</v>
      </c>
      <c r="N14" s="8">
        <v>47.863571</v>
      </c>
      <c r="O14" s="8">
        <v>32.829008000000002</v>
      </c>
      <c r="P14" s="34">
        <v>23.604039</v>
      </c>
      <c r="Q14" s="34">
        <v>20.138390999999999</v>
      </c>
      <c r="R14" s="34">
        <v>28.873196</v>
      </c>
      <c r="S14" s="34">
        <v>38.028343999999997</v>
      </c>
      <c r="T14" s="34">
        <v>39.943192000000003</v>
      </c>
      <c r="U14" s="34">
        <v>32.140734000000002</v>
      </c>
      <c r="V14" s="34">
        <v>40.835351000000003</v>
      </c>
      <c r="W14" s="34">
        <v>28.968377</v>
      </c>
      <c r="X14" s="34">
        <v>30.116501</v>
      </c>
      <c r="Y14" s="34">
        <v>40.310068000000001</v>
      </c>
      <c r="Z14" s="34">
        <v>32.612056000000003</v>
      </c>
      <c r="AA14" s="34">
        <v>28.122146000000001</v>
      </c>
      <c r="AB14" s="34">
        <v>27.090714999999999</v>
      </c>
      <c r="AC14" s="34">
        <v>85.141462000000004</v>
      </c>
      <c r="AD14" s="34">
        <v>96.846820000000008</v>
      </c>
      <c r="AE14" s="34">
        <v>0</v>
      </c>
      <c r="AF14" s="34">
        <f t="shared" si="0"/>
        <v>1134.6416499999998</v>
      </c>
    </row>
    <row r="15" spans="1:32" ht="12.75" customHeight="1">
      <c r="A15" s="3">
        <v>7</v>
      </c>
      <c r="B15" s="72">
        <v>701931</v>
      </c>
      <c r="C15" s="8">
        <v>4.4930000000000003</v>
      </c>
      <c r="D15" s="8">
        <v>5.1697820000000005</v>
      </c>
      <c r="E15" s="8">
        <v>3.7517209999999999</v>
      </c>
      <c r="F15" s="8">
        <v>3.4381019999999998</v>
      </c>
      <c r="G15" s="8">
        <v>2.6525749999999997</v>
      </c>
      <c r="H15" s="8">
        <v>3.815302</v>
      </c>
      <c r="I15" s="8">
        <v>4.5426789999999997</v>
      </c>
      <c r="J15" s="8">
        <v>4.2319909999999998</v>
      </c>
      <c r="K15" s="8">
        <v>3.3492640000000002</v>
      </c>
      <c r="L15" s="8">
        <v>5.3289119999999999</v>
      </c>
      <c r="M15" s="8">
        <v>3.9079950000000001</v>
      </c>
      <c r="N15" s="8">
        <v>3.9307350000000003</v>
      </c>
      <c r="O15" s="8">
        <v>3.5783700000000001</v>
      </c>
      <c r="P15" s="34">
        <v>3.766686</v>
      </c>
      <c r="Q15" s="34">
        <v>1.1367419999999999</v>
      </c>
      <c r="R15" s="34">
        <v>0.67281399999999991</v>
      </c>
      <c r="S15" s="34">
        <v>1.016726</v>
      </c>
      <c r="T15" s="34">
        <v>1.9568920000000001</v>
      </c>
      <c r="U15" s="34">
        <v>2.9675189999999998</v>
      </c>
      <c r="V15" s="34">
        <v>1.1410740000000001</v>
      </c>
      <c r="W15" s="34">
        <v>1.3130229999999998</v>
      </c>
      <c r="X15" s="34">
        <v>1.3191710000000001</v>
      </c>
      <c r="Y15" s="34">
        <v>2.0430120000000001</v>
      </c>
      <c r="Z15" s="34">
        <v>5.7079110000000002</v>
      </c>
      <c r="AA15" s="34">
        <v>16.109113000000001</v>
      </c>
      <c r="AB15" s="34">
        <v>16.404805</v>
      </c>
      <c r="AC15" s="34">
        <v>17.286792000000002</v>
      </c>
      <c r="AD15" s="34">
        <v>69.833703</v>
      </c>
      <c r="AE15" s="34">
        <v>5.7875299999999994</v>
      </c>
      <c r="AF15" s="34">
        <f t="shared" si="0"/>
        <v>200.65394100000003</v>
      </c>
    </row>
    <row r="16" spans="1:32" ht="12.75" customHeight="1">
      <c r="A16" s="3">
        <v>8</v>
      </c>
      <c r="B16" s="72">
        <v>420212</v>
      </c>
      <c r="C16" s="8">
        <v>40.082000000000001</v>
      </c>
      <c r="D16" s="8">
        <v>67.424064000000001</v>
      </c>
      <c r="E16" s="8">
        <v>106.50329600000001</v>
      </c>
      <c r="F16" s="8">
        <v>108.244032</v>
      </c>
      <c r="G16" s="8">
        <v>100.072704</v>
      </c>
      <c r="H16" s="8">
        <v>111.481678</v>
      </c>
      <c r="I16" s="8">
        <v>58.882777000000004</v>
      </c>
      <c r="J16" s="8">
        <v>36.642454000000001</v>
      </c>
      <c r="K16" s="8">
        <v>32.569956999999995</v>
      </c>
      <c r="L16" s="8">
        <v>36.748882999999999</v>
      </c>
      <c r="M16" s="8">
        <v>26.811706999999998</v>
      </c>
      <c r="N16" s="8">
        <v>28.398892</v>
      </c>
      <c r="O16" s="8">
        <v>26.025568</v>
      </c>
      <c r="P16" s="34">
        <v>27.546028</v>
      </c>
      <c r="Q16" s="34">
        <v>13.064662</v>
      </c>
      <c r="R16" s="34">
        <v>19.319665000000001</v>
      </c>
      <c r="S16" s="34">
        <v>10.907966</v>
      </c>
      <c r="T16" s="34">
        <v>12.811724</v>
      </c>
      <c r="U16" s="34">
        <v>16.019445999999999</v>
      </c>
      <c r="V16" s="34">
        <v>21.328337999999999</v>
      </c>
      <c r="W16" s="34">
        <v>25.012177000000001</v>
      </c>
      <c r="X16" s="34">
        <v>17.509450000000001</v>
      </c>
      <c r="Y16" s="34">
        <v>20.955210999999998</v>
      </c>
      <c r="Z16" s="34">
        <v>19.30039</v>
      </c>
      <c r="AA16" s="34">
        <v>21.093603999999999</v>
      </c>
      <c r="AB16" s="34">
        <v>25.217085000000001</v>
      </c>
      <c r="AC16" s="34">
        <v>36.447811000000002</v>
      </c>
      <c r="AD16" s="34">
        <v>40.327683999999998</v>
      </c>
      <c r="AE16" s="34">
        <v>29.551257</v>
      </c>
      <c r="AF16" s="34">
        <f t="shared" si="0"/>
        <v>1136.3005100000003</v>
      </c>
    </row>
    <row r="17" spans="1:32" ht="12.75" customHeight="1">
      <c r="A17" s="3">
        <v>9</v>
      </c>
      <c r="B17" s="72">
        <v>420330</v>
      </c>
      <c r="C17" s="8">
        <v>11.242000000000001</v>
      </c>
      <c r="D17" s="8">
        <v>12.018115999999999</v>
      </c>
      <c r="E17" s="8">
        <v>13.756892000000001</v>
      </c>
      <c r="F17" s="8">
        <v>13.210274</v>
      </c>
      <c r="G17" s="8">
        <v>17.692156000000001</v>
      </c>
      <c r="H17" s="8">
        <v>15.118105999999999</v>
      </c>
      <c r="I17" s="8">
        <v>15.066705000000001</v>
      </c>
      <c r="J17" s="8">
        <v>13.896201</v>
      </c>
      <c r="K17" s="8">
        <v>15.781420000000001</v>
      </c>
      <c r="L17" s="8">
        <v>19.212915000000002</v>
      </c>
      <c r="M17" s="8">
        <v>19.752929000000002</v>
      </c>
      <c r="N17" s="8">
        <v>21.954931999999999</v>
      </c>
      <c r="O17" s="8">
        <v>20.570768000000001</v>
      </c>
      <c r="P17" s="34">
        <v>20.117006</v>
      </c>
      <c r="Q17" s="34">
        <v>19.284744</v>
      </c>
      <c r="R17" s="34">
        <v>16.665834999999998</v>
      </c>
      <c r="S17" s="34">
        <v>16.853863</v>
      </c>
      <c r="T17" s="34">
        <v>19.843321</v>
      </c>
      <c r="U17" s="34">
        <v>20.243703</v>
      </c>
      <c r="V17" s="34">
        <v>23.517401999999997</v>
      </c>
      <c r="W17" s="34">
        <v>29.384288999999999</v>
      </c>
      <c r="X17" s="34">
        <v>24.668253</v>
      </c>
      <c r="Y17" s="34">
        <v>22.857261999999999</v>
      </c>
      <c r="Z17" s="34">
        <v>24.447519</v>
      </c>
      <c r="AA17" s="34">
        <v>25.255629000000003</v>
      </c>
      <c r="AB17" s="34">
        <v>19.887169</v>
      </c>
      <c r="AC17" s="34">
        <v>25.007816999999999</v>
      </c>
      <c r="AD17" s="34">
        <v>30.955805999999999</v>
      </c>
      <c r="AE17" s="34">
        <v>24.899046999999999</v>
      </c>
      <c r="AF17" s="34">
        <f t="shared" si="0"/>
        <v>573.16207900000006</v>
      </c>
    </row>
    <row r="18" spans="1:32" ht="12.75" customHeight="1">
      <c r="A18" s="3">
        <v>10</v>
      </c>
      <c r="B18" s="72">
        <v>630253</v>
      </c>
      <c r="C18" s="8">
        <v>0.26</v>
      </c>
      <c r="D18" s="8">
        <v>0.88812000000000002</v>
      </c>
      <c r="E18" s="8">
        <v>1.372609</v>
      </c>
      <c r="F18" s="8">
        <v>0.36158400000000002</v>
      </c>
      <c r="G18" s="8">
        <v>5.0146829999999998</v>
      </c>
      <c r="H18" s="8">
        <v>10.857995000000001</v>
      </c>
      <c r="I18" s="8">
        <v>17.176458</v>
      </c>
      <c r="J18" s="8">
        <v>43.516582</v>
      </c>
      <c r="K18" s="8">
        <v>35.062536999999999</v>
      </c>
      <c r="L18" s="8">
        <v>39.010418999999999</v>
      </c>
      <c r="M18" s="8">
        <v>36.401539</v>
      </c>
      <c r="N18" s="8">
        <v>50.901819000000003</v>
      </c>
      <c r="O18" s="8">
        <v>61.389249000000007</v>
      </c>
      <c r="P18" s="34">
        <v>40.902099999999997</v>
      </c>
      <c r="Q18" s="34">
        <v>22.301209999999998</v>
      </c>
      <c r="R18" s="34">
        <v>27.118914</v>
      </c>
      <c r="S18" s="34">
        <v>30.766169999999999</v>
      </c>
      <c r="T18" s="34">
        <v>42.810112999999994</v>
      </c>
      <c r="U18" s="34">
        <v>46.850979000000002</v>
      </c>
      <c r="V18" s="34">
        <v>42.979993</v>
      </c>
      <c r="W18" s="34">
        <v>49.400889999999997</v>
      </c>
      <c r="X18" s="34">
        <v>38.479644999999998</v>
      </c>
      <c r="Y18" s="34">
        <v>46.510141000000004</v>
      </c>
      <c r="Z18" s="34">
        <v>36.177624000000002</v>
      </c>
      <c r="AA18" s="34">
        <v>32.860855000000001</v>
      </c>
      <c r="AB18" s="34">
        <v>9.5069789999999994</v>
      </c>
      <c r="AC18" s="34">
        <v>15.6532</v>
      </c>
      <c r="AD18" s="34">
        <v>28.689494</v>
      </c>
      <c r="AE18" s="34">
        <v>22.871306000000001</v>
      </c>
      <c r="AF18" s="34">
        <f t="shared" si="0"/>
        <v>836.09320700000012</v>
      </c>
    </row>
    <row r="19" spans="1:32" ht="12.75" customHeight="1">
      <c r="A19" s="3">
        <v>11</v>
      </c>
      <c r="B19" s="72">
        <v>420222</v>
      </c>
      <c r="C19" s="8">
        <v>2.5649999999999999</v>
      </c>
      <c r="D19" s="8">
        <v>15.690059</v>
      </c>
      <c r="E19" s="8">
        <v>18.869797999999999</v>
      </c>
      <c r="F19" s="8">
        <v>16.702998999999998</v>
      </c>
      <c r="G19" s="8">
        <v>9.771077</v>
      </c>
      <c r="H19" s="8">
        <v>12.916686</v>
      </c>
      <c r="I19" s="8">
        <v>7.0112889999999997</v>
      </c>
      <c r="J19" s="8">
        <v>3.6310219999999997</v>
      </c>
      <c r="K19" s="8">
        <v>4.9985159999999995</v>
      </c>
      <c r="L19" s="8">
        <v>13.379251</v>
      </c>
      <c r="M19" s="8">
        <v>5.7474430000000005</v>
      </c>
      <c r="N19" s="8">
        <v>5.9302060000000001</v>
      </c>
      <c r="O19" s="8">
        <v>7.976261</v>
      </c>
      <c r="P19" s="34">
        <v>8.1541289999999993</v>
      </c>
      <c r="Q19" s="34">
        <v>10.210561</v>
      </c>
      <c r="R19" s="34">
        <v>6.3293010000000001</v>
      </c>
      <c r="S19" s="34">
        <v>7.2025159999999993</v>
      </c>
      <c r="T19" s="34">
        <v>7.4409910000000004</v>
      </c>
      <c r="U19" s="34">
        <v>8.2295999999999996</v>
      </c>
      <c r="V19" s="34">
        <v>8.2716010000000004</v>
      </c>
      <c r="W19" s="34">
        <v>7.0279560000000005</v>
      </c>
      <c r="X19" s="34">
        <v>8.3639979999999987</v>
      </c>
      <c r="Y19" s="34">
        <v>7.9005039999999997</v>
      </c>
      <c r="Z19" s="34">
        <v>9.0062870000000004</v>
      </c>
      <c r="AA19" s="34">
        <v>10.463788000000001</v>
      </c>
      <c r="AB19" s="34">
        <v>11.762040000000001</v>
      </c>
      <c r="AC19" s="34">
        <v>16.326084000000002</v>
      </c>
      <c r="AD19" s="34">
        <v>28.502556000000002</v>
      </c>
      <c r="AE19" s="34">
        <v>53.080135999999996</v>
      </c>
      <c r="AF19" s="34">
        <f t="shared" si="0"/>
        <v>333.46165500000006</v>
      </c>
    </row>
    <row r="20" spans="1:32" ht="12.75" customHeight="1">
      <c r="A20" s="3">
        <v>12</v>
      </c>
      <c r="B20" s="72">
        <v>630491</v>
      </c>
      <c r="C20" s="8">
        <v>4.0000000000000001E-3</v>
      </c>
      <c r="D20" s="8">
        <v>4.7854000000000001E-2</v>
      </c>
      <c r="E20" s="8">
        <v>0.28570999999999996</v>
      </c>
      <c r="F20" s="8">
        <v>0.64040599999999992</v>
      </c>
      <c r="G20" s="8">
        <v>0.42382999999999998</v>
      </c>
      <c r="H20" s="8">
        <v>0.645011</v>
      </c>
      <c r="I20" s="8">
        <v>0.83406500000000006</v>
      </c>
      <c r="J20" s="8">
        <v>27.086417000000001</v>
      </c>
      <c r="K20" s="8">
        <v>15.089540999999999</v>
      </c>
      <c r="L20" s="8">
        <v>0.11350199999999999</v>
      </c>
      <c r="M20" s="8">
        <v>0.57673600000000003</v>
      </c>
      <c r="N20" s="8">
        <v>1.4509839999999998</v>
      </c>
      <c r="O20" s="8">
        <v>1.0021869999999999</v>
      </c>
      <c r="P20" s="34">
        <v>0.66745200000000005</v>
      </c>
      <c r="Q20" s="34">
        <v>0.78742800000000002</v>
      </c>
      <c r="R20" s="34">
        <v>0.84556699999999996</v>
      </c>
      <c r="S20" s="34">
        <v>4.501506</v>
      </c>
      <c r="T20" s="34">
        <v>9.1920439999999992</v>
      </c>
      <c r="U20" s="34">
        <v>8.753952</v>
      </c>
      <c r="V20" s="34">
        <v>26.548852999999998</v>
      </c>
      <c r="W20" s="34">
        <v>25.018837999999999</v>
      </c>
      <c r="X20" s="34">
        <v>7.6151260000000001</v>
      </c>
      <c r="Y20" s="34">
        <v>17.480160000000001</v>
      </c>
      <c r="Z20" s="34">
        <v>18.428151999999997</v>
      </c>
      <c r="AA20" s="34">
        <v>25.178723000000002</v>
      </c>
      <c r="AB20" s="34">
        <v>26.166536000000001</v>
      </c>
      <c r="AC20" s="34">
        <v>18.974364000000001</v>
      </c>
      <c r="AD20" s="34">
        <v>27.266002</v>
      </c>
      <c r="AE20" s="34">
        <v>25.672578000000001</v>
      </c>
      <c r="AF20" s="34">
        <f t="shared" si="0"/>
        <v>291.29752399999995</v>
      </c>
    </row>
    <row r="21" spans="1:32" ht="12.75" customHeight="1">
      <c r="A21" s="3">
        <v>13</v>
      </c>
      <c r="B21" s="72">
        <v>630210</v>
      </c>
      <c r="C21" s="8">
        <v>0.34399999999999997</v>
      </c>
      <c r="D21" s="8">
        <v>2.9081199999999998</v>
      </c>
      <c r="E21" s="8">
        <v>11.728259</v>
      </c>
      <c r="F21" s="8">
        <v>10.402087</v>
      </c>
      <c r="G21" s="8">
        <v>9.5886929999999992</v>
      </c>
      <c r="H21" s="8">
        <v>7.5115540000000003</v>
      </c>
      <c r="I21" s="8">
        <v>0.90656199999999998</v>
      </c>
      <c r="J21" s="8">
        <v>0.43579299999999999</v>
      </c>
      <c r="K21" s="8">
        <v>0.127972</v>
      </c>
      <c r="L21" s="8">
        <v>0.57700800000000008</v>
      </c>
      <c r="M21" s="8">
        <v>1.1100050000000001</v>
      </c>
      <c r="N21" s="8">
        <v>0.52895599999999998</v>
      </c>
      <c r="O21" s="8">
        <v>0.34202699999999997</v>
      </c>
      <c r="P21" s="34">
        <v>2.190874</v>
      </c>
      <c r="Q21" s="34">
        <v>1.85545</v>
      </c>
      <c r="R21" s="34">
        <v>1.211735</v>
      </c>
      <c r="S21" s="34">
        <v>4.5921830000000003</v>
      </c>
      <c r="T21" s="34">
        <v>15.030237</v>
      </c>
      <c r="U21" s="34">
        <v>3.3505340000000001</v>
      </c>
      <c r="V21" s="34">
        <v>2.5518159999999996</v>
      </c>
      <c r="W21" s="34">
        <v>3.754521</v>
      </c>
      <c r="X21" s="34">
        <v>0.73421900000000007</v>
      </c>
      <c r="Y21" s="34">
        <v>0.30959500000000001</v>
      </c>
      <c r="Z21" s="34">
        <v>2.1767689999999997</v>
      </c>
      <c r="AA21" s="34">
        <v>4.9970090000000003</v>
      </c>
      <c r="AB21" s="34">
        <v>8.3259619999999988</v>
      </c>
      <c r="AC21" s="34">
        <v>30.427041000000003</v>
      </c>
      <c r="AD21" s="34">
        <v>22.845011</v>
      </c>
      <c r="AE21" s="34">
        <v>41.162040999999995</v>
      </c>
      <c r="AF21" s="34">
        <f t="shared" si="0"/>
        <v>192.02603299999998</v>
      </c>
    </row>
    <row r="22" spans="1:32" ht="12.75" customHeight="1">
      <c r="A22" s="3">
        <v>14</v>
      </c>
      <c r="B22" s="72">
        <v>630612</v>
      </c>
      <c r="C22" s="8">
        <v>0.45200000000000001</v>
      </c>
      <c r="D22" s="8">
        <v>1.3042009999999999</v>
      </c>
      <c r="E22" s="8">
        <v>1.0484680000000002</v>
      </c>
      <c r="F22" s="8">
        <v>4.7869970000000004</v>
      </c>
      <c r="G22" s="8">
        <v>2.4897959999999997</v>
      </c>
      <c r="H22" s="8">
        <v>2.1043419999999999</v>
      </c>
      <c r="I22" s="8">
        <v>1.826973</v>
      </c>
      <c r="J22" s="8">
        <v>3.0075799999999999</v>
      </c>
      <c r="K22" s="8">
        <v>1.6704190000000001</v>
      </c>
      <c r="L22" s="8">
        <v>1.381057</v>
      </c>
      <c r="M22" s="8">
        <v>6.729838</v>
      </c>
      <c r="N22" s="8">
        <v>3.1334560000000002</v>
      </c>
      <c r="O22" s="8">
        <v>3.20295</v>
      </c>
      <c r="P22" s="34">
        <v>1.9808330000000001</v>
      </c>
      <c r="Q22" s="34">
        <v>1.703074</v>
      </c>
      <c r="R22" s="34">
        <v>1.4385429999999999</v>
      </c>
      <c r="S22" s="34">
        <v>1.8513230000000001</v>
      </c>
      <c r="T22" s="34">
        <v>1.198002</v>
      </c>
      <c r="U22" s="34">
        <v>1.1487449999999999</v>
      </c>
      <c r="V22" s="34">
        <v>1.1590019999999999</v>
      </c>
      <c r="W22" s="34">
        <v>1.182353</v>
      </c>
      <c r="X22" s="34">
        <v>1.0084139999999999</v>
      </c>
      <c r="Y22" s="34">
        <v>0.79503299999999999</v>
      </c>
      <c r="Z22" s="34">
        <v>0.788246</v>
      </c>
      <c r="AA22" s="34">
        <v>1.820592</v>
      </c>
      <c r="AB22" s="34">
        <v>16.447770999999999</v>
      </c>
      <c r="AC22" s="34">
        <v>20.262284000000001</v>
      </c>
      <c r="AD22" s="34">
        <v>21.483912</v>
      </c>
      <c r="AE22" s="34">
        <v>21.098018</v>
      </c>
      <c r="AF22" s="34">
        <f t="shared" si="0"/>
        <v>128.504222</v>
      </c>
    </row>
    <row r="23" spans="1:32" ht="12.75" customHeight="1">
      <c r="A23" s="3">
        <v>15</v>
      </c>
      <c r="B23" s="72">
        <v>640610</v>
      </c>
      <c r="C23" s="8">
        <v>45.905999999999999</v>
      </c>
      <c r="D23" s="8">
        <v>62.714771999999996</v>
      </c>
      <c r="E23" s="8">
        <v>85.348776000000001</v>
      </c>
      <c r="F23" s="8">
        <v>68.730111999999991</v>
      </c>
      <c r="G23" s="8">
        <v>79.600535999999991</v>
      </c>
      <c r="H23" s="8">
        <v>63.315035999999999</v>
      </c>
      <c r="I23" s="8">
        <v>57.184616999999996</v>
      </c>
      <c r="J23" s="8">
        <v>51.255707000000001</v>
      </c>
      <c r="K23" s="8">
        <v>39.400264999999997</v>
      </c>
      <c r="L23" s="8">
        <v>29.864691000000001</v>
      </c>
      <c r="M23" s="8">
        <v>38.043654000000004</v>
      </c>
      <c r="N23" s="8">
        <v>41.135093999999995</v>
      </c>
      <c r="O23" s="8">
        <v>34.95129</v>
      </c>
      <c r="P23" s="34">
        <v>41.156500999999999</v>
      </c>
      <c r="Q23" s="34">
        <v>34.538266</v>
      </c>
      <c r="R23" s="34">
        <v>40.172178000000002</v>
      </c>
      <c r="S23" s="34">
        <v>34.573250999999999</v>
      </c>
      <c r="T23" s="34">
        <v>47.320211999999998</v>
      </c>
      <c r="U23" s="34">
        <v>50.156995999999999</v>
      </c>
      <c r="V23" s="34">
        <v>41.737131999999995</v>
      </c>
      <c r="W23" s="34">
        <v>41.169528</v>
      </c>
      <c r="X23" s="34">
        <v>40.327205999999997</v>
      </c>
      <c r="Y23" s="34">
        <v>34.850304999999999</v>
      </c>
      <c r="Z23" s="34">
        <v>29.026937999999998</v>
      </c>
      <c r="AA23" s="34">
        <v>30.015095000000002</v>
      </c>
      <c r="AB23" s="34">
        <v>13.535997999999999</v>
      </c>
      <c r="AC23" s="34">
        <v>18.350346000000002</v>
      </c>
      <c r="AD23" s="34">
        <v>21.082892000000001</v>
      </c>
      <c r="AE23" s="34">
        <v>16.620408999999999</v>
      </c>
      <c r="AF23" s="34">
        <f t="shared" si="0"/>
        <v>1232.083803</v>
      </c>
    </row>
    <row r="24" spans="1:32" ht="12.75" customHeight="1">
      <c r="A24" s="3">
        <v>16</v>
      </c>
      <c r="B24" s="72">
        <v>630493</v>
      </c>
      <c r="C24" s="8">
        <v>1.6080000000000001</v>
      </c>
      <c r="D24" s="8">
        <v>10.220296000000001</v>
      </c>
      <c r="E24" s="8">
        <v>20.433526000000001</v>
      </c>
      <c r="F24" s="8">
        <v>18.941603999999998</v>
      </c>
      <c r="G24" s="8">
        <v>9.4353540000000002</v>
      </c>
      <c r="H24" s="8">
        <v>17.882321999999998</v>
      </c>
      <c r="I24" s="8">
        <v>27.363173</v>
      </c>
      <c r="J24" s="8">
        <v>32.665279999999996</v>
      </c>
      <c r="K24" s="8">
        <v>29.574433000000003</v>
      </c>
      <c r="L24" s="8">
        <v>20.399919000000001</v>
      </c>
      <c r="M24" s="8">
        <v>32.024802000000001</v>
      </c>
      <c r="N24" s="8">
        <v>41.172927999999999</v>
      </c>
      <c r="O24" s="8">
        <v>29.947303999999999</v>
      </c>
      <c r="P24" s="34">
        <v>29.186465000000002</v>
      </c>
      <c r="Q24" s="34">
        <v>16.780168</v>
      </c>
      <c r="R24" s="34">
        <v>15.438911000000001</v>
      </c>
      <c r="S24" s="34">
        <v>20.882451</v>
      </c>
      <c r="T24" s="34">
        <v>14.818353999999999</v>
      </c>
      <c r="U24" s="34">
        <v>18.271138000000001</v>
      </c>
      <c r="V24" s="34">
        <v>19.017833</v>
      </c>
      <c r="W24" s="34">
        <v>36.064017</v>
      </c>
      <c r="X24" s="34">
        <v>24.130655999999998</v>
      </c>
      <c r="Y24" s="34">
        <v>23.638007000000002</v>
      </c>
      <c r="Z24" s="34">
        <v>20.383326</v>
      </c>
      <c r="AA24" s="34">
        <v>17.219939</v>
      </c>
      <c r="AB24" s="34">
        <v>17.419969000000002</v>
      </c>
      <c r="AC24" s="34">
        <v>15.781525</v>
      </c>
      <c r="AD24" s="34">
        <v>19.039247</v>
      </c>
      <c r="AE24" s="34">
        <v>21.786159999999999</v>
      </c>
      <c r="AF24" s="34">
        <f t="shared" si="0"/>
        <v>621.527107</v>
      </c>
    </row>
    <row r="25" spans="1:32" ht="12.75" customHeight="1">
      <c r="A25" s="3">
        <v>17</v>
      </c>
      <c r="B25" s="72">
        <v>630140</v>
      </c>
      <c r="C25" s="8">
        <v>25.227</v>
      </c>
      <c r="D25" s="8">
        <v>42.108663999999997</v>
      </c>
      <c r="E25" s="8">
        <v>55.404019999999996</v>
      </c>
      <c r="F25" s="8">
        <v>56.628627999999999</v>
      </c>
      <c r="G25" s="8">
        <v>53.005592</v>
      </c>
      <c r="H25" s="8">
        <v>75.951367000000005</v>
      </c>
      <c r="I25" s="8">
        <v>59.212406000000001</v>
      </c>
      <c r="J25" s="8">
        <v>49.926434</v>
      </c>
      <c r="K25" s="8">
        <v>32.465387</v>
      </c>
      <c r="L25" s="8">
        <v>23.633890999999998</v>
      </c>
      <c r="M25" s="8">
        <v>20.788415000000001</v>
      </c>
      <c r="N25" s="8">
        <v>15.402938000000001</v>
      </c>
      <c r="O25" s="8">
        <v>15.761593999999999</v>
      </c>
      <c r="P25" s="34">
        <v>11.341790000000001</v>
      </c>
      <c r="Q25" s="34">
        <v>16.229973999999999</v>
      </c>
      <c r="R25" s="34">
        <v>28.644558</v>
      </c>
      <c r="S25" s="34">
        <v>25.866254000000001</v>
      </c>
      <c r="T25" s="34">
        <v>24.861799999999999</v>
      </c>
      <c r="U25" s="34">
        <v>29.068115000000002</v>
      </c>
      <c r="V25" s="34">
        <v>32.011637999999998</v>
      </c>
      <c r="W25" s="34">
        <v>24.998214000000001</v>
      </c>
      <c r="X25" s="34">
        <v>23.647903999999997</v>
      </c>
      <c r="Y25" s="34">
        <v>20.962739000000003</v>
      </c>
      <c r="Z25" s="34">
        <v>15.960944999999999</v>
      </c>
      <c r="AA25" s="34">
        <v>19.081636</v>
      </c>
      <c r="AB25" s="34">
        <v>18.545237</v>
      </c>
      <c r="AC25" s="34">
        <v>19.203471</v>
      </c>
      <c r="AD25" s="34">
        <v>17.087349999999997</v>
      </c>
      <c r="AE25" s="34">
        <v>15.85896</v>
      </c>
      <c r="AF25" s="34">
        <f t="shared" si="0"/>
        <v>868.88692100000014</v>
      </c>
    </row>
    <row r="26" spans="1:32" ht="12.75" customHeight="1">
      <c r="A26" s="3">
        <v>18</v>
      </c>
      <c r="B26" s="72">
        <v>630232</v>
      </c>
      <c r="C26" s="8">
        <v>71.631</v>
      </c>
      <c r="D26" s="8">
        <v>95.259751999999992</v>
      </c>
      <c r="E26" s="8">
        <v>91.666495999999995</v>
      </c>
      <c r="F26" s="8">
        <v>98.875479999999996</v>
      </c>
      <c r="G26" s="8">
        <v>37.264783999999999</v>
      </c>
      <c r="H26" s="8">
        <v>13.397062</v>
      </c>
      <c r="I26" s="8">
        <v>8.3909590000000005</v>
      </c>
      <c r="J26" s="8">
        <v>12.987084999999999</v>
      </c>
      <c r="K26" s="8">
        <v>14.811847999999999</v>
      </c>
      <c r="L26" s="8">
        <v>11.432377000000001</v>
      </c>
      <c r="M26" s="8">
        <v>12.469635</v>
      </c>
      <c r="N26" s="8">
        <v>9.1608889999999992</v>
      </c>
      <c r="O26" s="8">
        <v>11.444668</v>
      </c>
      <c r="P26" s="34">
        <v>6.1141019999999999</v>
      </c>
      <c r="Q26" s="34">
        <v>3.8143200000000004</v>
      </c>
      <c r="R26" s="34">
        <v>3.7191860000000001</v>
      </c>
      <c r="S26" s="34">
        <v>3.2224119999999998</v>
      </c>
      <c r="T26" s="34">
        <v>3.1734879999999999</v>
      </c>
      <c r="U26" s="34">
        <v>3.9346930000000002</v>
      </c>
      <c r="V26" s="34">
        <v>3.5947489999999998</v>
      </c>
      <c r="W26" s="34">
        <v>3.29955</v>
      </c>
      <c r="X26" s="34">
        <v>2.4781750000000002</v>
      </c>
      <c r="Y26" s="34">
        <v>3.8033319999999997</v>
      </c>
      <c r="Z26" s="34">
        <v>2.254956</v>
      </c>
      <c r="AA26" s="34">
        <v>3.303814</v>
      </c>
      <c r="AB26" s="34">
        <v>6.2344399999999993</v>
      </c>
      <c r="AC26" s="34">
        <v>6.5494399999999997</v>
      </c>
      <c r="AD26" s="34">
        <v>16.952077000000003</v>
      </c>
      <c r="AE26" s="34">
        <v>18.325397000000002</v>
      </c>
      <c r="AF26" s="34">
        <f t="shared" si="0"/>
        <v>579.56616599999973</v>
      </c>
    </row>
    <row r="27" spans="1:32" ht="12.75" customHeight="1">
      <c r="A27" s="3">
        <v>19</v>
      </c>
      <c r="B27" s="72">
        <v>630231</v>
      </c>
      <c r="C27" s="8">
        <v>1.4850000000000001</v>
      </c>
      <c r="D27" s="8">
        <v>1.171559</v>
      </c>
      <c r="E27" s="8">
        <v>2.4128020000000001</v>
      </c>
      <c r="F27" s="8">
        <v>4.5823019999999994</v>
      </c>
      <c r="G27" s="8">
        <v>7.3555079999999995</v>
      </c>
      <c r="H27" s="8">
        <v>8.9270829999999997</v>
      </c>
      <c r="I27" s="8">
        <v>10.699539000000001</v>
      </c>
      <c r="J27" s="8">
        <v>10.389093000000001</v>
      </c>
      <c r="K27" s="8">
        <v>9.8296869999999998</v>
      </c>
      <c r="L27" s="8">
        <v>10.823656000000001</v>
      </c>
      <c r="M27" s="8">
        <v>22.899768000000002</v>
      </c>
      <c r="N27" s="8">
        <v>12.034027</v>
      </c>
      <c r="O27" s="8">
        <v>5.5706610000000003</v>
      </c>
      <c r="P27" s="34">
        <v>3.664981</v>
      </c>
      <c r="Q27" s="34">
        <v>2.335483</v>
      </c>
      <c r="R27" s="34">
        <v>3.1859459999999999</v>
      </c>
      <c r="S27" s="34">
        <v>3.7865289999999998</v>
      </c>
      <c r="T27" s="34">
        <v>3.2459820000000001</v>
      </c>
      <c r="U27" s="34">
        <v>3.0588440000000001</v>
      </c>
      <c r="V27" s="34">
        <v>3.856646</v>
      </c>
      <c r="W27" s="34">
        <v>1.60246</v>
      </c>
      <c r="X27" s="34">
        <v>0.68198400000000003</v>
      </c>
      <c r="Y27" s="34">
        <v>1.1452280000000001</v>
      </c>
      <c r="Z27" s="34">
        <v>1.3642270000000001</v>
      </c>
      <c r="AA27" s="34">
        <v>2.7528570000000001</v>
      </c>
      <c r="AB27" s="34">
        <v>2.862752</v>
      </c>
      <c r="AC27" s="34">
        <v>4.2565460000000002</v>
      </c>
      <c r="AD27" s="34">
        <v>15.464816000000001</v>
      </c>
      <c r="AE27" s="34">
        <v>3.2837489999999998</v>
      </c>
      <c r="AF27" s="34">
        <f t="shared" si="0"/>
        <v>164.72971500000003</v>
      </c>
    </row>
    <row r="28" spans="1:32" ht="12.75" customHeight="1">
      <c r="A28" s="3">
        <v>20</v>
      </c>
      <c r="B28" s="72">
        <v>630539</v>
      </c>
      <c r="C28" s="8">
        <v>0.184</v>
      </c>
      <c r="D28" s="8">
        <v>7.4199520000000003</v>
      </c>
      <c r="E28" s="8">
        <v>11.250309999999999</v>
      </c>
      <c r="F28" s="8">
        <v>24.174568000000001</v>
      </c>
      <c r="G28" s="8">
        <v>35.300044</v>
      </c>
      <c r="H28" s="8">
        <v>40.064213000000002</v>
      </c>
      <c r="I28" s="8">
        <v>68.85763</v>
      </c>
      <c r="J28" s="8">
        <v>73.866717000000008</v>
      </c>
      <c r="K28" s="8">
        <v>60.951987000000003</v>
      </c>
      <c r="L28" s="8">
        <v>56.248728</v>
      </c>
      <c r="M28" s="8">
        <v>51.027993000000002</v>
      </c>
      <c r="N28" s="8">
        <v>38.728158999999998</v>
      </c>
      <c r="O28" s="8">
        <v>44.770724999999999</v>
      </c>
      <c r="P28" s="34">
        <v>57.224449</v>
      </c>
      <c r="Q28" s="34">
        <v>43.433540999999998</v>
      </c>
      <c r="R28" s="34">
        <v>62.853548000000004</v>
      </c>
      <c r="S28" s="34">
        <v>74.635642000000004</v>
      </c>
      <c r="T28" s="34">
        <v>70.154949999999999</v>
      </c>
      <c r="U28" s="34">
        <v>66.693001999999993</v>
      </c>
      <c r="V28" s="34">
        <v>59.350740999999999</v>
      </c>
      <c r="W28" s="34">
        <v>59.387084999999999</v>
      </c>
      <c r="X28" s="34">
        <v>54.530614999999997</v>
      </c>
      <c r="Y28" s="34">
        <v>60.201777999999997</v>
      </c>
      <c r="Z28" s="34">
        <v>65.77252</v>
      </c>
      <c r="AA28" s="34">
        <v>58.708249000000002</v>
      </c>
      <c r="AB28" s="34">
        <v>72.525820999999993</v>
      </c>
      <c r="AC28" s="34">
        <v>2.88958</v>
      </c>
      <c r="AD28" s="34">
        <v>13.670697000000001</v>
      </c>
      <c r="AE28" s="34">
        <v>8.3294060000000005</v>
      </c>
      <c r="AF28" s="34">
        <f t="shared" si="0"/>
        <v>1343.2066500000001</v>
      </c>
    </row>
    <row r="29" spans="1:32" ht="12.75" customHeight="1">
      <c r="A29" s="3">
        <v>21</v>
      </c>
      <c r="B29" s="72">
        <v>392620</v>
      </c>
      <c r="C29" s="8">
        <v>68.944000000000003</v>
      </c>
      <c r="D29" s="8">
        <v>31.242504</v>
      </c>
      <c r="E29" s="8">
        <v>30.302396000000002</v>
      </c>
      <c r="F29" s="8">
        <v>16.869645999999999</v>
      </c>
      <c r="G29" s="8">
        <v>17.849558000000002</v>
      </c>
      <c r="H29" s="8">
        <v>20.615062000000002</v>
      </c>
      <c r="I29" s="8">
        <v>18.141185</v>
      </c>
      <c r="J29" s="8">
        <v>11.727629</v>
      </c>
      <c r="K29" s="8">
        <v>12.694191</v>
      </c>
      <c r="L29" s="8">
        <v>16.078972</v>
      </c>
      <c r="M29" s="8">
        <v>21.419899000000001</v>
      </c>
      <c r="N29" s="8">
        <v>12.456822000000001</v>
      </c>
      <c r="O29" s="8">
        <v>11.236271</v>
      </c>
      <c r="P29" s="34">
        <v>12.875920000000001</v>
      </c>
      <c r="Q29" s="34">
        <v>7.8463789999999998</v>
      </c>
      <c r="R29" s="34">
        <v>4.497096</v>
      </c>
      <c r="S29" s="34">
        <v>4.5264979999999992</v>
      </c>
      <c r="T29" s="34">
        <v>3.8086660000000001</v>
      </c>
      <c r="U29" s="34">
        <v>8.4126329999999996</v>
      </c>
      <c r="V29" s="34">
        <v>8.8210699999999989</v>
      </c>
      <c r="W29" s="34">
        <v>9.190823</v>
      </c>
      <c r="X29" s="34">
        <v>9.877244000000001</v>
      </c>
      <c r="Y29" s="34">
        <v>10.838892</v>
      </c>
      <c r="Z29" s="34">
        <v>12.078048000000001</v>
      </c>
      <c r="AA29" s="34">
        <v>5.6289930000000004</v>
      </c>
      <c r="AB29" s="34">
        <v>36.37838</v>
      </c>
      <c r="AC29" s="34">
        <v>14.069595</v>
      </c>
      <c r="AD29" s="34">
        <v>12.651826999999999</v>
      </c>
      <c r="AE29" s="34">
        <v>12.973164000000001</v>
      </c>
      <c r="AF29" s="34">
        <f t="shared" si="0"/>
        <v>464.0533630000001</v>
      </c>
    </row>
    <row r="30" spans="1:32" ht="12.75" customHeight="1">
      <c r="A30" s="3">
        <v>22</v>
      </c>
      <c r="B30" s="72">
        <v>630260</v>
      </c>
      <c r="C30" s="8">
        <v>3.641</v>
      </c>
      <c r="D30" s="8">
        <v>7.6172040000000001</v>
      </c>
      <c r="E30" s="8">
        <v>13.916758</v>
      </c>
      <c r="F30" s="8">
        <v>22.737759999999998</v>
      </c>
      <c r="G30" s="8">
        <v>29.009256000000001</v>
      </c>
      <c r="H30" s="8">
        <v>33.761308</v>
      </c>
      <c r="I30" s="8">
        <v>23.946375</v>
      </c>
      <c r="J30" s="8">
        <v>19.231082999999998</v>
      </c>
      <c r="K30" s="8">
        <v>17.961120999999999</v>
      </c>
      <c r="L30" s="8">
        <v>31.137812999999998</v>
      </c>
      <c r="M30" s="8">
        <v>16.430118999999998</v>
      </c>
      <c r="N30" s="8">
        <v>25.533373000000001</v>
      </c>
      <c r="O30" s="8">
        <v>20.16215</v>
      </c>
      <c r="P30" s="34">
        <v>15.310927</v>
      </c>
      <c r="Q30" s="34">
        <v>8.9016929999999999</v>
      </c>
      <c r="R30" s="34">
        <v>8.7757360000000002</v>
      </c>
      <c r="S30" s="34">
        <v>8.0785689999999999</v>
      </c>
      <c r="T30" s="34">
        <v>6.1938979999999999</v>
      </c>
      <c r="U30" s="34">
        <v>7.4054989999999998</v>
      </c>
      <c r="V30" s="34">
        <v>6.9646340000000002</v>
      </c>
      <c r="W30" s="34">
        <v>7.9420549999999999</v>
      </c>
      <c r="X30" s="34">
        <v>7.411524</v>
      </c>
      <c r="Y30" s="34">
        <v>5.2862470000000004</v>
      </c>
      <c r="Z30" s="34">
        <v>4.3298719999999999</v>
      </c>
      <c r="AA30" s="34">
        <v>3.3747199999999999</v>
      </c>
      <c r="AB30" s="34">
        <v>1.7899119999999999</v>
      </c>
      <c r="AC30" s="34">
        <v>8.6679150000000007</v>
      </c>
      <c r="AD30" s="34">
        <v>7.8248170000000004</v>
      </c>
      <c r="AE30" s="34">
        <v>4.8055389999999996</v>
      </c>
      <c r="AF30" s="34">
        <f t="shared" si="0"/>
        <v>378.14887700000008</v>
      </c>
    </row>
    <row r="31" spans="1:32" ht="12.75" customHeight="1">
      <c r="A31" s="3">
        <v>23</v>
      </c>
      <c r="B31" s="72">
        <v>630239</v>
      </c>
      <c r="C31" s="8">
        <v>0.20300000000000001</v>
      </c>
      <c r="D31" s="8">
        <v>0.75682199999999999</v>
      </c>
      <c r="E31" s="8">
        <v>0.67801700000000009</v>
      </c>
      <c r="F31" s="8">
        <v>0.95560400000000001</v>
      </c>
      <c r="G31" s="8">
        <v>0.46013399999999999</v>
      </c>
      <c r="H31" s="8">
        <v>0.91741200000000001</v>
      </c>
      <c r="I31" s="8">
        <v>2.6361750000000002</v>
      </c>
      <c r="J31" s="8">
        <v>3.8473899999999999</v>
      </c>
      <c r="K31" s="8">
        <v>1.560222</v>
      </c>
      <c r="L31" s="8">
        <v>0.36967899999999998</v>
      </c>
      <c r="M31" s="8">
        <v>1.025863</v>
      </c>
      <c r="N31" s="8">
        <v>0.910057</v>
      </c>
      <c r="O31" s="8">
        <v>0.31546199999999996</v>
      </c>
      <c r="P31" s="34">
        <v>0.8084349999999999</v>
      </c>
      <c r="Q31" s="34">
        <v>0.59193300000000004</v>
      </c>
      <c r="R31" s="34">
        <v>6.8254999999999996E-2</v>
      </c>
      <c r="S31" s="34">
        <v>8.6864999999999998E-2</v>
      </c>
      <c r="T31" s="34">
        <v>7.7762999999999999E-2</v>
      </c>
      <c r="U31" s="34">
        <v>0.25925999999999999</v>
      </c>
      <c r="V31" s="34">
        <v>4.5536E-2</v>
      </c>
      <c r="W31" s="34">
        <v>0.101699</v>
      </c>
      <c r="X31" s="34">
        <v>7.0233000000000004E-2</v>
      </c>
      <c r="Y31" s="34">
        <v>9.7929000000000002E-2</v>
      </c>
      <c r="Z31" s="34">
        <v>0.15853899999999999</v>
      </c>
      <c r="AA31" s="34">
        <v>1.063733</v>
      </c>
      <c r="AB31" s="34">
        <v>4.4746350000000001</v>
      </c>
      <c r="AC31" s="34">
        <v>9.1874580000000012</v>
      </c>
      <c r="AD31" s="34">
        <v>7.2192400000000001</v>
      </c>
      <c r="AE31" s="34">
        <v>8.3857810000000015</v>
      </c>
      <c r="AF31" s="34">
        <f t="shared" si="0"/>
        <v>47.333131000000002</v>
      </c>
    </row>
    <row r="32" spans="1:32" ht="12.75" customHeight="1">
      <c r="A32" s="3">
        <v>24</v>
      </c>
      <c r="B32" s="72">
        <v>631090</v>
      </c>
      <c r="C32" s="8">
        <v>28.489000000000001</v>
      </c>
      <c r="D32" s="8">
        <v>44.808631999999996</v>
      </c>
      <c r="E32" s="8">
        <v>60.436707999999996</v>
      </c>
      <c r="F32" s="8">
        <v>34.921675999999998</v>
      </c>
      <c r="G32" s="8">
        <v>20.512240000000002</v>
      </c>
      <c r="H32" s="8">
        <v>33.263743999999996</v>
      </c>
      <c r="I32" s="8">
        <v>15.482147000000001</v>
      </c>
      <c r="J32" s="8">
        <v>30.689363</v>
      </c>
      <c r="K32" s="8">
        <v>26.148829000000003</v>
      </c>
      <c r="L32" s="8">
        <v>41.697834999999998</v>
      </c>
      <c r="M32" s="8">
        <v>37.951506000000002</v>
      </c>
      <c r="N32" s="8">
        <v>33.045870999999998</v>
      </c>
      <c r="O32" s="8">
        <v>30.289781999999999</v>
      </c>
      <c r="P32" s="34">
        <v>27.019877000000001</v>
      </c>
      <c r="Q32" s="34">
        <v>17.154084999999998</v>
      </c>
      <c r="R32" s="34">
        <v>30.805778999999998</v>
      </c>
      <c r="S32" s="34">
        <v>25.268348999999997</v>
      </c>
      <c r="T32" s="34">
        <v>19.209496999999999</v>
      </c>
      <c r="U32" s="34">
        <v>21.379019</v>
      </c>
      <c r="V32" s="34">
        <v>15.138753000000001</v>
      </c>
      <c r="W32" s="34">
        <v>6.5845219999999998</v>
      </c>
      <c r="X32" s="34">
        <v>7.5571970000000004</v>
      </c>
      <c r="Y32" s="34">
        <v>9.0108730000000001</v>
      </c>
      <c r="Z32" s="34">
        <v>9.5384910000000005</v>
      </c>
      <c r="AA32" s="34">
        <v>8.5139849999999999</v>
      </c>
      <c r="AB32" s="34">
        <v>5.5309249999999999</v>
      </c>
      <c r="AC32" s="34">
        <v>4.3855919999999999</v>
      </c>
      <c r="AD32" s="34">
        <v>5.9831949999999994</v>
      </c>
      <c r="AE32" s="34">
        <v>4.7876779999999997</v>
      </c>
      <c r="AF32" s="34">
        <f t="shared" si="0"/>
        <v>655.60514999999987</v>
      </c>
    </row>
    <row r="33" spans="1:32" ht="12.75" customHeight="1">
      <c r="A33" s="3">
        <v>25</v>
      </c>
      <c r="B33" s="72">
        <v>401519</v>
      </c>
      <c r="C33" s="8">
        <v>19.003</v>
      </c>
      <c r="D33" s="8">
        <v>27.09806</v>
      </c>
      <c r="E33" s="8">
        <v>35.719908000000004</v>
      </c>
      <c r="F33" s="8">
        <v>36.135404000000001</v>
      </c>
      <c r="G33" s="8">
        <v>32.789847999999999</v>
      </c>
      <c r="H33" s="8">
        <v>47.922635</v>
      </c>
      <c r="I33" s="8">
        <v>40.946145999999999</v>
      </c>
      <c r="J33" s="8">
        <v>23.666554999999999</v>
      </c>
      <c r="K33" s="8">
        <v>27.858025000000001</v>
      </c>
      <c r="L33" s="8">
        <v>41.852080999999998</v>
      </c>
      <c r="M33" s="8">
        <v>32.766512999999996</v>
      </c>
      <c r="N33" s="8">
        <v>31.230699000000001</v>
      </c>
      <c r="O33" s="8">
        <v>34.426862</v>
      </c>
      <c r="P33" s="34">
        <v>32.327409000000003</v>
      </c>
      <c r="Q33" s="34">
        <v>22.761319</v>
      </c>
      <c r="R33" s="34">
        <v>26.172557000000001</v>
      </c>
      <c r="S33" s="34">
        <v>23.649669999999997</v>
      </c>
      <c r="T33" s="34">
        <v>18.387903999999999</v>
      </c>
      <c r="U33" s="34">
        <v>18.89594</v>
      </c>
      <c r="V33" s="34">
        <v>10.405635</v>
      </c>
      <c r="W33" s="34">
        <v>12.349292</v>
      </c>
      <c r="X33" s="34">
        <v>17.352990000000002</v>
      </c>
      <c r="Y33" s="34">
        <v>18.303601</v>
      </c>
      <c r="Z33" s="34">
        <v>6.0725690000000005</v>
      </c>
      <c r="AA33" s="34">
        <v>3.2234220000000002</v>
      </c>
      <c r="AB33" s="34">
        <v>4.4217680000000001</v>
      </c>
      <c r="AC33" s="34">
        <v>5.2159779999999998</v>
      </c>
      <c r="AD33" s="34">
        <v>5.9031670000000007</v>
      </c>
      <c r="AE33" s="34">
        <v>3.5259640000000001</v>
      </c>
      <c r="AF33" s="34">
        <f t="shared" si="0"/>
        <v>660.38492100000019</v>
      </c>
    </row>
    <row r="34" spans="1:32" ht="12.75" customHeight="1">
      <c r="A34" s="3"/>
      <c r="B34" s="75" t="s">
        <v>19</v>
      </c>
      <c r="C34" s="8">
        <f>SUM(C9:C33)</f>
        <v>472.47800000000001</v>
      </c>
      <c r="D34" s="8">
        <f t="shared" ref="D34:AD34" si="1">SUM(D9:D33)</f>
        <v>633.37970700000005</v>
      </c>
      <c r="E34" s="8">
        <f t="shared" si="1"/>
        <v>907.66295300000002</v>
      </c>
      <c r="F34" s="8">
        <f t="shared" si="1"/>
        <v>947.08202200000017</v>
      </c>
      <c r="G34" s="8">
        <f t="shared" si="1"/>
        <v>889.79582599999992</v>
      </c>
      <c r="H34" s="8">
        <f t="shared" si="1"/>
        <v>1125.3373389999999</v>
      </c>
      <c r="I34" s="8">
        <f t="shared" si="1"/>
        <v>993.94080099999996</v>
      </c>
      <c r="J34" s="8">
        <f t="shared" si="1"/>
        <v>1065.967517</v>
      </c>
      <c r="K34" s="8">
        <f t="shared" si="1"/>
        <v>1036.4000040000003</v>
      </c>
      <c r="L34" s="8">
        <f t="shared" si="1"/>
        <v>1054.1899189999999</v>
      </c>
      <c r="M34" s="8">
        <f t="shared" si="1"/>
        <v>1052.0207129999999</v>
      </c>
      <c r="N34" s="8">
        <f t="shared" si="1"/>
        <v>1096.939314</v>
      </c>
      <c r="O34" s="8">
        <f t="shared" si="1"/>
        <v>1077.3785820000001</v>
      </c>
      <c r="P34" s="8">
        <f t="shared" si="1"/>
        <v>1060.924548</v>
      </c>
      <c r="Q34" s="8">
        <f t="shared" si="1"/>
        <v>896.87734899999987</v>
      </c>
      <c r="R34" s="8">
        <f t="shared" si="1"/>
        <v>1009.1489790000001</v>
      </c>
      <c r="S34" s="8">
        <f t="shared" si="1"/>
        <v>1126.0675519999995</v>
      </c>
      <c r="T34" s="8">
        <f t="shared" si="1"/>
        <v>1134.904004</v>
      </c>
      <c r="U34" s="8">
        <f t="shared" si="1"/>
        <v>1260.7292879999998</v>
      </c>
      <c r="V34" s="8">
        <f t="shared" si="1"/>
        <v>1323.6705000000002</v>
      </c>
      <c r="W34" s="8">
        <f t="shared" si="1"/>
        <v>1350.485752</v>
      </c>
      <c r="X34" s="8">
        <f t="shared" si="1"/>
        <v>1351.8602529999998</v>
      </c>
      <c r="Y34" s="8">
        <f t="shared" si="1"/>
        <v>1490.508523</v>
      </c>
      <c r="Z34" s="8">
        <f t="shared" si="1"/>
        <v>1501.342938</v>
      </c>
      <c r="AA34" s="8">
        <f t="shared" si="1"/>
        <v>1554.6097469999997</v>
      </c>
      <c r="AB34" s="8">
        <f t="shared" si="1"/>
        <v>1808.3614800000003</v>
      </c>
      <c r="AC34" s="8">
        <f t="shared" si="1"/>
        <v>1952.1478030000001</v>
      </c>
      <c r="AD34" s="8">
        <f t="shared" si="1"/>
        <v>2148.8677929999994</v>
      </c>
      <c r="AE34" s="8">
        <f t="shared" ref="AE34" si="2">SUM(AE9:AE33)</f>
        <v>1901.5382560000003</v>
      </c>
      <c r="AF34" s="34">
        <f t="shared" si="0"/>
        <v>35224.617461999995</v>
      </c>
    </row>
    <row r="35" spans="1:32" ht="12.75" customHeight="1">
      <c r="A35" s="3"/>
      <c r="B35" s="75" t="s">
        <v>20</v>
      </c>
      <c r="C35" s="8">
        <f>C36-C34</f>
        <v>284.88800000000009</v>
      </c>
      <c r="D35" s="8">
        <f t="shared" ref="D35:AD35" si="3">D36-D34</f>
        <v>365.20569400000022</v>
      </c>
      <c r="E35" s="8">
        <f t="shared" si="3"/>
        <v>422.02550399999973</v>
      </c>
      <c r="F35" s="8">
        <f t="shared" si="3"/>
        <v>472.20417600000007</v>
      </c>
      <c r="G35" s="8">
        <f t="shared" si="3"/>
        <v>686.47920000000033</v>
      </c>
      <c r="H35" s="8">
        <f t="shared" si="3"/>
        <v>431.95751200000018</v>
      </c>
      <c r="I35" s="8">
        <f t="shared" si="3"/>
        <v>236.27824999999916</v>
      </c>
      <c r="J35" s="8">
        <f t="shared" si="3"/>
        <v>236.60938500000043</v>
      </c>
      <c r="K35" s="8">
        <f t="shared" si="3"/>
        <v>246.65533200000004</v>
      </c>
      <c r="L35" s="8">
        <f t="shared" si="3"/>
        <v>213.14698200000021</v>
      </c>
      <c r="M35" s="8">
        <f t="shared" si="3"/>
        <v>205.27122800000029</v>
      </c>
      <c r="N35" s="8">
        <f t="shared" si="3"/>
        <v>199.14204699999937</v>
      </c>
      <c r="O35" s="8">
        <f t="shared" si="3"/>
        <v>190.1455540000004</v>
      </c>
      <c r="P35" s="8">
        <f t="shared" si="3"/>
        <v>167.05548599999952</v>
      </c>
      <c r="Q35" s="8">
        <f t="shared" si="3"/>
        <v>119.58767699999999</v>
      </c>
      <c r="R35" s="8">
        <f t="shared" si="3"/>
        <v>141.16975699999989</v>
      </c>
      <c r="S35" s="8">
        <f t="shared" si="3"/>
        <v>131.30035399999997</v>
      </c>
      <c r="T35" s="8">
        <f t="shared" si="3"/>
        <v>125.38576100000091</v>
      </c>
      <c r="U35" s="8">
        <f t="shared" si="3"/>
        <v>118.94512099999952</v>
      </c>
      <c r="V35" s="8">
        <f t="shared" si="3"/>
        <v>103.68762699999934</v>
      </c>
      <c r="W35" s="8">
        <f t="shared" si="3"/>
        <v>93.684687999999596</v>
      </c>
      <c r="X35" s="8">
        <f t="shared" si="3"/>
        <v>102.16077300000006</v>
      </c>
      <c r="Y35" s="8">
        <f t="shared" si="3"/>
        <v>109.84156899999971</v>
      </c>
      <c r="Z35" s="8">
        <f t="shared" si="3"/>
        <v>113.26922399999989</v>
      </c>
      <c r="AA35" s="8">
        <f t="shared" si="3"/>
        <v>134.77214800000002</v>
      </c>
      <c r="AB35" s="8">
        <f t="shared" si="3"/>
        <v>113.74473499999954</v>
      </c>
      <c r="AC35" s="8">
        <f t="shared" si="3"/>
        <v>102.76712599999996</v>
      </c>
      <c r="AD35" s="8">
        <f t="shared" si="3"/>
        <v>55.275964999999815</v>
      </c>
      <c r="AE35" s="8">
        <f t="shared" ref="AE35" si="4">AE36-AE34</f>
        <v>313.35690600000044</v>
      </c>
      <c r="AF35" s="34">
        <f t="shared" si="0"/>
        <v>6236.0137809999978</v>
      </c>
    </row>
    <row r="36" spans="1:32" ht="12.75" customHeight="1">
      <c r="A36" s="3"/>
      <c r="B36" s="75" t="s">
        <v>7</v>
      </c>
      <c r="C36" s="8">
        <v>757.3660000000001</v>
      </c>
      <c r="D36" s="8">
        <v>998.58540100000027</v>
      </c>
      <c r="E36" s="8">
        <v>1329.6884569999997</v>
      </c>
      <c r="F36" s="8">
        <v>1419.2861980000002</v>
      </c>
      <c r="G36" s="8">
        <v>1576.2750260000003</v>
      </c>
      <c r="H36" s="8">
        <v>1557.2948510000001</v>
      </c>
      <c r="I36" s="8">
        <v>1230.2190509999991</v>
      </c>
      <c r="J36" s="8">
        <v>1302.5769020000005</v>
      </c>
      <c r="K36" s="8">
        <v>1283.0553360000004</v>
      </c>
      <c r="L36" s="8">
        <v>1267.3369010000001</v>
      </c>
      <c r="M36" s="8">
        <v>1257.2919410000002</v>
      </c>
      <c r="N36" s="8">
        <v>1296.0813609999993</v>
      </c>
      <c r="O36" s="8">
        <v>1267.5241360000005</v>
      </c>
      <c r="P36" s="10">
        <v>1227.9800339999995</v>
      </c>
      <c r="Q36" s="10">
        <v>1016.4650259999999</v>
      </c>
      <c r="R36" s="10">
        <v>1150.3187359999999</v>
      </c>
      <c r="S36" s="10">
        <v>1257.3679059999995</v>
      </c>
      <c r="T36" s="10">
        <v>1260.2897650000009</v>
      </c>
      <c r="U36" s="10">
        <v>1379.6744089999993</v>
      </c>
      <c r="V36" s="10">
        <v>1427.3581269999995</v>
      </c>
      <c r="W36" s="10">
        <v>1444.1704399999996</v>
      </c>
      <c r="X36" s="10">
        <v>1454.0210259999999</v>
      </c>
      <c r="Y36" s="10">
        <v>1600.3500919999997</v>
      </c>
      <c r="Z36" s="10">
        <v>1614.6121619999999</v>
      </c>
      <c r="AA36" s="10">
        <v>1689.3818949999998</v>
      </c>
      <c r="AB36" s="34">
        <v>1922.1062149999998</v>
      </c>
      <c r="AC36" s="34">
        <v>2054.914929</v>
      </c>
      <c r="AD36" s="34">
        <v>2204.1437579999993</v>
      </c>
      <c r="AE36" s="34">
        <v>2214.8951620000007</v>
      </c>
      <c r="AF36" s="34">
        <f t="shared" si="0"/>
        <v>41460.631242999996</v>
      </c>
    </row>
    <row r="37" spans="1:32" s="27" customFormat="1">
      <c r="A37" s="28"/>
      <c r="B37" s="76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32" s="2" customFormat="1">
      <c r="A38" s="5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s="27" customFormat="1">
      <c r="A39" s="28"/>
      <c r="B39" s="7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2" ht="12.75" customHeight="1">
      <c r="A40" s="3">
        <v>1</v>
      </c>
      <c r="B40" s="72">
        <v>630790</v>
      </c>
      <c r="C40" s="12">
        <f>C9/C$36*100</f>
        <v>8.7865048074510863</v>
      </c>
      <c r="D40" s="12">
        <f t="shared" ref="D40:AF49" si="5">D9/D$36*100</f>
        <v>8.6448521992762419</v>
      </c>
      <c r="E40" s="12">
        <f t="shared" si="5"/>
        <v>11.614985389017333</v>
      </c>
      <c r="F40" s="12">
        <f t="shared" si="5"/>
        <v>15.258546747313609</v>
      </c>
      <c r="G40" s="12">
        <f t="shared" si="5"/>
        <v>11.252625149438863</v>
      </c>
      <c r="H40" s="12">
        <f t="shared" si="5"/>
        <v>20.205802568340989</v>
      </c>
      <c r="I40" s="12">
        <f t="shared" si="5"/>
        <v>24.71398006337655</v>
      </c>
      <c r="J40" s="12">
        <f t="shared" si="5"/>
        <v>24.632386119188215</v>
      </c>
      <c r="K40" s="12">
        <f t="shared" si="5"/>
        <v>26.389147646239941</v>
      </c>
      <c r="L40" s="12">
        <f t="shared" si="5"/>
        <v>28.632167398714444</v>
      </c>
      <c r="M40" s="12">
        <f t="shared" si="5"/>
        <v>27.061470204715164</v>
      </c>
      <c r="N40" s="12">
        <f t="shared" si="5"/>
        <v>29.383249343711547</v>
      </c>
      <c r="O40" s="12">
        <f t="shared" si="5"/>
        <v>29.956460963201721</v>
      </c>
      <c r="P40" s="12">
        <f t="shared" si="5"/>
        <v>28.806484324320873</v>
      </c>
      <c r="Q40" s="12">
        <f t="shared" si="5"/>
        <v>33.334589812045344</v>
      </c>
      <c r="R40" s="12">
        <f t="shared" si="5"/>
        <v>30.012428224936784</v>
      </c>
      <c r="S40" s="12">
        <f t="shared" si="5"/>
        <v>30.464024902509333</v>
      </c>
      <c r="T40" s="12">
        <f t="shared" si="5"/>
        <v>29.945216923982539</v>
      </c>
      <c r="U40" s="12">
        <f t="shared" si="5"/>
        <v>34.078565343600594</v>
      </c>
      <c r="V40" s="12">
        <f t="shared" si="5"/>
        <v>35.757623706723756</v>
      </c>
      <c r="W40" s="12">
        <f t="shared" si="5"/>
        <v>34.64231417172617</v>
      </c>
      <c r="X40" s="12">
        <f t="shared" si="5"/>
        <v>34.34299814588789</v>
      </c>
      <c r="Y40" s="12">
        <f t="shared" si="5"/>
        <v>33.075772960307987</v>
      </c>
      <c r="Z40" s="12">
        <f t="shared" si="5"/>
        <v>31.833271611390231</v>
      </c>
      <c r="AA40" s="12">
        <f t="shared" si="5"/>
        <v>31.202280464832384</v>
      </c>
      <c r="AB40" s="12">
        <f t="shared" si="5"/>
        <v>41.201049703697052</v>
      </c>
      <c r="AC40" s="12">
        <f t="shared" si="5"/>
        <v>33.657629969946065</v>
      </c>
      <c r="AD40" s="12">
        <f t="shared" si="5"/>
        <v>31.20254377709243</v>
      </c>
      <c r="AE40" s="12">
        <f t="shared" ref="AE40:AE66" si="6">AE9/AE$36*100</f>
        <v>33.432694409397953</v>
      </c>
      <c r="AF40" s="12">
        <f t="shared" si="5"/>
        <v>28.228585863549782</v>
      </c>
    </row>
    <row r="41" spans="1:32" ht="12.75" customHeight="1">
      <c r="A41" s="3">
        <v>2</v>
      </c>
      <c r="B41" s="72">
        <v>630392</v>
      </c>
      <c r="C41" s="12">
        <f t="shared" ref="C41:R67" si="7">C10/C$36*100</f>
        <v>1.2749450067734753</v>
      </c>
      <c r="D41" s="12">
        <f t="shared" si="7"/>
        <v>0.80670165936062954</v>
      </c>
      <c r="E41" s="12">
        <f t="shared" si="7"/>
        <v>0.51349043184181009</v>
      </c>
      <c r="F41" s="12">
        <f t="shared" si="7"/>
        <v>0.26939887144594071</v>
      </c>
      <c r="G41" s="12">
        <f t="shared" si="7"/>
        <v>0.44756313991109309</v>
      </c>
      <c r="H41" s="12">
        <f t="shared" si="7"/>
        <v>0.94107888371872606</v>
      </c>
      <c r="I41" s="12">
        <f t="shared" si="7"/>
        <v>2.3897125455912014</v>
      </c>
      <c r="J41" s="12">
        <f t="shared" si="7"/>
        <v>3.7559909073222597</v>
      </c>
      <c r="K41" s="12">
        <f t="shared" si="7"/>
        <v>3.9985099286473784</v>
      </c>
      <c r="L41" s="12">
        <f t="shared" si="7"/>
        <v>3.4087882208678777</v>
      </c>
      <c r="M41" s="12">
        <f t="shared" si="7"/>
        <v>4.3680742880065901</v>
      </c>
      <c r="N41" s="12">
        <f t="shared" si="7"/>
        <v>5.0015894796900824</v>
      </c>
      <c r="O41" s="12">
        <f t="shared" si="7"/>
        <v>5.4151700981889608</v>
      </c>
      <c r="P41" s="12">
        <f t="shared" si="7"/>
        <v>5.1499206215921287</v>
      </c>
      <c r="Q41" s="12">
        <f t="shared" si="7"/>
        <v>9.137119883552197</v>
      </c>
      <c r="R41" s="12">
        <f t="shared" si="7"/>
        <v>10.428985658110676</v>
      </c>
      <c r="S41" s="12">
        <f t="shared" si="5"/>
        <v>10.593480664202675</v>
      </c>
      <c r="T41" s="12">
        <f t="shared" si="5"/>
        <v>9.3314330772177563</v>
      </c>
      <c r="U41" s="12">
        <f t="shared" si="5"/>
        <v>13.030644754098653</v>
      </c>
      <c r="V41" s="12">
        <f t="shared" si="5"/>
        <v>13.227413178837077</v>
      </c>
      <c r="W41" s="12">
        <f t="shared" si="5"/>
        <v>17.175622359366397</v>
      </c>
      <c r="X41" s="12">
        <f t="shared" si="5"/>
        <v>19.745528700490748</v>
      </c>
      <c r="Y41" s="12">
        <f t="shared" si="5"/>
        <v>21.580428227950517</v>
      </c>
      <c r="Z41" s="12">
        <f t="shared" si="5"/>
        <v>23.874690348083728</v>
      </c>
      <c r="AA41" s="12">
        <f t="shared" si="5"/>
        <v>22.783642652924254</v>
      </c>
      <c r="AB41" s="12">
        <f t="shared" si="5"/>
        <v>19.116318657759511</v>
      </c>
      <c r="AC41" s="12">
        <f t="shared" si="5"/>
        <v>23.402287959143052</v>
      </c>
      <c r="AD41" s="12">
        <f t="shared" si="5"/>
        <v>22.548413015082485</v>
      </c>
      <c r="AE41" s="12">
        <f t="shared" si="6"/>
        <v>24.507917409049806</v>
      </c>
      <c r="AF41" s="12">
        <f t="shared" si="5"/>
        <v>11.687728179049714</v>
      </c>
    </row>
    <row r="42" spans="1:32" ht="12.75" customHeight="1">
      <c r="A42" s="3">
        <v>3</v>
      </c>
      <c r="B42" s="72">
        <v>940490</v>
      </c>
      <c r="C42" s="12">
        <f t="shared" si="7"/>
        <v>3.0084529804612297</v>
      </c>
      <c r="D42" s="12">
        <f t="shared" si="5"/>
        <v>2.9896611717038302</v>
      </c>
      <c r="E42" s="12">
        <f t="shared" si="5"/>
        <v>3.7273464877494993</v>
      </c>
      <c r="F42" s="12">
        <f t="shared" si="5"/>
        <v>3.8825674538124404</v>
      </c>
      <c r="G42" s="12">
        <f t="shared" si="5"/>
        <v>4.2642172775247653</v>
      </c>
      <c r="H42" s="12">
        <f t="shared" si="5"/>
        <v>7.8014638603592212</v>
      </c>
      <c r="I42" s="12">
        <f t="shared" si="5"/>
        <v>8.7196632918993942</v>
      </c>
      <c r="J42" s="12">
        <f t="shared" si="5"/>
        <v>8.5234475468996127</v>
      </c>
      <c r="K42" s="12">
        <f t="shared" si="5"/>
        <v>10.275097986888381</v>
      </c>
      <c r="L42" s="12">
        <f t="shared" si="5"/>
        <v>9.8507878135239419</v>
      </c>
      <c r="M42" s="12">
        <f t="shared" si="5"/>
        <v>10.480795327073524</v>
      </c>
      <c r="N42" s="12">
        <f t="shared" si="5"/>
        <v>10.687565624207759</v>
      </c>
      <c r="O42" s="12">
        <f t="shared" si="5"/>
        <v>10.714159450136099</v>
      </c>
      <c r="P42" s="12">
        <f t="shared" si="5"/>
        <v>13.80139125291349</v>
      </c>
      <c r="Q42" s="12">
        <f t="shared" si="5"/>
        <v>11.700983895927966</v>
      </c>
      <c r="R42" s="12">
        <f t="shared" si="5"/>
        <v>10.412064434982828</v>
      </c>
      <c r="S42" s="12">
        <f t="shared" si="5"/>
        <v>11.073168269653614</v>
      </c>
      <c r="T42" s="12">
        <f t="shared" si="5"/>
        <v>9.8976640502987756</v>
      </c>
      <c r="U42" s="12">
        <f t="shared" si="5"/>
        <v>7.0404475408371541</v>
      </c>
      <c r="V42" s="12">
        <f t="shared" si="5"/>
        <v>8.4274859773856914</v>
      </c>
      <c r="W42" s="12">
        <f t="shared" si="5"/>
        <v>7.9062760071449762</v>
      </c>
      <c r="X42" s="12">
        <f t="shared" si="5"/>
        <v>8.4682214217169101</v>
      </c>
      <c r="Y42" s="12">
        <f t="shared" si="5"/>
        <v>6.6776473806707548</v>
      </c>
      <c r="Z42" s="12">
        <f t="shared" si="5"/>
        <v>7.2339396883596629</v>
      </c>
      <c r="AA42" s="12">
        <f t="shared" si="5"/>
        <v>8.1449093545541995</v>
      </c>
      <c r="AB42" s="12">
        <f t="shared" si="5"/>
        <v>6.8127066016484426</v>
      </c>
      <c r="AC42" s="12">
        <f t="shared" si="5"/>
        <v>9.1310126931293514</v>
      </c>
      <c r="AD42" s="12">
        <f t="shared" si="5"/>
        <v>8.1024637050919637</v>
      </c>
      <c r="AE42" s="12">
        <f t="shared" si="6"/>
        <v>6.6264857821744583</v>
      </c>
      <c r="AF42" s="12">
        <f t="shared" si="5"/>
        <v>8.1021035432670772</v>
      </c>
    </row>
    <row r="43" spans="1:32" ht="12.75" customHeight="1">
      <c r="A43" s="3">
        <v>4</v>
      </c>
      <c r="B43" s="72">
        <v>560300</v>
      </c>
      <c r="C43" s="12">
        <f t="shared" si="7"/>
        <v>2.3664912340928952</v>
      </c>
      <c r="D43" s="12">
        <f t="shared" si="5"/>
        <v>4.1843403636941394</v>
      </c>
      <c r="E43" s="12">
        <f t="shared" si="5"/>
        <v>4.9648881023564462</v>
      </c>
      <c r="F43" s="12">
        <f t="shared" si="5"/>
        <v>3.3165905556139275</v>
      </c>
      <c r="G43" s="12">
        <f t="shared" si="5"/>
        <v>3.2271294768328076</v>
      </c>
      <c r="H43" s="12">
        <f t="shared" si="5"/>
        <v>2.7055069226578978</v>
      </c>
      <c r="I43" s="12">
        <f t="shared" si="5"/>
        <v>3.1750617882440864</v>
      </c>
      <c r="J43" s="12">
        <f t="shared" si="5"/>
        <v>3.3288128273596542</v>
      </c>
      <c r="K43" s="12">
        <f t="shared" si="5"/>
        <v>4.7187981142537394</v>
      </c>
      <c r="L43" s="12">
        <f t="shared" si="5"/>
        <v>5.5858124973826504</v>
      </c>
      <c r="M43" s="12">
        <f t="shared" si="5"/>
        <v>6.4271391046799033</v>
      </c>
      <c r="N43" s="12">
        <f t="shared" si="5"/>
        <v>5.7763818887292855</v>
      </c>
      <c r="O43" s="12">
        <f t="shared" si="5"/>
        <v>6.6833054767171678</v>
      </c>
      <c r="P43" s="12">
        <f t="shared" si="5"/>
        <v>7.5975207590386633</v>
      </c>
      <c r="Q43" s="12">
        <f t="shared" si="5"/>
        <v>6.7743684473803034</v>
      </c>
      <c r="R43" s="12">
        <f t="shared" si="5"/>
        <v>7.3510456148912109</v>
      </c>
      <c r="S43" s="12">
        <f t="shared" si="5"/>
        <v>8.3766522508965693</v>
      </c>
      <c r="T43" s="12">
        <f t="shared" si="5"/>
        <v>9.1670817464743859</v>
      </c>
      <c r="U43" s="12">
        <f t="shared" si="5"/>
        <v>8.0928023504420938</v>
      </c>
      <c r="V43" s="12">
        <f t="shared" si="5"/>
        <v>6.3818326513091019</v>
      </c>
      <c r="W43" s="12">
        <f t="shared" si="5"/>
        <v>4.8946989248720545</v>
      </c>
      <c r="X43" s="12">
        <f t="shared" si="5"/>
        <v>4.9213424510685178</v>
      </c>
      <c r="Y43" s="12">
        <f t="shared" si="5"/>
        <v>6.7487820658681237</v>
      </c>
      <c r="Z43" s="12">
        <f t="shared" si="5"/>
        <v>6.2101904320970931</v>
      </c>
      <c r="AA43" s="12">
        <f t="shared" si="5"/>
        <v>5.7247245448904271</v>
      </c>
      <c r="AB43" s="12">
        <f t="shared" si="5"/>
        <v>6.1746092423929868</v>
      </c>
      <c r="AC43" s="12">
        <f t="shared" si="5"/>
        <v>6.950644719365898</v>
      </c>
      <c r="AD43" s="12">
        <f t="shared" si="5"/>
        <v>7.5765134371965974</v>
      </c>
      <c r="AE43" s="12">
        <f t="shared" si="6"/>
        <v>0</v>
      </c>
      <c r="AF43" s="12">
        <f t="shared" si="5"/>
        <v>5.4654299827684865</v>
      </c>
    </row>
    <row r="44" spans="1:32" ht="12.75" customHeight="1">
      <c r="A44" s="3">
        <v>5</v>
      </c>
      <c r="B44" s="72">
        <v>420292</v>
      </c>
      <c r="C44" s="12">
        <f t="shared" si="7"/>
        <v>0.61647869061985872</v>
      </c>
      <c r="D44" s="12">
        <f t="shared" si="5"/>
        <v>1.0664292697785993</v>
      </c>
      <c r="E44" s="12">
        <f t="shared" si="5"/>
        <v>1.8247272789553897</v>
      </c>
      <c r="F44" s="12">
        <f t="shared" si="5"/>
        <v>2.190889761615225</v>
      </c>
      <c r="G44" s="12">
        <f t="shared" si="5"/>
        <v>2.7166342988168357</v>
      </c>
      <c r="H44" s="12">
        <f t="shared" si="5"/>
        <v>3.186242025274634</v>
      </c>
      <c r="I44" s="12">
        <f t="shared" si="5"/>
        <v>3.3558390244763028</v>
      </c>
      <c r="J44" s="12">
        <f t="shared" si="5"/>
        <v>3.2320343570778274</v>
      </c>
      <c r="K44" s="12">
        <f t="shared" si="5"/>
        <v>3.2087144525152418</v>
      </c>
      <c r="L44" s="12">
        <f t="shared" si="5"/>
        <v>1.476426275068274</v>
      </c>
      <c r="M44" s="12">
        <f t="shared" si="5"/>
        <v>1.4114086332157598</v>
      </c>
      <c r="N44" s="12">
        <f t="shared" si="5"/>
        <v>1.0025037309366882</v>
      </c>
      <c r="O44" s="12">
        <f t="shared" si="5"/>
        <v>1.0038780831547018</v>
      </c>
      <c r="P44" s="12">
        <f t="shared" si="5"/>
        <v>1.2388071938309713</v>
      </c>
      <c r="Q44" s="12">
        <f t="shared" si="5"/>
        <v>1.2299838833805583</v>
      </c>
      <c r="R44" s="12">
        <f t="shared" si="5"/>
        <v>1.1129189327574336</v>
      </c>
      <c r="S44" s="12">
        <f t="shared" si="5"/>
        <v>1.9859554137530222</v>
      </c>
      <c r="T44" s="12">
        <f t="shared" si="5"/>
        <v>3.0274255222567787</v>
      </c>
      <c r="U44" s="12">
        <f t="shared" si="5"/>
        <v>2.5183945410123219</v>
      </c>
      <c r="V44" s="12">
        <f t="shared" si="5"/>
        <v>3.0699222690592505</v>
      </c>
      <c r="W44" s="12">
        <f t="shared" si="5"/>
        <v>3.013970082367841</v>
      </c>
      <c r="X44" s="12">
        <f t="shared" si="5"/>
        <v>3.6336559138588416</v>
      </c>
      <c r="Y44" s="12">
        <f t="shared" si="5"/>
        <v>3.3522767467057459</v>
      </c>
      <c r="Z44" s="12">
        <f t="shared" si="5"/>
        <v>4.2870644498465023</v>
      </c>
      <c r="AA44" s="12">
        <f t="shared" si="5"/>
        <v>5.2967508569162227</v>
      </c>
      <c r="AB44" s="12">
        <f t="shared" si="5"/>
        <v>2.8530520099275578</v>
      </c>
      <c r="AC44" s="12">
        <f t="shared" si="5"/>
        <v>3.653015019776519</v>
      </c>
      <c r="AD44" s="12">
        <f t="shared" si="5"/>
        <v>4.9407814079611434</v>
      </c>
      <c r="AE44" s="12">
        <f t="shared" si="6"/>
        <v>5.80797760575902</v>
      </c>
      <c r="AF44" s="12">
        <f t="shared" si="5"/>
        <v>2.9141139094547386</v>
      </c>
    </row>
    <row r="45" spans="1:32" ht="12.75" customHeight="1">
      <c r="A45" s="3">
        <v>6</v>
      </c>
      <c r="B45" s="72">
        <v>630531</v>
      </c>
      <c r="C45" s="12">
        <f t="shared" si="7"/>
        <v>3.3188709289828164</v>
      </c>
      <c r="D45" s="12">
        <f t="shared" si="5"/>
        <v>2.0871122268690163</v>
      </c>
      <c r="E45" s="12">
        <f t="shared" si="5"/>
        <v>3.133268682650526</v>
      </c>
      <c r="F45" s="12">
        <f t="shared" si="5"/>
        <v>3.6698106466050469</v>
      </c>
      <c r="G45" s="12">
        <f t="shared" si="5"/>
        <v>4.7056798322959663</v>
      </c>
      <c r="H45" s="12">
        <f t="shared" si="5"/>
        <v>4.000939639657231</v>
      </c>
      <c r="I45" s="12">
        <f t="shared" si="5"/>
        <v>2.7460805433421971</v>
      </c>
      <c r="J45" s="12">
        <f t="shared" si="5"/>
        <v>3.6083980859657521</v>
      </c>
      <c r="K45" s="12">
        <f t="shared" si="5"/>
        <v>2.4203441682268947</v>
      </c>
      <c r="L45" s="12">
        <f t="shared" si="5"/>
        <v>2.721174533211197</v>
      </c>
      <c r="M45" s="12">
        <f t="shared" si="5"/>
        <v>3.0737173077927169</v>
      </c>
      <c r="N45" s="12">
        <f t="shared" si="5"/>
        <v>3.6929449369652674</v>
      </c>
      <c r="O45" s="12">
        <f t="shared" si="5"/>
        <v>2.5900104832402175</v>
      </c>
      <c r="P45" s="12">
        <f t="shared" si="5"/>
        <v>1.9221842657418979</v>
      </c>
      <c r="Q45" s="12">
        <f t="shared" si="5"/>
        <v>1.9812182893541093</v>
      </c>
      <c r="R45" s="12">
        <f t="shared" si="5"/>
        <v>2.5100170149710577</v>
      </c>
      <c r="S45" s="12">
        <f t="shared" si="5"/>
        <v>3.0244404854405449</v>
      </c>
      <c r="T45" s="12">
        <f t="shared" si="5"/>
        <v>3.1693657370930071</v>
      </c>
      <c r="U45" s="12">
        <f t="shared" si="5"/>
        <v>2.3295883282560776</v>
      </c>
      <c r="V45" s="12">
        <f t="shared" si="5"/>
        <v>2.8609043678356425</v>
      </c>
      <c r="W45" s="12">
        <f t="shared" si="5"/>
        <v>2.0058835299246263</v>
      </c>
      <c r="X45" s="12">
        <f t="shared" si="5"/>
        <v>2.0712562240485788</v>
      </c>
      <c r="Y45" s="12">
        <f t="shared" si="5"/>
        <v>2.5188281115179896</v>
      </c>
      <c r="Z45" s="12">
        <f t="shared" si="5"/>
        <v>2.0198074043740544</v>
      </c>
      <c r="AA45" s="12">
        <f t="shared" si="5"/>
        <v>1.6646411378760515</v>
      </c>
      <c r="AB45" s="12">
        <f t="shared" si="5"/>
        <v>1.4094286147448933</v>
      </c>
      <c r="AC45" s="12">
        <f t="shared" si="5"/>
        <v>4.1433083578517325</v>
      </c>
      <c r="AD45" s="12">
        <f t="shared" si="5"/>
        <v>4.3938522452762827</v>
      </c>
      <c r="AE45" s="12">
        <f t="shared" si="6"/>
        <v>0</v>
      </c>
      <c r="AF45" s="12">
        <f t="shared" si="5"/>
        <v>2.7366723949519391</v>
      </c>
    </row>
    <row r="46" spans="1:32" ht="12.75" customHeight="1">
      <c r="A46" s="3">
        <v>7</v>
      </c>
      <c r="B46" s="72">
        <v>701931</v>
      </c>
      <c r="C46" s="12">
        <f t="shared" si="7"/>
        <v>0.59324025636218147</v>
      </c>
      <c r="D46" s="12">
        <f t="shared" si="5"/>
        <v>0.51771055283032319</v>
      </c>
      <c r="E46" s="12">
        <f t="shared" si="5"/>
        <v>0.28215037742483767</v>
      </c>
      <c r="F46" s="12">
        <f t="shared" si="5"/>
        <v>0.24224162856264167</v>
      </c>
      <c r="G46" s="12">
        <f t="shared" si="5"/>
        <v>0.16828122987720287</v>
      </c>
      <c r="H46" s="12">
        <f t="shared" si="5"/>
        <v>0.24499548030676688</v>
      </c>
      <c r="I46" s="12">
        <f t="shared" si="5"/>
        <v>0.3692577347349178</v>
      </c>
      <c r="J46" s="12">
        <f t="shared" si="5"/>
        <v>0.32489375433436007</v>
      </c>
      <c r="K46" s="12">
        <f t="shared" si="5"/>
        <v>0.26103815681414999</v>
      </c>
      <c r="L46" s="12">
        <f t="shared" si="5"/>
        <v>0.42048108879297913</v>
      </c>
      <c r="M46" s="12">
        <f t="shared" si="5"/>
        <v>0.31082637791281281</v>
      </c>
      <c r="N46" s="12">
        <f t="shared" si="5"/>
        <v>0.30327841432479352</v>
      </c>
      <c r="O46" s="12">
        <f t="shared" si="5"/>
        <v>0.28231178392330031</v>
      </c>
      <c r="P46" s="12">
        <f t="shared" si="5"/>
        <v>0.306738374868398</v>
      </c>
      <c r="Q46" s="12">
        <f t="shared" si="5"/>
        <v>0.11183286890581122</v>
      </c>
      <c r="R46" s="12">
        <f t="shared" si="5"/>
        <v>5.8489354206258878E-2</v>
      </c>
      <c r="S46" s="12">
        <f t="shared" si="5"/>
        <v>8.0861456312692009E-2</v>
      </c>
      <c r="T46" s="12">
        <f t="shared" si="5"/>
        <v>0.15527318037054744</v>
      </c>
      <c r="U46" s="12">
        <f t="shared" si="5"/>
        <v>0.21508835567595144</v>
      </c>
      <c r="V46" s="12">
        <f t="shared" si="5"/>
        <v>7.9943076542275546E-2</v>
      </c>
      <c r="W46" s="12">
        <f t="shared" si="5"/>
        <v>9.0918839191861611E-2</v>
      </c>
      <c r="X46" s="12">
        <f t="shared" si="5"/>
        <v>9.0725716919584642E-2</v>
      </c>
      <c r="Y46" s="12">
        <f t="shared" si="5"/>
        <v>0.12766031696519567</v>
      </c>
      <c r="Z46" s="12">
        <f t="shared" si="5"/>
        <v>0.35351591758913065</v>
      </c>
      <c r="AA46" s="12">
        <f t="shared" si="5"/>
        <v>0.95355070678083742</v>
      </c>
      <c r="AB46" s="12">
        <f t="shared" si="5"/>
        <v>0.85348066990148097</v>
      </c>
      <c r="AC46" s="12">
        <f t="shared" si="5"/>
        <v>0.84124124828916458</v>
      </c>
      <c r="AD46" s="12">
        <f t="shared" si="5"/>
        <v>3.1682916663913909</v>
      </c>
      <c r="AE46" s="12">
        <f t="shared" si="6"/>
        <v>0.26130040370732444</v>
      </c>
      <c r="AF46" s="12">
        <f t="shared" si="5"/>
        <v>0.48396258084921806</v>
      </c>
    </row>
    <row r="47" spans="1:32" ht="12.75" customHeight="1">
      <c r="A47" s="3">
        <v>8</v>
      </c>
      <c r="B47" s="72">
        <v>420212</v>
      </c>
      <c r="C47" s="12">
        <f t="shared" si="7"/>
        <v>5.2922893290694324</v>
      </c>
      <c r="D47" s="12">
        <f t="shared" si="5"/>
        <v>6.7519577126283243</v>
      </c>
      <c r="E47" s="12">
        <f t="shared" si="5"/>
        <v>8.0096428181597741</v>
      </c>
      <c r="F47" s="12">
        <f t="shared" si="5"/>
        <v>7.6266529014749134</v>
      </c>
      <c r="G47" s="12">
        <f t="shared" si="5"/>
        <v>6.3486829613704723</v>
      </c>
      <c r="H47" s="12">
        <f t="shared" si="5"/>
        <v>7.1586750529877659</v>
      </c>
      <c r="I47" s="12">
        <f t="shared" si="5"/>
        <v>4.7863652373239054</v>
      </c>
      <c r="J47" s="12">
        <f t="shared" si="5"/>
        <v>2.813074141245596</v>
      </c>
      <c r="K47" s="12">
        <f t="shared" si="5"/>
        <v>2.5384686136405255</v>
      </c>
      <c r="L47" s="12">
        <f t="shared" si="5"/>
        <v>2.899693283688265</v>
      </c>
      <c r="M47" s="12">
        <f t="shared" si="5"/>
        <v>2.1324965289028284</v>
      </c>
      <c r="N47" s="12">
        <f t="shared" si="5"/>
        <v>2.1911349745889921</v>
      </c>
      <c r="O47" s="12">
        <f t="shared" si="5"/>
        <v>2.0532601518840026</v>
      </c>
      <c r="P47" s="12">
        <f t="shared" si="5"/>
        <v>2.2431983613179831</v>
      </c>
      <c r="Q47" s="12">
        <f t="shared" si="5"/>
        <v>1.2853036421146873</v>
      </c>
      <c r="R47" s="12">
        <f t="shared" si="5"/>
        <v>1.6795053749346218</v>
      </c>
      <c r="S47" s="12">
        <f t="shared" si="5"/>
        <v>0.86752381287517955</v>
      </c>
      <c r="T47" s="12">
        <f t="shared" si="5"/>
        <v>1.016569709268407</v>
      </c>
      <c r="U47" s="12">
        <f t="shared" si="5"/>
        <v>1.1611033658014314</v>
      </c>
      <c r="V47" s="12">
        <f t="shared" si="5"/>
        <v>1.4942527454429106</v>
      </c>
      <c r="W47" s="12">
        <f t="shared" si="5"/>
        <v>1.7319407950213968</v>
      </c>
      <c r="X47" s="12">
        <f t="shared" si="5"/>
        <v>1.2042088585313211</v>
      </c>
      <c r="Y47" s="12">
        <f t="shared" si="5"/>
        <v>1.3094141778572785</v>
      </c>
      <c r="Z47" s="12">
        <f t="shared" si="5"/>
        <v>1.1953576502293186</v>
      </c>
      <c r="AA47" s="12">
        <f t="shared" si="5"/>
        <v>1.2485989143384304</v>
      </c>
      <c r="AB47" s="12">
        <f t="shared" si="5"/>
        <v>1.3119506509685785</v>
      </c>
      <c r="AC47" s="12">
        <f t="shared" si="5"/>
        <v>1.7736895326239561</v>
      </c>
      <c r="AD47" s="12">
        <f t="shared" si="5"/>
        <v>1.8296303883823177</v>
      </c>
      <c r="AE47" s="12">
        <f t="shared" si="6"/>
        <v>1.3342056774062332</v>
      </c>
      <c r="AF47" s="12">
        <f t="shared" si="5"/>
        <v>2.7406734435377116</v>
      </c>
    </row>
    <row r="48" spans="1:32" ht="12.75" customHeight="1">
      <c r="A48" s="3">
        <v>9</v>
      </c>
      <c r="B48" s="72">
        <v>420330</v>
      </c>
      <c r="C48" s="12">
        <f t="shared" si="7"/>
        <v>1.4843549882091351</v>
      </c>
      <c r="D48" s="12">
        <f t="shared" si="5"/>
        <v>1.2035140898279562</v>
      </c>
      <c r="E48" s="12">
        <f t="shared" si="5"/>
        <v>1.0345951284737671</v>
      </c>
      <c r="F48" s="12">
        <f t="shared" si="5"/>
        <v>0.93076886244757229</v>
      </c>
      <c r="G48" s="12">
        <f t="shared" si="5"/>
        <v>1.1224028616945174</v>
      </c>
      <c r="H48" s="12">
        <f t="shared" si="5"/>
        <v>0.97079278148849402</v>
      </c>
      <c r="I48" s="12">
        <f t="shared" si="5"/>
        <v>1.2247172556588877</v>
      </c>
      <c r="J48" s="12">
        <f t="shared" si="5"/>
        <v>1.0668238457678403</v>
      </c>
      <c r="K48" s="12">
        <f t="shared" si="5"/>
        <v>1.2299874804464392</v>
      </c>
      <c r="L48" s="12">
        <f t="shared" si="5"/>
        <v>1.5160069106202092</v>
      </c>
      <c r="M48" s="12">
        <f t="shared" si="5"/>
        <v>1.5710694036811614</v>
      </c>
      <c r="N48" s="12">
        <f t="shared" si="5"/>
        <v>1.6939470515231032</v>
      </c>
      <c r="O48" s="12">
        <f t="shared" si="5"/>
        <v>1.6229093723545469</v>
      </c>
      <c r="P48" s="12">
        <f t="shared" si="5"/>
        <v>1.6382193067481103</v>
      </c>
      <c r="Q48" s="12">
        <f t="shared" si="5"/>
        <v>1.8972363541015729</v>
      </c>
      <c r="R48" s="12">
        <f t="shared" si="5"/>
        <v>1.4488014911373224</v>
      </c>
      <c r="S48" s="12">
        <f t="shared" si="5"/>
        <v>1.3404082384778166</v>
      </c>
      <c r="T48" s="12">
        <f t="shared" si="5"/>
        <v>1.5745046536976348</v>
      </c>
      <c r="U48" s="12">
        <f t="shared" si="5"/>
        <v>1.4672811837303572</v>
      </c>
      <c r="V48" s="12">
        <f t="shared" si="5"/>
        <v>1.6476174798141605</v>
      </c>
      <c r="W48" s="12">
        <f t="shared" si="5"/>
        <v>2.0346829007246545</v>
      </c>
      <c r="X48" s="12">
        <f t="shared" si="5"/>
        <v>1.6965540772035577</v>
      </c>
      <c r="Y48" s="12">
        <f t="shared" si="5"/>
        <v>1.4282663596085201</v>
      </c>
      <c r="Z48" s="12">
        <f t="shared" si="5"/>
        <v>1.5141418834425948</v>
      </c>
      <c r="AA48" s="12">
        <f t="shared" si="5"/>
        <v>1.4949626887057414</v>
      </c>
      <c r="AB48" s="12">
        <f t="shared" si="5"/>
        <v>1.0346550489666879</v>
      </c>
      <c r="AC48" s="12">
        <f t="shared" si="5"/>
        <v>1.2169757807039612</v>
      </c>
      <c r="AD48" s="12">
        <f t="shared" si="5"/>
        <v>1.40443679717555</v>
      </c>
      <c r="AE48" s="12">
        <f t="shared" si="6"/>
        <v>1.1241636817481111</v>
      </c>
      <c r="AF48" s="12">
        <f t="shared" si="5"/>
        <v>1.3824248734678148</v>
      </c>
    </row>
    <row r="49" spans="1:32" ht="12.75" customHeight="1">
      <c r="A49" s="3">
        <v>10</v>
      </c>
      <c r="B49" s="72">
        <v>630253</v>
      </c>
      <c r="C49" s="12">
        <f t="shared" si="7"/>
        <v>3.4329505153386869E-2</v>
      </c>
      <c r="D49" s="12">
        <f t="shared" si="5"/>
        <v>8.8937811338982292E-2</v>
      </c>
      <c r="E49" s="12">
        <f t="shared" si="5"/>
        <v>0.1032278646004671</v>
      </c>
      <c r="F49" s="12">
        <f t="shared" si="5"/>
        <v>2.5476468418387306E-2</v>
      </c>
      <c r="G49" s="12">
        <f t="shared" si="5"/>
        <v>0.31813502829676876</v>
      </c>
      <c r="H49" s="12">
        <f t="shared" si="5"/>
        <v>0.69723437363371854</v>
      </c>
      <c r="I49" s="12">
        <f t="shared" si="5"/>
        <v>1.3962113483804286</v>
      </c>
      <c r="J49" s="12">
        <f t="shared" si="5"/>
        <v>3.3408071287909249</v>
      </c>
      <c r="K49" s="12">
        <f t="shared" si="5"/>
        <v>2.7327377094513707</v>
      </c>
      <c r="L49" s="12">
        <f t="shared" si="5"/>
        <v>3.0781411769213523</v>
      </c>
      <c r="M49" s="12">
        <f t="shared" si="5"/>
        <v>2.8952336217989005</v>
      </c>
      <c r="N49" s="12">
        <f t="shared" si="5"/>
        <v>3.9273629365926843</v>
      </c>
      <c r="O49" s="12">
        <f t="shared" si="5"/>
        <v>4.8432410284296141</v>
      </c>
      <c r="P49" s="12">
        <f t="shared" si="5"/>
        <v>3.3308440583326306</v>
      </c>
      <c r="Q49" s="12">
        <f t="shared" si="5"/>
        <v>2.1939967858766249</v>
      </c>
      <c r="R49" s="12">
        <f t="shared" si="5"/>
        <v>2.3575130223733054</v>
      </c>
      <c r="S49" s="12">
        <f t="shared" si="5"/>
        <v>2.4468709478894564</v>
      </c>
      <c r="T49" s="12">
        <f t="shared" si="5"/>
        <v>3.3968468354577142</v>
      </c>
      <c r="U49" s="12">
        <f t="shared" si="5"/>
        <v>3.3957996679780429</v>
      </c>
      <c r="V49" s="12">
        <f t="shared" ref="D49:AF58" si="8">V18/V$36*100</f>
        <v>3.0111569189951455</v>
      </c>
      <c r="W49" s="12">
        <f t="shared" si="8"/>
        <v>3.4207105083801612</v>
      </c>
      <c r="X49" s="12">
        <f t="shared" si="8"/>
        <v>2.6464297497717202</v>
      </c>
      <c r="Y49" s="12">
        <f t="shared" si="8"/>
        <v>2.9062479036618205</v>
      </c>
      <c r="Z49" s="12">
        <f t="shared" si="8"/>
        <v>2.2406386407487004</v>
      </c>
      <c r="AA49" s="12">
        <f t="shared" si="8"/>
        <v>1.9451407107686569</v>
      </c>
      <c r="AB49" s="12">
        <f t="shared" si="8"/>
        <v>0.49461257269801817</v>
      </c>
      <c r="AC49" s="12">
        <f t="shared" si="8"/>
        <v>0.7617444293724337</v>
      </c>
      <c r="AD49" s="12">
        <f t="shared" si="8"/>
        <v>1.3016162805112284</v>
      </c>
      <c r="AE49" s="12">
        <f t="shared" si="6"/>
        <v>1.0326134795178172</v>
      </c>
      <c r="AF49" s="12">
        <f t="shared" si="8"/>
        <v>2.0165954591951896</v>
      </c>
    </row>
    <row r="50" spans="1:32" ht="12.75" customHeight="1">
      <c r="A50" s="3">
        <v>11</v>
      </c>
      <c r="B50" s="72">
        <v>420222</v>
      </c>
      <c r="C50" s="12">
        <f t="shared" si="7"/>
        <v>0.33867377199398963</v>
      </c>
      <c r="D50" s="12">
        <f t="shared" si="8"/>
        <v>1.571228558347409</v>
      </c>
      <c r="E50" s="12">
        <f t="shared" si="8"/>
        <v>1.419114221881224</v>
      </c>
      <c r="F50" s="12">
        <f t="shared" si="8"/>
        <v>1.1768591157679951</v>
      </c>
      <c r="G50" s="12">
        <f t="shared" si="8"/>
        <v>0.61988402016336952</v>
      </c>
      <c r="H50" s="12">
        <f t="shared" si="8"/>
        <v>0.8294309835870638</v>
      </c>
      <c r="I50" s="12">
        <f t="shared" si="8"/>
        <v>0.56992199838726154</v>
      </c>
      <c r="J50" s="12">
        <f t="shared" si="8"/>
        <v>0.27875682383319267</v>
      </c>
      <c r="K50" s="12">
        <f t="shared" si="8"/>
        <v>0.38957914438695712</v>
      </c>
      <c r="L50" s="12">
        <f t="shared" si="8"/>
        <v>1.055698053883148</v>
      </c>
      <c r="M50" s="12">
        <f t="shared" si="8"/>
        <v>0.45712875526973568</v>
      </c>
      <c r="N50" s="12">
        <f t="shared" si="8"/>
        <v>0.45754889920062686</v>
      </c>
      <c r="O50" s="12">
        <f t="shared" si="8"/>
        <v>0.62927882581953432</v>
      </c>
      <c r="P50" s="12">
        <f t="shared" si="8"/>
        <v>0.6640278159441152</v>
      </c>
      <c r="Q50" s="12">
        <f t="shared" si="8"/>
        <v>1.0045167063131202</v>
      </c>
      <c r="R50" s="12">
        <f t="shared" si="8"/>
        <v>0.55022149965224942</v>
      </c>
      <c r="S50" s="12">
        <f t="shared" si="8"/>
        <v>0.5728248641969077</v>
      </c>
      <c r="T50" s="12">
        <f t="shared" si="8"/>
        <v>0.59041906128627453</v>
      </c>
      <c r="U50" s="12">
        <f t="shared" si="8"/>
        <v>0.59648855891767161</v>
      </c>
      <c r="V50" s="12">
        <f t="shared" si="8"/>
        <v>0.57950424939150558</v>
      </c>
      <c r="W50" s="12">
        <f t="shared" si="8"/>
        <v>0.48664311395267185</v>
      </c>
      <c r="X50" s="12">
        <f t="shared" si="8"/>
        <v>0.57523225939925293</v>
      </c>
      <c r="Y50" s="12">
        <f t="shared" si="8"/>
        <v>0.49367348053990684</v>
      </c>
      <c r="Z50" s="12">
        <f t="shared" si="8"/>
        <v>0.55779878363135982</v>
      </c>
      <c r="AA50" s="12">
        <f t="shared" si="8"/>
        <v>0.61938558895234297</v>
      </c>
      <c r="AB50" s="12">
        <f t="shared" si="8"/>
        <v>0.61193496531095726</v>
      </c>
      <c r="AC50" s="12">
        <f t="shared" si="8"/>
        <v>0.79448953188270899</v>
      </c>
      <c r="AD50" s="12">
        <f t="shared" si="8"/>
        <v>1.2931350732704801</v>
      </c>
      <c r="AE50" s="12">
        <f t="shared" si="6"/>
        <v>2.396507830739484</v>
      </c>
      <c r="AF50" s="12">
        <f t="shared" si="8"/>
        <v>0.80428504102020881</v>
      </c>
    </row>
    <row r="51" spans="1:32" ht="12.75" customHeight="1">
      <c r="A51" s="3">
        <v>12</v>
      </c>
      <c r="B51" s="72">
        <v>630491</v>
      </c>
      <c r="C51" s="12">
        <f t="shared" si="7"/>
        <v>5.2814623312902862E-4</v>
      </c>
      <c r="D51" s="12">
        <f t="shared" si="8"/>
        <v>4.7921790116376827E-3</v>
      </c>
      <c r="E51" s="12">
        <f t="shared" si="8"/>
        <v>2.1486988060692779E-2</v>
      </c>
      <c r="F51" s="12">
        <f t="shared" si="8"/>
        <v>4.5121695744130656E-2</v>
      </c>
      <c r="G51" s="12">
        <f t="shared" si="8"/>
        <v>2.6888074289644931E-2</v>
      </c>
      <c r="H51" s="12">
        <f t="shared" si="8"/>
        <v>4.1418681862706551E-2</v>
      </c>
      <c r="I51" s="12">
        <f t="shared" si="8"/>
        <v>6.7798088423522612E-2</v>
      </c>
      <c r="J51" s="12">
        <f t="shared" si="8"/>
        <v>2.079448588287649</v>
      </c>
      <c r="K51" s="12">
        <f t="shared" si="8"/>
        <v>1.1760631499372833</v>
      </c>
      <c r="L51" s="12">
        <f t="shared" si="8"/>
        <v>8.9559453299624218E-3</v>
      </c>
      <c r="M51" s="12">
        <f t="shared" si="8"/>
        <v>4.587128742281503E-2</v>
      </c>
      <c r="N51" s="12">
        <f t="shared" si="8"/>
        <v>0.1119516138153923</v>
      </c>
      <c r="O51" s="12">
        <f t="shared" si="8"/>
        <v>7.9066502288679064E-2</v>
      </c>
      <c r="P51" s="12">
        <f t="shared" si="8"/>
        <v>5.43536524633755E-2</v>
      </c>
      <c r="Q51" s="12">
        <f t="shared" si="8"/>
        <v>7.746729890930848E-2</v>
      </c>
      <c r="R51" s="12">
        <f t="shared" si="8"/>
        <v>7.3507191836263364E-2</v>
      </c>
      <c r="S51" s="12">
        <f t="shared" si="8"/>
        <v>0.35801025129712527</v>
      </c>
      <c r="T51" s="12">
        <f t="shared" si="8"/>
        <v>0.72935956914638544</v>
      </c>
      <c r="U51" s="12">
        <f t="shared" si="8"/>
        <v>0.63449404750102922</v>
      </c>
      <c r="V51" s="12">
        <f t="shared" si="8"/>
        <v>1.8599994281603309</v>
      </c>
      <c r="W51" s="12">
        <f t="shared" si="8"/>
        <v>1.7324020286691371</v>
      </c>
      <c r="X51" s="12">
        <f t="shared" si="8"/>
        <v>0.52372874008219472</v>
      </c>
      <c r="Y51" s="12">
        <f t="shared" si="8"/>
        <v>1.0922710029125304</v>
      </c>
      <c r="Z51" s="12">
        <f t="shared" si="8"/>
        <v>1.1413361322122877</v>
      </c>
      <c r="AA51" s="12">
        <f t="shared" si="8"/>
        <v>1.4904103728423113</v>
      </c>
      <c r="AB51" s="12">
        <f t="shared" si="8"/>
        <v>1.3613470366932872</v>
      </c>
      <c r="AC51" s="12">
        <f t="shared" si="8"/>
        <v>0.92336493994102475</v>
      </c>
      <c r="AD51" s="12">
        <f t="shared" si="8"/>
        <v>1.237033741607702</v>
      </c>
      <c r="AE51" s="12">
        <f t="shared" si="6"/>
        <v>1.1590877275120435</v>
      </c>
      <c r="AF51" s="12">
        <f t="shared" si="8"/>
        <v>0.70258825123214008</v>
      </c>
    </row>
    <row r="52" spans="1:32" ht="12.75" customHeight="1">
      <c r="A52" s="3">
        <v>13</v>
      </c>
      <c r="B52" s="72">
        <v>630210</v>
      </c>
      <c r="C52" s="12">
        <f t="shared" si="7"/>
        <v>4.5420576049096467E-2</v>
      </c>
      <c r="D52" s="12">
        <f t="shared" si="8"/>
        <v>0.29122396512984861</v>
      </c>
      <c r="E52" s="12">
        <f t="shared" si="8"/>
        <v>0.88203059432890918</v>
      </c>
      <c r="F52" s="12">
        <f t="shared" si="8"/>
        <v>0.73290975524585478</v>
      </c>
      <c r="G52" s="12">
        <f t="shared" si="8"/>
        <v>0.60831345049807306</v>
      </c>
      <c r="H52" s="12">
        <f t="shared" si="8"/>
        <v>0.48234629397101886</v>
      </c>
      <c r="I52" s="12">
        <f t="shared" si="8"/>
        <v>7.3691103975596015E-2</v>
      </c>
      <c r="J52" s="12">
        <f t="shared" si="8"/>
        <v>3.3456220460448473E-2</v>
      </c>
      <c r="K52" s="12">
        <f t="shared" si="8"/>
        <v>9.9740047377036879E-3</v>
      </c>
      <c r="L52" s="12">
        <f t="shared" si="8"/>
        <v>4.5529172199176737E-2</v>
      </c>
      <c r="M52" s="12">
        <f t="shared" si="8"/>
        <v>8.8285382559371711E-2</v>
      </c>
      <c r="N52" s="12">
        <f t="shared" si="8"/>
        <v>4.0811944058194063E-2</v>
      </c>
      <c r="O52" s="12">
        <f t="shared" si="8"/>
        <v>2.6983864865828468E-2</v>
      </c>
      <c r="P52" s="12">
        <f t="shared" si="8"/>
        <v>0.17841283566016033</v>
      </c>
      <c r="Q52" s="12">
        <f t="shared" si="8"/>
        <v>0.18253948267178258</v>
      </c>
      <c r="R52" s="12">
        <f t="shared" si="8"/>
        <v>0.10533906491113608</v>
      </c>
      <c r="S52" s="12">
        <f t="shared" si="8"/>
        <v>0.36522190347683348</v>
      </c>
      <c r="T52" s="12">
        <f t="shared" si="8"/>
        <v>1.1926016871207383</v>
      </c>
      <c r="U52" s="12">
        <f t="shared" si="8"/>
        <v>0.24284961568784175</v>
      </c>
      <c r="V52" s="12">
        <f t="shared" si="8"/>
        <v>0.17877895895428636</v>
      </c>
      <c r="W52" s="12">
        <f t="shared" si="8"/>
        <v>0.2599776934916353</v>
      </c>
      <c r="X52" s="12">
        <f t="shared" si="8"/>
        <v>5.0495762225655751E-2</v>
      </c>
      <c r="Y52" s="12">
        <f t="shared" si="8"/>
        <v>1.9345454569449302E-2</v>
      </c>
      <c r="Z52" s="12">
        <f t="shared" si="8"/>
        <v>0.13481683411226528</v>
      </c>
      <c r="AA52" s="12">
        <f t="shared" si="8"/>
        <v>0.29578918862510956</v>
      </c>
      <c r="AB52" s="12">
        <f t="shared" si="8"/>
        <v>0.43316867377175611</v>
      </c>
      <c r="AC52" s="12">
        <f t="shared" si="8"/>
        <v>1.4806958950270006</v>
      </c>
      <c r="AD52" s="12">
        <f t="shared" si="8"/>
        <v>1.0364573960787911</v>
      </c>
      <c r="AE52" s="12">
        <f t="shared" si="6"/>
        <v>1.8584193828312667</v>
      </c>
      <c r="AF52" s="12">
        <f t="shared" si="8"/>
        <v>0.46315269990593955</v>
      </c>
    </row>
    <row r="53" spans="1:32" ht="12.75" customHeight="1">
      <c r="A53" s="3">
        <v>14</v>
      </c>
      <c r="B53" s="72">
        <v>630612</v>
      </c>
      <c r="C53" s="12">
        <f t="shared" si="7"/>
        <v>5.9680524343580246E-2</v>
      </c>
      <c r="D53" s="12">
        <f t="shared" si="8"/>
        <v>0.13060485349514933</v>
      </c>
      <c r="E53" s="12">
        <f t="shared" si="8"/>
        <v>7.8850650652824344E-2</v>
      </c>
      <c r="F53" s="12">
        <f t="shared" si="8"/>
        <v>0.33728200885386184</v>
      </c>
      <c r="G53" s="12">
        <f t="shared" si="8"/>
        <v>0.15795441524682249</v>
      </c>
      <c r="H53" s="12">
        <f t="shared" si="8"/>
        <v>0.13512803941069473</v>
      </c>
      <c r="I53" s="12">
        <f t="shared" si="8"/>
        <v>0.14850794242821405</v>
      </c>
      <c r="J53" s="12">
        <f t="shared" si="8"/>
        <v>0.23089462091505741</v>
      </c>
      <c r="K53" s="12">
        <f t="shared" si="8"/>
        <v>0.13019072156370345</v>
      </c>
      <c r="L53" s="12">
        <f t="shared" si="8"/>
        <v>0.10897315456610379</v>
      </c>
      <c r="M53" s="12">
        <f t="shared" si="8"/>
        <v>0.53526454600888906</v>
      </c>
      <c r="N53" s="12">
        <f t="shared" si="8"/>
        <v>0.24176383476283955</v>
      </c>
      <c r="O53" s="12">
        <f t="shared" si="8"/>
        <v>0.25269341301126902</v>
      </c>
      <c r="P53" s="12">
        <f t="shared" si="8"/>
        <v>0.16130824159637769</v>
      </c>
      <c r="Q53" s="12">
        <f t="shared" si="8"/>
        <v>0.16754870619621301</v>
      </c>
      <c r="R53" s="12">
        <f t="shared" si="8"/>
        <v>0.12505603490405115</v>
      </c>
      <c r="S53" s="12">
        <f t="shared" si="8"/>
        <v>0.14723797157265767</v>
      </c>
      <c r="T53" s="12">
        <f t="shared" si="8"/>
        <v>9.5057663187481267E-2</v>
      </c>
      <c r="U53" s="12">
        <f t="shared" si="8"/>
        <v>8.3262035774992804E-2</v>
      </c>
      <c r="V53" s="12">
        <f t="shared" si="8"/>
        <v>8.1199103299742545E-2</v>
      </c>
      <c r="W53" s="12">
        <f t="shared" si="8"/>
        <v>8.1870738193478065E-2</v>
      </c>
      <c r="X53" s="12">
        <f t="shared" si="8"/>
        <v>6.9353467519939427E-2</v>
      </c>
      <c r="Y53" s="12">
        <f t="shared" si="8"/>
        <v>4.967869242950624E-2</v>
      </c>
      <c r="Z53" s="12">
        <f t="shared" si="8"/>
        <v>4.8819525738218739E-2</v>
      </c>
      <c r="AA53" s="12">
        <f t="shared" si="8"/>
        <v>0.10776675217062157</v>
      </c>
      <c r="AB53" s="12">
        <f t="shared" si="8"/>
        <v>0.85571603024029563</v>
      </c>
      <c r="AC53" s="12">
        <f t="shared" si="8"/>
        <v>0.98604004058992367</v>
      </c>
      <c r="AD53" s="12">
        <f t="shared" si="8"/>
        <v>0.97470557090587051</v>
      </c>
      <c r="AE53" s="12">
        <f t="shared" si="6"/>
        <v>0.95255154112797658</v>
      </c>
      <c r="AF53" s="12">
        <f t="shared" si="8"/>
        <v>0.30994275327560528</v>
      </c>
    </row>
    <row r="54" spans="1:32" ht="12.75" customHeight="1">
      <c r="A54" s="3">
        <v>15</v>
      </c>
      <c r="B54" s="72">
        <v>640610</v>
      </c>
      <c r="C54" s="12">
        <f t="shared" si="7"/>
        <v>6.0612702445052982</v>
      </c>
      <c r="D54" s="12">
        <f t="shared" si="8"/>
        <v>6.2803613929460971</v>
      </c>
      <c r="E54" s="12">
        <f t="shared" si="8"/>
        <v>6.4187047387446796</v>
      </c>
      <c r="F54" s="12">
        <f t="shared" si="8"/>
        <v>4.8425829897346739</v>
      </c>
      <c r="G54" s="12">
        <f t="shared" si="8"/>
        <v>5.0499141765886213</v>
      </c>
      <c r="H54" s="12">
        <f t="shared" si="8"/>
        <v>4.0657063727747467</v>
      </c>
      <c r="I54" s="12">
        <f t="shared" si="8"/>
        <v>4.6483280317856206</v>
      </c>
      <c r="J54" s="12">
        <f t="shared" si="8"/>
        <v>3.9349467138025438</v>
      </c>
      <c r="K54" s="12">
        <f t="shared" si="8"/>
        <v>3.070815723570631</v>
      </c>
      <c r="L54" s="12">
        <f t="shared" si="8"/>
        <v>2.3564918670351256</v>
      </c>
      <c r="M54" s="12">
        <f t="shared" si="8"/>
        <v>3.0258409172448517</v>
      </c>
      <c r="N54" s="12">
        <f t="shared" si="8"/>
        <v>3.1738049197977789</v>
      </c>
      <c r="O54" s="12">
        <f t="shared" si="8"/>
        <v>2.7574457169942197</v>
      </c>
      <c r="P54" s="12">
        <f t="shared" si="8"/>
        <v>3.3515610889810294</v>
      </c>
      <c r="Q54" s="12">
        <f t="shared" si="8"/>
        <v>3.3978804106930487</v>
      </c>
      <c r="R54" s="12">
        <f t="shared" si="8"/>
        <v>3.4922649473389091</v>
      </c>
      <c r="S54" s="12">
        <f t="shared" si="8"/>
        <v>2.7496527337003633</v>
      </c>
      <c r="T54" s="12">
        <f t="shared" si="8"/>
        <v>3.7547089022023408</v>
      </c>
      <c r="U54" s="12">
        <f t="shared" si="8"/>
        <v>3.6354226528238822</v>
      </c>
      <c r="V54" s="12">
        <f t="shared" si="8"/>
        <v>2.9240826958909385</v>
      </c>
      <c r="W54" s="12">
        <f t="shared" si="8"/>
        <v>2.8507388643129969</v>
      </c>
      <c r="X54" s="12">
        <f t="shared" si="8"/>
        <v>2.773495381352209</v>
      </c>
      <c r="Y54" s="12">
        <f t="shared" si="8"/>
        <v>2.1776675725026298</v>
      </c>
      <c r="Z54" s="12">
        <f t="shared" si="8"/>
        <v>1.7977653509090812</v>
      </c>
      <c r="AA54" s="12">
        <f t="shared" si="8"/>
        <v>1.7766909358289298</v>
      </c>
      <c r="AB54" s="12">
        <f t="shared" si="8"/>
        <v>0.70422736758072446</v>
      </c>
      <c r="AC54" s="12">
        <f t="shared" si="8"/>
        <v>0.89299784341583321</v>
      </c>
      <c r="AD54" s="12">
        <f t="shared" si="8"/>
        <v>0.95651165780267622</v>
      </c>
      <c r="AE54" s="12">
        <f t="shared" si="6"/>
        <v>0.75039258223816518</v>
      </c>
      <c r="AF54" s="12">
        <f t="shared" si="8"/>
        <v>2.9716957172667717</v>
      </c>
    </row>
    <row r="55" spans="1:32" ht="12.75" customHeight="1">
      <c r="A55" s="3">
        <v>16</v>
      </c>
      <c r="B55" s="72">
        <v>630493</v>
      </c>
      <c r="C55" s="12">
        <f t="shared" si="7"/>
        <v>0.21231478571786955</v>
      </c>
      <c r="D55" s="12">
        <f t="shared" si="8"/>
        <v>1.0234774101208792</v>
      </c>
      <c r="E55" s="12">
        <f t="shared" si="8"/>
        <v>1.5367153029290381</v>
      </c>
      <c r="F55" s="12">
        <f t="shared" si="8"/>
        <v>1.3345866412772651</v>
      </c>
      <c r="G55" s="12">
        <f t="shared" si="8"/>
        <v>0.59858551612934063</v>
      </c>
      <c r="H55" s="12">
        <f t="shared" si="8"/>
        <v>1.1482939141882513</v>
      </c>
      <c r="I55" s="12">
        <f t="shared" si="8"/>
        <v>2.2242520937842332</v>
      </c>
      <c r="J55" s="12">
        <f t="shared" si="8"/>
        <v>2.5077429171241348</v>
      </c>
      <c r="K55" s="12">
        <f t="shared" si="8"/>
        <v>2.305000584947491</v>
      </c>
      <c r="L55" s="12">
        <f t="shared" si="8"/>
        <v>1.609668193509028</v>
      </c>
      <c r="M55" s="12">
        <f t="shared" si="8"/>
        <v>2.5471253696678229</v>
      </c>
      <c r="N55" s="12">
        <f t="shared" si="8"/>
        <v>3.1767240266639423</v>
      </c>
      <c r="O55" s="12">
        <f t="shared" si="8"/>
        <v>2.3626614396871721</v>
      </c>
      <c r="P55" s="12">
        <f t="shared" si="8"/>
        <v>2.3767866082421998</v>
      </c>
      <c r="Q55" s="12">
        <f t="shared" si="8"/>
        <v>1.6508357465119514</v>
      </c>
      <c r="R55" s="12">
        <f t="shared" si="8"/>
        <v>1.3421420095864631</v>
      </c>
      <c r="S55" s="12">
        <f t="shared" si="8"/>
        <v>1.6608067456113362</v>
      </c>
      <c r="T55" s="12">
        <f t="shared" si="8"/>
        <v>1.1757894423589157</v>
      </c>
      <c r="U55" s="12">
        <f t="shared" si="8"/>
        <v>1.3243079585163207</v>
      </c>
      <c r="V55" s="12">
        <f t="shared" si="8"/>
        <v>1.3323799150512705</v>
      </c>
      <c r="W55" s="12">
        <f t="shared" si="8"/>
        <v>2.4972133483081129</v>
      </c>
      <c r="X55" s="12">
        <f t="shared" si="8"/>
        <v>1.659580952992354</v>
      </c>
      <c r="Y55" s="12">
        <f t="shared" si="8"/>
        <v>1.4770522473903795</v>
      </c>
      <c r="Z55" s="12">
        <f t="shared" si="8"/>
        <v>1.2624286178267992</v>
      </c>
      <c r="AA55" s="12">
        <f t="shared" si="8"/>
        <v>1.0193041047122149</v>
      </c>
      <c r="AB55" s="12">
        <f t="shared" si="8"/>
        <v>0.90629585732857132</v>
      </c>
      <c r="AC55" s="12">
        <f t="shared" si="8"/>
        <v>0.76798921343570614</v>
      </c>
      <c r="AD55" s="12">
        <f t="shared" si="8"/>
        <v>0.86379334065196689</v>
      </c>
      <c r="AE55" s="12">
        <f t="shared" si="6"/>
        <v>0.98362037056090657</v>
      </c>
      <c r="AF55" s="12">
        <f t="shared" si="8"/>
        <v>1.49907777177159</v>
      </c>
    </row>
    <row r="56" spans="1:32" ht="12.75" customHeight="1">
      <c r="A56" s="3">
        <v>17</v>
      </c>
      <c r="B56" s="72">
        <v>630140</v>
      </c>
      <c r="C56" s="12">
        <f t="shared" si="7"/>
        <v>3.3308862557865018</v>
      </c>
      <c r="D56" s="12">
        <f t="shared" si="8"/>
        <v>4.2168315256593649</v>
      </c>
      <c r="E56" s="12">
        <f t="shared" si="8"/>
        <v>4.166691807267453</v>
      </c>
      <c r="F56" s="12">
        <f t="shared" si="8"/>
        <v>3.9899372008125447</v>
      </c>
      <c r="G56" s="12">
        <f t="shared" si="8"/>
        <v>3.3627121616275604</v>
      </c>
      <c r="H56" s="12">
        <f t="shared" si="8"/>
        <v>4.8771346640765332</v>
      </c>
      <c r="I56" s="12">
        <f t="shared" si="8"/>
        <v>4.8131595712055057</v>
      </c>
      <c r="J56" s="12">
        <f t="shared" si="8"/>
        <v>3.8328972303548481</v>
      </c>
      <c r="K56" s="12">
        <f t="shared" si="8"/>
        <v>2.5303185364719134</v>
      </c>
      <c r="L56" s="12">
        <f t="shared" si="8"/>
        <v>1.8648467492228413</v>
      </c>
      <c r="M56" s="12">
        <f t="shared" si="8"/>
        <v>1.6534278413862828</v>
      </c>
      <c r="N56" s="12">
        <f t="shared" si="8"/>
        <v>1.1884236949535154</v>
      </c>
      <c r="O56" s="12">
        <f t="shared" si="8"/>
        <v>1.2434945854159256</v>
      </c>
      <c r="P56" s="12">
        <f t="shared" si="8"/>
        <v>0.92361355119557309</v>
      </c>
      <c r="Q56" s="12">
        <f t="shared" si="8"/>
        <v>1.5967075683723526</v>
      </c>
      <c r="R56" s="12">
        <f t="shared" si="8"/>
        <v>2.4901409586360073</v>
      </c>
      <c r="S56" s="12">
        <f t="shared" si="8"/>
        <v>2.057174664357944</v>
      </c>
      <c r="T56" s="12">
        <f t="shared" si="8"/>
        <v>1.9727050627916496</v>
      </c>
      <c r="U56" s="12">
        <f t="shared" si="8"/>
        <v>2.1068822332559489</v>
      </c>
      <c r="V56" s="12">
        <f t="shared" si="8"/>
        <v>2.2427194265031156</v>
      </c>
      <c r="W56" s="12">
        <f t="shared" si="8"/>
        <v>1.7309739423831447</v>
      </c>
      <c r="X56" s="12">
        <f t="shared" si="8"/>
        <v>1.6263797824887849</v>
      </c>
      <c r="Y56" s="12">
        <f t="shared" si="8"/>
        <v>1.3098845749308712</v>
      </c>
      <c r="Z56" s="12">
        <f t="shared" si="8"/>
        <v>0.98853120121610971</v>
      </c>
      <c r="AA56" s="12">
        <f t="shared" si="8"/>
        <v>1.1295039953059283</v>
      </c>
      <c r="AB56" s="12">
        <f t="shared" si="8"/>
        <v>0.9648393442190708</v>
      </c>
      <c r="AC56" s="12">
        <f t="shared" si="8"/>
        <v>0.93451416061029557</v>
      </c>
      <c r="AD56" s="12">
        <f t="shared" si="8"/>
        <v>0.77523754691503211</v>
      </c>
      <c r="AE56" s="12">
        <f t="shared" si="6"/>
        <v>0.71601402504666245</v>
      </c>
      <c r="AF56" s="12">
        <f t="shared" si="8"/>
        <v>2.0956914908204602</v>
      </c>
    </row>
    <row r="57" spans="1:32" ht="12.75" customHeight="1">
      <c r="A57" s="3">
        <v>18</v>
      </c>
      <c r="B57" s="72">
        <v>630232</v>
      </c>
      <c r="C57" s="12">
        <f t="shared" si="7"/>
        <v>9.4579107063163637</v>
      </c>
      <c r="D57" s="12">
        <f t="shared" si="8"/>
        <v>9.5394697243325677</v>
      </c>
      <c r="E57" s="12">
        <f t="shared" si="8"/>
        <v>6.8938325754000287</v>
      </c>
      <c r="F57" s="12">
        <f t="shared" si="8"/>
        <v>6.966563906513799</v>
      </c>
      <c r="G57" s="12">
        <f t="shared" si="8"/>
        <v>2.3641041940862415</v>
      </c>
      <c r="H57" s="12">
        <f t="shared" si="8"/>
        <v>0.86027780746833016</v>
      </c>
      <c r="I57" s="12">
        <f t="shared" si="8"/>
        <v>0.68207031854849776</v>
      </c>
      <c r="J57" s="12">
        <f t="shared" si="8"/>
        <v>0.99703019300122619</v>
      </c>
      <c r="K57" s="12">
        <f t="shared" si="8"/>
        <v>1.154420045995584</v>
      </c>
      <c r="L57" s="12">
        <f t="shared" si="8"/>
        <v>0.90207875987665243</v>
      </c>
      <c r="M57" s="12">
        <f t="shared" si="8"/>
        <v>0.99178516885124923</v>
      </c>
      <c r="N57" s="12">
        <f t="shared" si="8"/>
        <v>0.70681434635645568</v>
      </c>
      <c r="O57" s="12">
        <f t="shared" si="8"/>
        <v>0.90291519308788892</v>
      </c>
      <c r="P57" s="12">
        <f t="shared" si="8"/>
        <v>0.49789913766627275</v>
      </c>
      <c r="Q57" s="12">
        <f t="shared" si="8"/>
        <v>0.37525344231568286</v>
      </c>
      <c r="R57" s="12">
        <f t="shared" si="8"/>
        <v>0.3233178669185825</v>
      </c>
      <c r="S57" s="12">
        <f t="shared" si="8"/>
        <v>0.25628234859686333</v>
      </c>
      <c r="T57" s="12">
        <f t="shared" si="8"/>
        <v>0.25180621854847784</v>
      </c>
      <c r="U57" s="12">
        <f t="shared" si="8"/>
        <v>0.28518996759908749</v>
      </c>
      <c r="V57" s="12">
        <f t="shared" si="8"/>
        <v>0.25184632588006423</v>
      </c>
      <c r="W57" s="12">
        <f t="shared" si="8"/>
        <v>0.2284737250265281</v>
      </c>
      <c r="X57" s="12">
        <f t="shared" si="8"/>
        <v>0.17043598102686588</v>
      </c>
      <c r="Y57" s="12">
        <f t="shared" si="8"/>
        <v>0.23765624903029034</v>
      </c>
      <c r="Z57" s="12">
        <f t="shared" si="8"/>
        <v>0.13965929732666044</v>
      </c>
      <c r="AA57" s="12">
        <f t="shared" si="8"/>
        <v>0.19556347855852929</v>
      </c>
      <c r="AB57" s="12">
        <f t="shared" si="8"/>
        <v>0.32435460388956705</v>
      </c>
      <c r="AC57" s="12">
        <f t="shared" si="8"/>
        <v>0.31872073668700274</v>
      </c>
      <c r="AD57" s="12">
        <f t="shared" si="8"/>
        <v>0.76910033379047904</v>
      </c>
      <c r="AE57" s="12">
        <f t="shared" si="6"/>
        <v>0.82737085323047888</v>
      </c>
      <c r="AF57" s="12">
        <f t="shared" si="8"/>
        <v>1.3978710613525711</v>
      </c>
    </row>
    <row r="58" spans="1:32" ht="12.75" customHeight="1">
      <c r="A58" s="3">
        <v>19</v>
      </c>
      <c r="B58" s="72">
        <v>630231</v>
      </c>
      <c r="C58" s="12">
        <f t="shared" si="7"/>
        <v>0.19607428904915192</v>
      </c>
      <c r="D58" s="12">
        <f t="shared" si="8"/>
        <v>0.1173218633906305</v>
      </c>
      <c r="E58" s="12">
        <f t="shared" si="8"/>
        <v>0.18145618902669022</v>
      </c>
      <c r="F58" s="12">
        <f t="shared" si="8"/>
        <v>0.32285961819802034</v>
      </c>
      <c r="G58" s="12">
        <f t="shared" si="8"/>
        <v>0.46663861817728242</v>
      </c>
      <c r="H58" s="12">
        <f t="shared" si="8"/>
        <v>0.57324295359145183</v>
      </c>
      <c r="I58" s="12">
        <f t="shared" si="8"/>
        <v>0.86972632973800446</v>
      </c>
      <c r="J58" s="12">
        <f t="shared" si="8"/>
        <v>0.79758001113396038</v>
      </c>
      <c r="K58" s="12">
        <f t="shared" si="8"/>
        <v>0.76611559331841617</v>
      </c>
      <c r="L58" s="12">
        <f t="shared" si="8"/>
        <v>0.8540472538485645</v>
      </c>
      <c r="M58" s="12">
        <f t="shared" si="8"/>
        <v>1.8213564609176158</v>
      </c>
      <c r="N58" s="12">
        <f t="shared" si="8"/>
        <v>0.92849317659464481</v>
      </c>
      <c r="O58" s="12">
        <f t="shared" si="8"/>
        <v>0.43949151276753268</v>
      </c>
      <c r="P58" s="12">
        <f t="shared" si="8"/>
        <v>0.29845607408304176</v>
      </c>
      <c r="Q58" s="12">
        <f t="shared" si="8"/>
        <v>0.22976520984599033</v>
      </c>
      <c r="R58" s="12">
        <f t="shared" si="8"/>
        <v>0.27696201933374404</v>
      </c>
      <c r="S58" s="12">
        <f t="shared" si="8"/>
        <v>0.30114726023554172</v>
      </c>
      <c r="T58" s="12">
        <f t="shared" si="8"/>
        <v>0.2575583877728308</v>
      </c>
      <c r="U58" s="12">
        <f t="shared" si="8"/>
        <v>0.22170767103066574</v>
      </c>
      <c r="V58" s="12">
        <f t="shared" si="8"/>
        <v>0.27019469935732543</v>
      </c>
      <c r="W58" s="12">
        <f t="shared" si="8"/>
        <v>0.11096058717279939</v>
      </c>
      <c r="X58" s="12">
        <f t="shared" si="8"/>
        <v>4.6903310736580786E-2</v>
      </c>
      <c r="Y58" s="12">
        <f t="shared" ref="D58:AF67" si="9">Y27/Y$36*100</f>
        <v>7.1561091896384904E-2</v>
      </c>
      <c r="Z58" s="12">
        <f t="shared" si="9"/>
        <v>8.449255072562746E-2</v>
      </c>
      <c r="AA58" s="12">
        <f t="shared" si="9"/>
        <v>0.16295054470203144</v>
      </c>
      <c r="AB58" s="12">
        <f t="shared" si="9"/>
        <v>0.14893828330917708</v>
      </c>
      <c r="AC58" s="12">
        <f t="shared" si="9"/>
        <v>0.20713976719568616</v>
      </c>
      <c r="AD58" s="12">
        <f t="shared" si="9"/>
        <v>0.70162465328634005</v>
      </c>
      <c r="AE58" s="12">
        <f t="shared" si="6"/>
        <v>0.14825753635376801</v>
      </c>
      <c r="AF58" s="12">
        <f t="shared" si="9"/>
        <v>0.39731598401028245</v>
      </c>
    </row>
    <row r="59" spans="1:32" ht="12.75" customHeight="1">
      <c r="A59" s="3">
        <v>20</v>
      </c>
      <c r="B59" s="72">
        <v>630539</v>
      </c>
      <c r="C59" s="12">
        <f t="shared" si="7"/>
        <v>2.4294726723935321E-2</v>
      </c>
      <c r="D59" s="12">
        <f t="shared" si="9"/>
        <v>0.74304631257071607</v>
      </c>
      <c r="E59" s="12">
        <f t="shared" si="9"/>
        <v>0.84608615956421751</v>
      </c>
      <c r="F59" s="12">
        <f t="shared" si="9"/>
        <v>1.7032905719837061</v>
      </c>
      <c r="G59" s="12">
        <f t="shared" si="9"/>
        <v>2.2394597020025357</v>
      </c>
      <c r="H59" s="12">
        <f t="shared" si="9"/>
        <v>2.5726799889098197</v>
      </c>
      <c r="I59" s="12">
        <f t="shared" si="9"/>
        <v>5.5971844968607991</v>
      </c>
      <c r="J59" s="12">
        <f t="shared" si="9"/>
        <v>5.6708142825643311</v>
      </c>
      <c r="K59" s="12">
        <f t="shared" si="9"/>
        <v>4.7505345474826806</v>
      </c>
      <c r="L59" s="12">
        <f t="shared" si="9"/>
        <v>4.4383405829670544</v>
      </c>
      <c r="M59" s="12">
        <f t="shared" si="9"/>
        <v>4.0585635949765466</v>
      </c>
      <c r="N59" s="12">
        <f t="shared" si="9"/>
        <v>2.9880962851065966</v>
      </c>
      <c r="O59" s="12">
        <f t="shared" si="9"/>
        <v>3.5321398408463907</v>
      </c>
      <c r="P59" s="12">
        <f t="shared" si="9"/>
        <v>4.6600471844479543</v>
      </c>
      <c r="Q59" s="12">
        <f t="shared" si="9"/>
        <v>4.272999059389182</v>
      </c>
      <c r="R59" s="12">
        <f t="shared" si="9"/>
        <v>5.4640114981140329</v>
      </c>
      <c r="S59" s="12">
        <f t="shared" si="9"/>
        <v>5.9358634528405112</v>
      </c>
      <c r="T59" s="12">
        <f t="shared" si="9"/>
        <v>5.5665730174361885</v>
      </c>
      <c r="U59" s="12">
        <f t="shared" si="9"/>
        <v>4.8339667362779952</v>
      </c>
      <c r="V59" s="12">
        <f t="shared" si="9"/>
        <v>4.1580833763662746</v>
      </c>
      <c r="W59" s="12">
        <f t="shared" si="9"/>
        <v>4.1121936410774351</v>
      </c>
      <c r="X59" s="12">
        <f t="shared" si="9"/>
        <v>3.7503319432741136</v>
      </c>
      <c r="Y59" s="12">
        <f t="shared" si="9"/>
        <v>3.7617880175683469</v>
      </c>
      <c r="Z59" s="12">
        <f t="shared" si="9"/>
        <v>4.0735801171303212</v>
      </c>
      <c r="AA59" s="12">
        <f t="shared" si="9"/>
        <v>3.4751318913595917</v>
      </c>
      <c r="AB59" s="12">
        <f t="shared" si="9"/>
        <v>3.7732473072514363</v>
      </c>
      <c r="AC59" s="12">
        <f t="shared" si="9"/>
        <v>0.14061798662420444</v>
      </c>
      <c r="AD59" s="12">
        <f t="shared" si="9"/>
        <v>0.62022710407984216</v>
      </c>
      <c r="AE59" s="12">
        <f t="shared" si="6"/>
        <v>0.37606321702733481</v>
      </c>
      <c r="AF59" s="12">
        <f t="shared" si="9"/>
        <v>3.2397158695618757</v>
      </c>
    </row>
    <row r="60" spans="1:32" ht="12.75" customHeight="1">
      <c r="A60" s="3">
        <v>21</v>
      </c>
      <c r="B60" s="72">
        <v>392620</v>
      </c>
      <c r="C60" s="12">
        <f t="shared" si="7"/>
        <v>9.1031284742119389</v>
      </c>
      <c r="D60" s="12">
        <f t="shared" si="9"/>
        <v>3.1286762222553257</v>
      </c>
      <c r="E60" s="12">
        <f t="shared" si="9"/>
        <v>2.2789094573602067</v>
      </c>
      <c r="F60" s="12">
        <f t="shared" si="9"/>
        <v>1.1886007222343182</v>
      </c>
      <c r="G60" s="12">
        <f t="shared" si="9"/>
        <v>1.1323885556504401</v>
      </c>
      <c r="H60" s="12">
        <f t="shared" si="9"/>
        <v>1.3237738496831388</v>
      </c>
      <c r="I60" s="12">
        <f t="shared" si="9"/>
        <v>1.4746304721304475</v>
      </c>
      <c r="J60" s="12">
        <f t="shared" si="9"/>
        <v>0.90034062342063526</v>
      </c>
      <c r="K60" s="12">
        <f t="shared" si="9"/>
        <v>0.98937205932012862</v>
      </c>
      <c r="L60" s="12">
        <f t="shared" si="9"/>
        <v>1.2687212048597958</v>
      </c>
      <c r="M60" s="12">
        <f t="shared" si="9"/>
        <v>1.7036535669642059</v>
      </c>
      <c r="N60" s="12">
        <f t="shared" si="9"/>
        <v>0.96111419968179046</v>
      </c>
      <c r="O60" s="12">
        <f t="shared" si="9"/>
        <v>0.88647392825662119</v>
      </c>
      <c r="P60" s="12">
        <f t="shared" si="9"/>
        <v>1.0485447355408717</v>
      </c>
      <c r="Q60" s="12">
        <f t="shared" si="9"/>
        <v>0.77192808402637558</v>
      </c>
      <c r="R60" s="12">
        <f t="shared" si="9"/>
        <v>0.39094347151448988</v>
      </c>
      <c r="S60" s="12">
        <f t="shared" si="9"/>
        <v>0.35999789547674371</v>
      </c>
      <c r="T60" s="12">
        <f t="shared" si="9"/>
        <v>0.30220558047616908</v>
      </c>
      <c r="U60" s="12">
        <f t="shared" si="9"/>
        <v>0.60975494979989908</v>
      </c>
      <c r="V60" s="12">
        <f t="shared" si="9"/>
        <v>0.61799977406791351</v>
      </c>
      <c r="W60" s="12">
        <f t="shared" si="9"/>
        <v>0.63640846990331701</v>
      </c>
      <c r="X60" s="12">
        <f t="shared" si="9"/>
        <v>0.67930544492690181</v>
      </c>
      <c r="Y60" s="12">
        <f t="shared" si="9"/>
        <v>0.67728255549723815</v>
      </c>
      <c r="Z60" s="12">
        <f t="shared" si="9"/>
        <v>0.74804639059816536</v>
      </c>
      <c r="AA60" s="12">
        <f t="shared" si="9"/>
        <v>0.33319837371644145</v>
      </c>
      <c r="AB60" s="12">
        <f t="shared" si="9"/>
        <v>1.892631099993608</v>
      </c>
      <c r="AC60" s="12">
        <f t="shared" si="9"/>
        <v>0.68468016857743108</v>
      </c>
      <c r="AD60" s="12">
        <f t="shared" si="9"/>
        <v>0.5740018977473611</v>
      </c>
      <c r="AE60" s="12">
        <f t="shared" si="6"/>
        <v>0.58572361448862098</v>
      </c>
      <c r="AF60" s="12">
        <f t="shared" si="9"/>
        <v>1.1192626573391802</v>
      </c>
    </row>
    <row r="61" spans="1:32" ht="12.75" customHeight="1">
      <c r="A61" s="3">
        <v>22</v>
      </c>
      <c r="B61" s="72">
        <v>630260</v>
      </c>
      <c r="C61" s="12">
        <f t="shared" si="7"/>
        <v>0.48074510870569842</v>
      </c>
      <c r="D61" s="12">
        <f t="shared" si="9"/>
        <v>0.76279945534673388</v>
      </c>
      <c r="E61" s="12">
        <f t="shared" si="9"/>
        <v>1.0466179447325985</v>
      </c>
      <c r="F61" s="12">
        <f t="shared" si="9"/>
        <v>1.6020560216847817</v>
      </c>
      <c r="G61" s="12">
        <f t="shared" si="9"/>
        <v>1.840367671980105</v>
      </c>
      <c r="H61" s="12">
        <f t="shared" si="9"/>
        <v>2.1679457797167014</v>
      </c>
      <c r="I61" s="12">
        <f t="shared" si="9"/>
        <v>1.9465131011046273</v>
      </c>
      <c r="J61" s="12">
        <f t="shared" si="9"/>
        <v>1.4763875338547952</v>
      </c>
      <c r="K61" s="12">
        <f t="shared" si="9"/>
        <v>1.3998711120281715</v>
      </c>
      <c r="L61" s="12">
        <f t="shared" si="9"/>
        <v>2.4569483438405775</v>
      </c>
      <c r="M61" s="12">
        <f t="shared" si="9"/>
        <v>1.306786313044537</v>
      </c>
      <c r="N61" s="12">
        <f t="shared" si="9"/>
        <v>1.9700439932489711</v>
      </c>
      <c r="O61" s="12">
        <f t="shared" si="9"/>
        <v>1.5906718797187458</v>
      </c>
      <c r="P61" s="12">
        <f t="shared" si="9"/>
        <v>1.2468384319023875</v>
      </c>
      <c r="Q61" s="12">
        <f t="shared" si="9"/>
        <v>0.8757500526142058</v>
      </c>
      <c r="R61" s="12">
        <f t="shared" si="9"/>
        <v>0.7628960326696792</v>
      </c>
      <c r="S61" s="12">
        <f t="shared" si="9"/>
        <v>0.64249842559604853</v>
      </c>
      <c r="T61" s="12">
        <f t="shared" si="9"/>
        <v>0.49146618277900522</v>
      </c>
      <c r="U61" s="12">
        <f t="shared" si="9"/>
        <v>0.53675700235445933</v>
      </c>
      <c r="V61" s="12">
        <f t="shared" si="9"/>
        <v>0.48793879183202371</v>
      </c>
      <c r="W61" s="12">
        <f t="shared" si="9"/>
        <v>0.549938897793809</v>
      </c>
      <c r="X61" s="12">
        <f t="shared" si="9"/>
        <v>0.50972605398898818</v>
      </c>
      <c r="Y61" s="12">
        <f t="shared" si="9"/>
        <v>0.33031816140889758</v>
      </c>
      <c r="Z61" s="12">
        <f t="shared" si="9"/>
        <v>0.26816792923426525</v>
      </c>
      <c r="AA61" s="12">
        <f t="shared" si="9"/>
        <v>0.19976063493920659</v>
      </c>
      <c r="AB61" s="12">
        <f t="shared" si="9"/>
        <v>9.3122429240987611E-2</v>
      </c>
      <c r="AC61" s="12">
        <f t="shared" si="9"/>
        <v>0.42181381222521647</v>
      </c>
      <c r="AD61" s="12">
        <f t="shared" si="9"/>
        <v>0.35500483902647528</v>
      </c>
      <c r="AE61" s="12">
        <f t="shared" si="6"/>
        <v>0.21696462579568351</v>
      </c>
      <c r="AF61" s="12">
        <f t="shared" si="9"/>
        <v>0.91206734114508881</v>
      </c>
    </row>
    <row r="62" spans="1:32" ht="12.75" customHeight="1">
      <c r="A62" s="3">
        <v>23</v>
      </c>
      <c r="B62" s="72">
        <v>630239</v>
      </c>
      <c r="C62" s="12">
        <f t="shared" si="7"/>
        <v>2.6803421331298209E-2</v>
      </c>
      <c r="D62" s="12">
        <f t="shared" si="9"/>
        <v>7.5789411625896558E-2</v>
      </c>
      <c r="E62" s="12">
        <f t="shared" si="9"/>
        <v>5.0990666003803642E-2</v>
      </c>
      <c r="F62" s="12">
        <f t="shared" si="9"/>
        <v>6.7329901562249939E-2</v>
      </c>
      <c r="G62" s="12">
        <f t="shared" si="9"/>
        <v>2.9191225668762193E-2</v>
      </c>
      <c r="H62" s="12">
        <f t="shared" si="9"/>
        <v>5.8910616663947341E-2</v>
      </c>
      <c r="I62" s="12">
        <f t="shared" si="9"/>
        <v>0.21428500866225017</v>
      </c>
      <c r="J62" s="12">
        <f t="shared" si="9"/>
        <v>0.29536758974404098</v>
      </c>
      <c r="K62" s="12">
        <f t="shared" si="9"/>
        <v>0.12160208186063766</v>
      </c>
      <c r="L62" s="12">
        <f t="shared" si="9"/>
        <v>2.9169749551859685E-2</v>
      </c>
      <c r="M62" s="12">
        <f t="shared" si="9"/>
        <v>8.1593062561434157E-2</v>
      </c>
      <c r="N62" s="12">
        <f t="shared" si="9"/>
        <v>7.0216039469762931E-2</v>
      </c>
      <c r="O62" s="12">
        <f t="shared" si="9"/>
        <v>2.4888046786668831E-2</v>
      </c>
      <c r="P62" s="12">
        <f t="shared" si="9"/>
        <v>6.5834539456363861E-2</v>
      </c>
      <c r="Q62" s="12">
        <f t="shared" si="9"/>
        <v>5.8234467970765195E-2</v>
      </c>
      <c r="R62" s="12">
        <f t="shared" si="9"/>
        <v>5.9335728319389906E-3</v>
      </c>
      <c r="S62" s="12">
        <f t="shared" si="9"/>
        <v>6.9084791798399879E-3</v>
      </c>
      <c r="T62" s="12">
        <f t="shared" si="9"/>
        <v>6.1702476810957798E-3</v>
      </c>
      <c r="U62" s="12">
        <f t="shared" si="9"/>
        <v>1.879139007788903E-2</v>
      </c>
      <c r="V62" s="12">
        <f t="shared" si="9"/>
        <v>3.1902294973236251E-3</v>
      </c>
      <c r="W62" s="12">
        <f t="shared" si="9"/>
        <v>7.0420358416974681E-3</v>
      </c>
      <c r="X62" s="12">
        <f t="shared" si="9"/>
        <v>4.8302602743792791E-3</v>
      </c>
      <c r="Y62" s="12">
        <f t="shared" si="9"/>
        <v>6.1192235679891488E-3</v>
      </c>
      <c r="Z62" s="12">
        <f t="shared" si="9"/>
        <v>9.8190143572075977E-3</v>
      </c>
      <c r="AA62" s="12">
        <f t="shared" si="9"/>
        <v>6.2965810344498815E-2</v>
      </c>
      <c r="AB62" s="12">
        <f t="shared" si="9"/>
        <v>0.23279852929459474</v>
      </c>
      <c r="AC62" s="12">
        <f t="shared" si="9"/>
        <v>0.4470967566755169</v>
      </c>
      <c r="AD62" s="12">
        <f t="shared" si="9"/>
        <v>0.327530360658082</v>
      </c>
      <c r="AE62" s="12">
        <f t="shared" si="6"/>
        <v>0.37860848422404919</v>
      </c>
      <c r="AF62" s="12">
        <f t="shared" si="9"/>
        <v>0.11416403846478215</v>
      </c>
    </row>
    <row r="63" spans="1:32" ht="12.75" customHeight="1">
      <c r="A63" s="3">
        <v>24</v>
      </c>
      <c r="B63" s="72">
        <v>631090</v>
      </c>
      <c r="C63" s="12">
        <f t="shared" si="7"/>
        <v>3.7615895089032252</v>
      </c>
      <c r="D63" s="12">
        <f t="shared" si="9"/>
        <v>4.4872108039160068</v>
      </c>
      <c r="E63" s="12">
        <f t="shared" si="9"/>
        <v>4.5451780589533994</v>
      </c>
      <c r="F63" s="12">
        <f t="shared" si="9"/>
        <v>2.4605098005751191</v>
      </c>
      <c r="G63" s="12">
        <f t="shared" si="9"/>
        <v>1.3013109807399816</v>
      </c>
      <c r="H63" s="12">
        <f t="shared" si="9"/>
        <v>2.1359952470554977</v>
      </c>
      <c r="I63" s="12">
        <f t="shared" si="9"/>
        <v>1.2584870139521203</v>
      </c>
      <c r="J63" s="12">
        <f t="shared" si="9"/>
        <v>2.3560499923558442</v>
      </c>
      <c r="K63" s="12">
        <f t="shared" si="9"/>
        <v>2.0380125678383054</v>
      </c>
      <c r="L63" s="12">
        <f t="shared" si="9"/>
        <v>3.290193394281983</v>
      </c>
      <c r="M63" s="12">
        <f t="shared" si="9"/>
        <v>3.0185118318514692</v>
      </c>
      <c r="N63" s="12">
        <f t="shared" si="9"/>
        <v>2.5496756603692887</v>
      </c>
      <c r="O63" s="12">
        <f t="shared" si="9"/>
        <v>2.3896808857294998</v>
      </c>
      <c r="P63" s="12">
        <f t="shared" si="9"/>
        <v>2.2003514920341134</v>
      </c>
      <c r="Q63" s="12">
        <f t="shared" si="9"/>
        <v>1.687621763781177</v>
      </c>
      <c r="R63" s="12">
        <f t="shared" si="9"/>
        <v>2.6780211463060097</v>
      </c>
      <c r="S63" s="12">
        <f t="shared" si="9"/>
        <v>2.0096225519533824</v>
      </c>
      <c r="T63" s="12">
        <f t="shared" si="9"/>
        <v>1.5242127273801978</v>
      </c>
      <c r="U63" s="12">
        <f t="shared" si="9"/>
        <v>1.5495698739165358</v>
      </c>
      <c r="V63" s="12">
        <f t="shared" si="9"/>
        <v>1.0606135008190558</v>
      </c>
      <c r="W63" s="12">
        <f t="shared" si="9"/>
        <v>0.45593801241354875</v>
      </c>
      <c r="X63" s="12">
        <f t="shared" si="9"/>
        <v>0.51974468490251402</v>
      </c>
      <c r="Y63" s="12">
        <f t="shared" si="9"/>
        <v>0.56305636154517125</v>
      </c>
      <c r="Z63" s="12">
        <f t="shared" si="9"/>
        <v>0.59076050735210561</v>
      </c>
      <c r="AA63" s="12">
        <f t="shared" si="9"/>
        <v>0.50397041812739451</v>
      </c>
      <c r="AB63" s="12">
        <f t="shared" si="9"/>
        <v>0.28775334873988739</v>
      </c>
      <c r="AC63" s="12">
        <f t="shared" si="9"/>
        <v>0.21341963786959281</v>
      </c>
      <c r="AD63" s="12">
        <f t="shared" si="9"/>
        <v>0.27145212186291529</v>
      </c>
      <c r="AE63" s="12">
        <f t="shared" si="6"/>
        <v>0.21615822193935508</v>
      </c>
      <c r="AF63" s="12">
        <f t="shared" si="9"/>
        <v>1.5812715106953152</v>
      </c>
    </row>
    <row r="64" spans="1:32" ht="12.75" customHeight="1">
      <c r="A64" s="3">
        <v>25</v>
      </c>
      <c r="B64" s="72">
        <v>401519</v>
      </c>
      <c r="C64" s="12">
        <f t="shared" si="7"/>
        <v>2.5090907170377328</v>
      </c>
      <c r="D64" s="12">
        <f t="shared" si="9"/>
        <v>2.7136447191060018</v>
      </c>
      <c r="E64" s="12">
        <f t="shared" si="9"/>
        <v>2.6863366235870103</v>
      </c>
      <c r="F64" s="12">
        <f t="shared" si="9"/>
        <v>2.5460265907553055</v>
      </c>
      <c r="G64" s="12">
        <f t="shared" si="9"/>
        <v>2.0802110963597791</v>
      </c>
      <c r="H64" s="12">
        <f t="shared" si="9"/>
        <v>3.077300035329019</v>
      </c>
      <c r="I64" s="12">
        <f t="shared" si="9"/>
        <v>3.3283622105117301</v>
      </c>
      <c r="J64" s="12">
        <f t="shared" si="9"/>
        <v>1.8169027075224453</v>
      </c>
      <c r="K64" s="12">
        <f t="shared" si="9"/>
        <v>2.171225528498951</v>
      </c>
      <c r="L64" s="12">
        <f t="shared" si="9"/>
        <v>3.3023642700671272</v>
      </c>
      <c r="M64" s="12">
        <f t="shared" si="9"/>
        <v>2.6061181123883457</v>
      </c>
      <c r="N64" s="12">
        <f t="shared" si="9"/>
        <v>2.4096248846525938</v>
      </c>
      <c r="O64" s="12">
        <f t="shared" si="9"/>
        <v>2.7160715147123629</v>
      </c>
      <c r="P64" s="12">
        <f t="shared" si="9"/>
        <v>2.632567965677528</v>
      </c>
      <c r="Q64" s="12">
        <f t="shared" si="9"/>
        <v>2.2392623865840715</v>
      </c>
      <c r="R64" s="12">
        <f t="shared" si="9"/>
        <v>2.2752439111797624</v>
      </c>
      <c r="S64" s="12">
        <f t="shared" si="9"/>
        <v>1.8808870408690077</v>
      </c>
      <c r="T64" s="12">
        <f t="shared" si="9"/>
        <v>1.4590219258029113</v>
      </c>
      <c r="U64" s="12">
        <f t="shared" si="9"/>
        <v>1.3695941503833466</v>
      </c>
      <c r="V64" s="12">
        <f t="shared" si="9"/>
        <v>0.72901360935047266</v>
      </c>
      <c r="W64" s="12">
        <f t="shared" si="9"/>
        <v>0.85511319564192179</v>
      </c>
      <c r="X64" s="12">
        <f t="shared" si="9"/>
        <v>1.19344835388921</v>
      </c>
      <c r="Y64" s="12">
        <f t="shared" si="9"/>
        <v>1.1437248069343071</v>
      </c>
      <c r="Z64" s="12">
        <f t="shared" si="9"/>
        <v>0.37610078400982594</v>
      </c>
      <c r="AA64" s="12">
        <f t="shared" si="9"/>
        <v>0.19080481503561991</v>
      </c>
      <c r="AB64" s="12">
        <f t="shared" si="9"/>
        <v>0.23004805694361699</v>
      </c>
      <c r="AC64" s="12">
        <f t="shared" si="9"/>
        <v>0.25382938857416804</v>
      </c>
      <c r="AD64" s="12">
        <f t="shared" si="9"/>
        <v>0.26782132420239363</v>
      </c>
      <c r="AE64" s="12">
        <f t="shared" si="6"/>
        <v>0.15919326839903941</v>
      </c>
      <c r="AF64" s="12">
        <f t="shared" si="9"/>
        <v>1.592799967587315</v>
      </c>
    </row>
    <row r="65" spans="1:32" ht="12.75" customHeight="1">
      <c r="A65" s="3"/>
      <c r="B65" s="75" t="s">
        <v>19</v>
      </c>
      <c r="C65" s="12">
        <f t="shared" si="7"/>
        <v>62.384368984084304</v>
      </c>
      <c r="D65" s="12">
        <f t="shared" si="9"/>
        <v>63.427695454562318</v>
      </c>
      <c r="E65" s="12">
        <f t="shared" si="9"/>
        <v>68.261324539722636</v>
      </c>
      <c r="F65" s="12">
        <f t="shared" si="9"/>
        <v>66.729460438253341</v>
      </c>
      <c r="G65" s="12">
        <f t="shared" si="9"/>
        <v>56.449275115267852</v>
      </c>
      <c r="H65" s="12">
        <f t="shared" si="9"/>
        <v>72.26231681671436</v>
      </c>
      <c r="I65" s="12">
        <f t="shared" si="9"/>
        <v>80.793806614526304</v>
      </c>
      <c r="J65" s="12">
        <f t="shared" si="9"/>
        <v>81.835284762327205</v>
      </c>
      <c r="K65" s="12">
        <f t="shared" si="9"/>
        <v>80.775939659082638</v>
      </c>
      <c r="L65" s="12">
        <f t="shared" si="9"/>
        <v>83.181505893830192</v>
      </c>
      <c r="M65" s="12">
        <f t="shared" si="9"/>
        <v>83.673543008894526</v>
      </c>
      <c r="N65" s="12">
        <f t="shared" si="9"/>
        <v>84.635065900002587</v>
      </c>
      <c r="O65" s="12">
        <f t="shared" si="9"/>
        <v>84.998664041218674</v>
      </c>
      <c r="P65" s="12">
        <f t="shared" si="9"/>
        <v>86.395911873596503</v>
      </c>
      <c r="Q65" s="12">
        <f t="shared" si="9"/>
        <v>88.234944248834395</v>
      </c>
      <c r="R65" s="12">
        <f t="shared" si="9"/>
        <v>87.727770349034813</v>
      </c>
      <c r="S65" s="12">
        <f t="shared" si="9"/>
        <v>89.557523030971964</v>
      </c>
      <c r="T65" s="12">
        <f t="shared" si="9"/>
        <v>90.05103711208821</v>
      </c>
      <c r="U65" s="12">
        <f t="shared" si="9"/>
        <v>91.378754275350232</v>
      </c>
      <c r="V65" s="12">
        <f t="shared" si="9"/>
        <v>92.735696456366668</v>
      </c>
      <c r="W65" s="12">
        <f t="shared" si="9"/>
        <v>93.512906412902367</v>
      </c>
      <c r="X65" s="12">
        <f t="shared" si="9"/>
        <v>92.973913638577599</v>
      </c>
      <c r="Y65" s="12">
        <f t="shared" si="9"/>
        <v>93.136403743837832</v>
      </c>
      <c r="Z65" s="12">
        <f t="shared" si="9"/>
        <v>92.984741062541303</v>
      </c>
      <c r="AA65" s="12">
        <f t="shared" si="9"/>
        <v>92.022398937807964</v>
      </c>
      <c r="AB65" s="12">
        <f t="shared" si="9"/>
        <v>94.082286706512747</v>
      </c>
      <c r="AC65" s="12">
        <f t="shared" si="9"/>
        <v>94.998959589533456</v>
      </c>
      <c r="AD65" s="12">
        <f t="shared" si="9"/>
        <v>97.492179682047777</v>
      </c>
      <c r="AE65" s="12">
        <f t="shared" si="6"/>
        <v>85.852291730275567</v>
      </c>
      <c r="AF65" s="12">
        <f t="shared" si="9"/>
        <v>84.959192385540788</v>
      </c>
    </row>
    <row r="66" spans="1:32" ht="12.75" customHeight="1">
      <c r="A66" s="3"/>
      <c r="B66" s="75" t="s">
        <v>20</v>
      </c>
      <c r="C66" s="12">
        <f t="shared" si="7"/>
        <v>37.615631015915696</v>
      </c>
      <c r="D66" s="12">
        <f t="shared" si="9"/>
        <v>36.572304545437682</v>
      </c>
      <c r="E66" s="12">
        <f t="shared" si="9"/>
        <v>31.738675460277371</v>
      </c>
      <c r="F66" s="12">
        <f t="shared" si="9"/>
        <v>33.270539561746659</v>
      </c>
      <c r="G66" s="12">
        <f t="shared" si="9"/>
        <v>43.550724884732155</v>
      </c>
      <c r="H66" s="12">
        <f t="shared" si="9"/>
        <v>27.73768318328564</v>
      </c>
      <c r="I66" s="12">
        <f t="shared" si="9"/>
        <v>19.2061933854737</v>
      </c>
      <c r="J66" s="12">
        <f t="shared" si="9"/>
        <v>18.164715237672805</v>
      </c>
      <c r="K66" s="12">
        <f t="shared" si="9"/>
        <v>19.224060340917358</v>
      </c>
      <c r="L66" s="12">
        <f t="shared" si="9"/>
        <v>16.818494106169815</v>
      </c>
      <c r="M66" s="12">
        <f t="shared" si="9"/>
        <v>16.326456991105477</v>
      </c>
      <c r="N66" s="12">
        <f t="shared" si="9"/>
        <v>15.364934099997404</v>
      </c>
      <c r="O66" s="12">
        <f t="shared" si="9"/>
        <v>15.001335958781329</v>
      </c>
      <c r="P66" s="12">
        <f t="shared" si="9"/>
        <v>13.604088126403493</v>
      </c>
      <c r="Q66" s="12">
        <f t="shared" si="9"/>
        <v>11.76505575116561</v>
      </c>
      <c r="R66" s="12">
        <f t="shared" si="9"/>
        <v>12.272229650965183</v>
      </c>
      <c r="S66" s="12">
        <f t="shared" si="9"/>
        <v>10.44247696902803</v>
      </c>
      <c r="T66" s="12">
        <f t="shared" si="9"/>
        <v>9.9489628879117991</v>
      </c>
      <c r="U66" s="12">
        <f t="shared" si="9"/>
        <v>8.6212457246497767</v>
      </c>
      <c r="V66" s="12">
        <f t="shared" si="9"/>
        <v>7.2643035436333339</v>
      </c>
      <c r="W66" s="12">
        <f t="shared" si="9"/>
        <v>6.4870935870976298</v>
      </c>
      <c r="X66" s="12">
        <f t="shared" si="9"/>
        <v>7.0260863614224007</v>
      </c>
      <c r="Y66" s="12">
        <f t="shared" si="9"/>
        <v>6.8635962561621628</v>
      </c>
      <c r="Z66" s="12">
        <f t="shared" si="9"/>
        <v>7.0152589374586851</v>
      </c>
      <c r="AA66" s="12">
        <f t="shared" si="9"/>
        <v>7.9776010621920417</v>
      </c>
      <c r="AB66" s="12">
        <f t="shared" si="9"/>
        <v>5.9177132934872461</v>
      </c>
      <c r="AC66" s="12">
        <f t="shared" si="9"/>
        <v>5.0010404104665476</v>
      </c>
      <c r="AD66" s="12">
        <f t="shared" si="9"/>
        <v>2.50782031795223</v>
      </c>
      <c r="AE66" s="12">
        <f t="shared" si="6"/>
        <v>14.147708269724433</v>
      </c>
      <c r="AF66" s="12">
        <f t="shared" si="9"/>
        <v>15.040807614459212</v>
      </c>
    </row>
    <row r="67" spans="1:32" ht="12.75" customHeight="1">
      <c r="A67" s="3"/>
      <c r="B67" s="75" t="s">
        <v>7</v>
      </c>
      <c r="C67" s="12">
        <f t="shared" si="7"/>
        <v>100</v>
      </c>
      <c r="D67" s="12">
        <f t="shared" si="9"/>
        <v>100</v>
      </c>
      <c r="E67" s="12">
        <f t="shared" si="9"/>
        <v>100</v>
      </c>
      <c r="F67" s="12">
        <f t="shared" si="9"/>
        <v>100</v>
      </c>
      <c r="G67" s="12">
        <f t="shared" si="9"/>
        <v>100</v>
      </c>
      <c r="H67" s="12">
        <f t="shared" si="9"/>
        <v>100</v>
      </c>
      <c r="I67" s="12">
        <f t="shared" si="9"/>
        <v>100</v>
      </c>
      <c r="J67" s="12">
        <f t="shared" si="9"/>
        <v>100</v>
      </c>
      <c r="K67" s="12">
        <f t="shared" si="9"/>
        <v>100</v>
      </c>
      <c r="L67" s="12">
        <f t="shared" si="9"/>
        <v>100</v>
      </c>
      <c r="M67" s="12">
        <f t="shared" si="9"/>
        <v>100</v>
      </c>
      <c r="N67" s="12">
        <f t="shared" si="9"/>
        <v>100</v>
      </c>
      <c r="O67" s="12">
        <f t="shared" si="9"/>
        <v>100</v>
      </c>
      <c r="P67" s="12">
        <f t="shared" si="9"/>
        <v>100</v>
      </c>
      <c r="Q67" s="12">
        <f t="shared" si="9"/>
        <v>100</v>
      </c>
      <c r="R67" s="12">
        <f t="shared" si="9"/>
        <v>100</v>
      </c>
      <c r="S67" s="12">
        <f t="shared" si="9"/>
        <v>100</v>
      </c>
      <c r="T67" s="12">
        <f t="shared" si="9"/>
        <v>100</v>
      </c>
      <c r="U67" s="12">
        <f t="shared" si="9"/>
        <v>100</v>
      </c>
      <c r="V67" s="12">
        <f t="shared" si="9"/>
        <v>100</v>
      </c>
      <c r="W67" s="12">
        <f t="shared" si="9"/>
        <v>100</v>
      </c>
      <c r="X67" s="12">
        <f t="shared" si="9"/>
        <v>100</v>
      </c>
      <c r="Y67" s="12">
        <f t="shared" si="9"/>
        <v>100</v>
      </c>
      <c r="Z67" s="12">
        <f t="shared" si="9"/>
        <v>100</v>
      </c>
      <c r="AA67" s="12">
        <f t="shared" si="9"/>
        <v>100</v>
      </c>
      <c r="AB67" s="12">
        <f t="shared" ref="AB67:AF67" si="10">AB36/AB$36*100</f>
        <v>100</v>
      </c>
      <c r="AC67" s="12">
        <f t="shared" si="10"/>
        <v>100</v>
      </c>
      <c r="AD67" s="12">
        <f t="shared" si="10"/>
        <v>100</v>
      </c>
      <c r="AE67" s="12">
        <f t="shared" ref="AE67" si="11">AE36/AE$36*100</f>
        <v>100</v>
      </c>
      <c r="AF67" s="12">
        <f t="shared" si="10"/>
        <v>100</v>
      </c>
    </row>
    <row r="68" spans="1:32" ht="12.75" customHeight="1">
      <c r="A68" s="3"/>
      <c r="B68" s="7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</row>
    <row r="70" spans="1:32" s="27" customFormat="1">
      <c r="A70" s="28"/>
      <c r="B70" s="77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2" ht="12.75" customHeight="1">
      <c r="A71" s="3">
        <v>1</v>
      </c>
      <c r="B71" s="72">
        <v>630790</v>
      </c>
      <c r="C71" s="12" t="s">
        <v>10</v>
      </c>
      <c r="D71" s="12">
        <f>IFERROR((((D9/C9)*100-100)),"--")</f>
        <v>29.724148709163586</v>
      </c>
      <c r="E71" s="12">
        <f t="shared" ref="E71:AD81" si="12">IFERROR((((E9/D9)*100-100)),"--")</f>
        <v>78.906360699259977</v>
      </c>
      <c r="F71" s="12">
        <f t="shared" si="12"/>
        <v>40.221492546900123</v>
      </c>
      <c r="G71" s="12">
        <f t="shared" si="12"/>
        <v>-18.096455946970096</v>
      </c>
      <c r="H71" s="12">
        <f t="shared" si="12"/>
        <v>77.403059846090997</v>
      </c>
      <c r="I71" s="12">
        <f t="shared" si="12"/>
        <v>-3.3775184325786256</v>
      </c>
      <c r="J71" s="12">
        <f t="shared" si="12"/>
        <v>5.5321330256150389</v>
      </c>
      <c r="K71" s="12">
        <f t="shared" si="12"/>
        <v>5.5263444037403815</v>
      </c>
      <c r="L71" s="12">
        <f t="shared" si="12"/>
        <v>7.1705734963230157</v>
      </c>
      <c r="M71" s="12">
        <f t="shared" si="12"/>
        <v>-6.2349014694054006</v>
      </c>
      <c r="N71" s="12">
        <f t="shared" si="12"/>
        <v>11.929500678112092</v>
      </c>
      <c r="O71" s="12">
        <f t="shared" si="12"/>
        <v>-0.295523614898201</v>
      </c>
      <c r="P71" s="12">
        <f t="shared" si="12"/>
        <v>-6.8388542397581631</v>
      </c>
      <c r="Q71" s="12">
        <f t="shared" si="12"/>
        <v>-4.2131278585502514</v>
      </c>
      <c r="R71" s="12">
        <f t="shared" si="12"/>
        <v>1.8900492723515754</v>
      </c>
      <c r="S71" s="12">
        <f t="shared" si="12"/>
        <v>10.950771044319964</v>
      </c>
      <c r="T71" s="12">
        <f t="shared" si="12"/>
        <v>-1.4745969500931011</v>
      </c>
      <c r="U71" s="12">
        <f t="shared" si="12"/>
        <v>24.583359945485881</v>
      </c>
      <c r="V71" s="12">
        <f t="shared" si="12"/>
        <v>8.553464797853394</v>
      </c>
      <c r="W71" s="12">
        <f t="shared" si="12"/>
        <v>-1.9779580117726141</v>
      </c>
      <c r="X71" s="12">
        <f t="shared" si="12"/>
        <v>-0.18781893954964346</v>
      </c>
      <c r="Y71" s="12">
        <f t="shared" si="12"/>
        <v>6.0025000600074634</v>
      </c>
      <c r="Z71" s="12">
        <f t="shared" si="12"/>
        <v>-2.8988232768563051</v>
      </c>
      <c r="AA71" s="12">
        <f t="shared" si="12"/>
        <v>2.5568510296164533</v>
      </c>
      <c r="AB71" s="12">
        <f t="shared" si="12"/>
        <v>50.235128272835027</v>
      </c>
      <c r="AC71" s="12">
        <f t="shared" si="12"/>
        <v>-12.664318218136074</v>
      </c>
      <c r="AD71" s="12">
        <f t="shared" si="12"/>
        <v>-0.56196379219963433</v>
      </c>
      <c r="AE71" s="12">
        <f t="shared" ref="AE71:AE90" si="13">IFERROR((((AE9/AD9)*100-100)),"--")</f>
        <v>7.6699807719509323</v>
      </c>
      <c r="AF71" s="12">
        <f>IFERROR(((POWER(AE9/C9,1/29)-1)*100),"--")</f>
        <v>8.6632895379591837</v>
      </c>
    </row>
    <row r="72" spans="1:32" ht="12.75" customHeight="1">
      <c r="A72" s="3">
        <v>2</v>
      </c>
      <c r="B72" s="72">
        <v>630392</v>
      </c>
      <c r="C72" s="12" t="s">
        <v>10</v>
      </c>
      <c r="D72" s="12">
        <f t="shared" ref="D72:S98" si="14">IFERROR((((D10/C10)*100-100)),"--")</f>
        <v>-16.574099005799511</v>
      </c>
      <c r="E72" s="12">
        <f t="shared" si="14"/>
        <v>-15.24133817385534</v>
      </c>
      <c r="F72" s="12">
        <f t="shared" si="14"/>
        <v>-44.000584080753121</v>
      </c>
      <c r="G72" s="12">
        <f t="shared" si="14"/>
        <v>84.510274638090721</v>
      </c>
      <c r="H72" s="12">
        <f t="shared" si="14"/>
        <v>107.73542820191452</v>
      </c>
      <c r="I72" s="12">
        <f t="shared" si="14"/>
        <v>100.60014166817862</v>
      </c>
      <c r="J72" s="12">
        <f t="shared" si="14"/>
        <v>66.41780644782952</v>
      </c>
      <c r="K72" s="12">
        <f t="shared" si="14"/>
        <v>4.8614022332700557</v>
      </c>
      <c r="L72" s="12">
        <f t="shared" si="14"/>
        <v>-15.79293412999742</v>
      </c>
      <c r="M72" s="12">
        <f t="shared" si="14"/>
        <v>27.125901814249829</v>
      </c>
      <c r="N72" s="12">
        <f t="shared" si="14"/>
        <v>18.035912088406718</v>
      </c>
      <c r="O72" s="12">
        <f t="shared" si="14"/>
        <v>5.8834376770978878</v>
      </c>
      <c r="P72" s="12">
        <f t="shared" si="14"/>
        <v>-7.8652419248484478</v>
      </c>
      <c r="Q72" s="12">
        <f t="shared" si="14"/>
        <v>46.862163829640906</v>
      </c>
      <c r="R72" s="12">
        <f t="shared" si="14"/>
        <v>29.169060369637577</v>
      </c>
      <c r="S72" s="12">
        <f t="shared" si="14"/>
        <v>11.030113921064142</v>
      </c>
      <c r="T72" s="12">
        <f t="shared" si="12"/>
        <v>-11.70874177413279</v>
      </c>
      <c r="U72" s="12">
        <f t="shared" si="12"/>
        <v>52.870525619495567</v>
      </c>
      <c r="V72" s="12">
        <f t="shared" si="12"/>
        <v>5.0183904568811784</v>
      </c>
      <c r="W72" s="12">
        <f t="shared" si="12"/>
        <v>31.378125879937102</v>
      </c>
      <c r="X72" s="12">
        <f t="shared" si="12"/>
        <v>15.746673749191302</v>
      </c>
      <c r="Y72" s="12">
        <f t="shared" si="12"/>
        <v>20.29168377819866</v>
      </c>
      <c r="Z72" s="12">
        <f t="shared" si="12"/>
        <v>11.617144961780923</v>
      </c>
      <c r="AA72" s="12">
        <f t="shared" si="12"/>
        <v>-0.15069899695409106</v>
      </c>
      <c r="AB72" s="12">
        <f t="shared" si="12"/>
        <v>-4.5379737416985932</v>
      </c>
      <c r="AC72" s="12">
        <f t="shared" si="12"/>
        <v>30.879166915700978</v>
      </c>
      <c r="AD72" s="12">
        <f t="shared" si="12"/>
        <v>3.3483938037148846</v>
      </c>
      <c r="AE72" s="12">
        <f t="shared" si="13"/>
        <v>9.2203804463859598</v>
      </c>
      <c r="AF72" s="12">
        <f t="shared" ref="AF72:AF98" si="15">IFERROR(((POWER(AE10/C10,1/29)-1)*100),"--")</f>
        <v>14.905305088817556</v>
      </c>
    </row>
    <row r="73" spans="1:32" ht="12.75" customHeight="1">
      <c r="A73" s="3">
        <v>3</v>
      </c>
      <c r="B73" s="72">
        <v>940490</v>
      </c>
      <c r="C73" s="12" t="s">
        <v>10</v>
      </c>
      <c r="D73" s="12">
        <f t="shared" si="14"/>
        <v>31.026201448321274</v>
      </c>
      <c r="E73" s="12">
        <f t="shared" si="12"/>
        <v>66.01314650610027</v>
      </c>
      <c r="F73" s="12">
        <f t="shared" si="12"/>
        <v>11.183239708022043</v>
      </c>
      <c r="G73" s="12">
        <f t="shared" si="12"/>
        <v>21.978231130154626</v>
      </c>
      <c r="H73" s="12">
        <f t="shared" si="12"/>
        <v>80.74888561902236</v>
      </c>
      <c r="I73" s="12">
        <f t="shared" si="12"/>
        <v>-11.705182230618931</v>
      </c>
      <c r="J73" s="12">
        <f t="shared" si="12"/>
        <v>3.4990831022588367</v>
      </c>
      <c r="K73" s="12">
        <f t="shared" si="12"/>
        <v>18.744278681871336</v>
      </c>
      <c r="L73" s="12">
        <f t="shared" si="12"/>
        <v>-5.3039888977141345</v>
      </c>
      <c r="M73" s="12">
        <f t="shared" si="12"/>
        <v>5.5522090768501613</v>
      </c>
      <c r="N73" s="12">
        <f t="shared" si="12"/>
        <v>5.118870959522809</v>
      </c>
      <c r="O73" s="12">
        <f t="shared" si="12"/>
        <v>-1.9600042581716224</v>
      </c>
      <c r="P73" s="12">
        <f t="shared" si="12"/>
        <v>24.795759983223547</v>
      </c>
      <c r="Q73" s="12">
        <f t="shared" si="12"/>
        <v>-29.822054712375646</v>
      </c>
      <c r="R73" s="12">
        <f t="shared" si="12"/>
        <v>0.7024922032075267</v>
      </c>
      <c r="S73" s="12">
        <f t="shared" si="12"/>
        <v>16.246324430880009</v>
      </c>
      <c r="T73" s="12">
        <f t="shared" si="12"/>
        <v>-10.408079226109606</v>
      </c>
      <c r="U73" s="12">
        <f t="shared" si="12"/>
        <v>-22.129357570997698</v>
      </c>
      <c r="V73" s="12">
        <f t="shared" si="12"/>
        <v>23.838052905467805</v>
      </c>
      <c r="W73" s="12">
        <f t="shared" si="12"/>
        <v>-5.0796278798826364</v>
      </c>
      <c r="X73" s="12">
        <f t="shared" si="12"/>
        <v>7.8381599960224406</v>
      </c>
      <c r="Y73" s="12">
        <f t="shared" si="12"/>
        <v>-13.208820746120438</v>
      </c>
      <c r="Z73" s="12">
        <f t="shared" si="12"/>
        <v>9.2960890663776468</v>
      </c>
      <c r="AA73" s="12">
        <f t="shared" si="12"/>
        <v>17.806970492397809</v>
      </c>
      <c r="AB73" s="12">
        <f t="shared" si="12"/>
        <v>-4.8337452851272786</v>
      </c>
      <c r="AC73" s="12">
        <f t="shared" si="12"/>
        <v>43.289947967450814</v>
      </c>
      <c r="AD73" s="12">
        <f t="shared" si="12"/>
        <v>-4.8203251146565265</v>
      </c>
      <c r="AE73" s="12">
        <f t="shared" si="13"/>
        <v>-17.817483770139177</v>
      </c>
      <c r="AF73" s="12">
        <f t="shared" si="15"/>
        <v>6.6341024153670158</v>
      </c>
    </row>
    <row r="74" spans="1:32" ht="12.75" customHeight="1">
      <c r="A74" s="3">
        <v>4</v>
      </c>
      <c r="B74" s="72">
        <v>560300</v>
      </c>
      <c r="C74" s="12" t="s">
        <v>10</v>
      </c>
      <c r="D74" s="12">
        <f t="shared" si="14"/>
        <v>133.13179713217656</v>
      </c>
      <c r="E74" s="12">
        <f t="shared" si="12"/>
        <v>57.996383897343833</v>
      </c>
      <c r="F74" s="12">
        <f t="shared" si="12"/>
        <v>-28.697874613451248</v>
      </c>
      <c r="G74" s="12">
        <f t="shared" si="12"/>
        <v>8.0653702785644441</v>
      </c>
      <c r="H74" s="12">
        <f t="shared" si="12"/>
        <v>-17.173156257448142</v>
      </c>
      <c r="I74" s="12">
        <f t="shared" si="12"/>
        <v>-7.2924439722856675</v>
      </c>
      <c r="J74" s="12">
        <f t="shared" si="12"/>
        <v>11.008981901405306</v>
      </c>
      <c r="K74" s="12">
        <f t="shared" si="12"/>
        <v>39.631703131896046</v>
      </c>
      <c r="L74" s="12">
        <f t="shared" si="12"/>
        <v>16.923457544018945</v>
      </c>
      <c r="M74" s="12">
        <f t="shared" si="12"/>
        <v>14.149863804135848</v>
      </c>
      <c r="N74" s="12">
        <f t="shared" si="12"/>
        <v>-7.3523663564486554</v>
      </c>
      <c r="O74" s="12">
        <f t="shared" si="12"/>
        <v>13.151258126303006</v>
      </c>
      <c r="P74" s="12">
        <f t="shared" si="12"/>
        <v>10.132538865865271</v>
      </c>
      <c r="Q74" s="12">
        <f t="shared" si="12"/>
        <v>-26.192915073199572</v>
      </c>
      <c r="R74" s="12">
        <f t="shared" si="12"/>
        <v>22.802174574318371</v>
      </c>
      <c r="S74" s="12">
        <f t="shared" si="12"/>
        <v>24.556256231118894</v>
      </c>
      <c r="T74" s="12">
        <f t="shared" si="12"/>
        <v>9.6904090608321667</v>
      </c>
      <c r="U74" s="12">
        <f t="shared" si="12"/>
        <v>-3.356193043762417</v>
      </c>
      <c r="V74" s="12">
        <f t="shared" si="12"/>
        <v>-18.416408292583526</v>
      </c>
      <c r="W74" s="12">
        <f t="shared" si="12"/>
        <v>-22.399222795575454</v>
      </c>
      <c r="X74" s="12">
        <f t="shared" si="12"/>
        <v>1.2301402243485029</v>
      </c>
      <c r="Y74" s="12">
        <f t="shared" si="12"/>
        <v>50.933669235449912</v>
      </c>
      <c r="Z74" s="12">
        <f t="shared" si="12"/>
        <v>-7.1605125507225722</v>
      </c>
      <c r="AA74" s="12">
        <f t="shared" si="12"/>
        <v>-3.5484318466978664</v>
      </c>
      <c r="AB74" s="12">
        <f t="shared" si="12"/>
        <v>22.71691569007757</v>
      </c>
      <c r="AC74" s="12">
        <f t="shared" si="12"/>
        <v>20.346115251923976</v>
      </c>
      <c r="AD74" s="12">
        <f t="shared" si="12"/>
        <v>16.920422704959194</v>
      </c>
      <c r="AE74" s="12">
        <f t="shared" si="13"/>
        <v>-100</v>
      </c>
      <c r="AF74" s="12">
        <f t="shared" si="15"/>
        <v>-100</v>
      </c>
    </row>
    <row r="75" spans="1:32" ht="12.75" customHeight="1">
      <c r="A75" s="3">
        <v>5</v>
      </c>
      <c r="B75" s="72">
        <v>420292</v>
      </c>
      <c r="C75" s="12" t="s">
        <v>10</v>
      </c>
      <c r="D75" s="12">
        <f t="shared" si="14"/>
        <v>128.08325123152713</v>
      </c>
      <c r="E75" s="12">
        <f t="shared" si="12"/>
        <v>127.84032651445312</v>
      </c>
      <c r="F75" s="12">
        <f t="shared" si="12"/>
        <v>28.157091310507099</v>
      </c>
      <c r="G75" s="12">
        <f t="shared" si="12"/>
        <v>37.712280136649639</v>
      </c>
      <c r="H75" s="12">
        <f t="shared" si="12"/>
        <v>15.874116229303567</v>
      </c>
      <c r="I75" s="12">
        <f t="shared" si="12"/>
        <v>-16.797962997496356</v>
      </c>
      <c r="J75" s="12">
        <f t="shared" si="12"/>
        <v>1.9754835333861962</v>
      </c>
      <c r="K75" s="12">
        <f t="shared" si="12"/>
        <v>-2.2093988102014634</v>
      </c>
      <c r="L75" s="12">
        <f t="shared" si="12"/>
        <v>-54.550680159929733</v>
      </c>
      <c r="M75" s="12">
        <f t="shared" si="12"/>
        <v>-5.1614172081622485</v>
      </c>
      <c r="N75" s="12">
        <f t="shared" si="12"/>
        <v>-26.780061251491716</v>
      </c>
      <c r="O75" s="12">
        <f t="shared" si="12"/>
        <v>-2.0692798976454156</v>
      </c>
      <c r="P75" s="12">
        <f t="shared" si="12"/>
        <v>19.552266406023008</v>
      </c>
      <c r="Q75" s="12">
        <f t="shared" si="12"/>
        <v>-17.814190551661966</v>
      </c>
      <c r="R75" s="12">
        <f t="shared" si="12"/>
        <v>2.3976200965642107</v>
      </c>
      <c r="S75" s="12">
        <f t="shared" si="12"/>
        <v>95.051880099499186</v>
      </c>
      <c r="T75" s="12">
        <f t="shared" si="12"/>
        <v>52.796009541717723</v>
      </c>
      <c r="U75" s="12">
        <f t="shared" si="12"/>
        <v>-8.9339496792160276</v>
      </c>
      <c r="V75" s="12">
        <f t="shared" si="12"/>
        <v>26.113027978038716</v>
      </c>
      <c r="W75" s="12">
        <f t="shared" si="12"/>
        <v>-0.666198298286929</v>
      </c>
      <c r="X75" s="12">
        <f t="shared" si="12"/>
        <v>21.382785091460164</v>
      </c>
      <c r="Y75" s="12">
        <f t="shared" si="12"/>
        <v>1.5407524239875272</v>
      </c>
      <c r="Z75" s="12">
        <f t="shared" si="12"/>
        <v>29.024851623999695</v>
      </c>
      <c r="AA75" s="12">
        <f t="shared" si="12"/>
        <v>29.273393391199932</v>
      </c>
      <c r="AB75" s="12">
        <f t="shared" si="12"/>
        <v>-38.715634982764769</v>
      </c>
      <c r="AC75" s="12">
        <f t="shared" si="12"/>
        <v>36.885748000180172</v>
      </c>
      <c r="AD75" s="12">
        <f t="shared" si="12"/>
        <v>45.074222403590682</v>
      </c>
      <c r="AE75" s="12">
        <f t="shared" si="13"/>
        <v>18.125198429687984</v>
      </c>
      <c r="AF75" s="12">
        <f t="shared" si="15"/>
        <v>12.11416605047846</v>
      </c>
    </row>
    <row r="76" spans="1:32" ht="12.75" customHeight="1">
      <c r="A76" s="3">
        <v>6</v>
      </c>
      <c r="B76" s="72">
        <v>630531</v>
      </c>
      <c r="C76" s="12" t="s">
        <v>10</v>
      </c>
      <c r="D76" s="12">
        <f t="shared" si="14"/>
        <v>-17.084667409293445</v>
      </c>
      <c r="E76" s="12">
        <f t="shared" si="12"/>
        <v>99.901715789739313</v>
      </c>
      <c r="F76" s="12">
        <f t="shared" si="12"/>
        <v>25.016143932252916</v>
      </c>
      <c r="G76" s="12">
        <f t="shared" si="12"/>
        <v>42.410081221668037</v>
      </c>
      <c r="H76" s="12">
        <f t="shared" si="12"/>
        <v>-16.000156441996694</v>
      </c>
      <c r="I76" s="12">
        <f t="shared" si="12"/>
        <v>-45.779580652249585</v>
      </c>
      <c r="J76" s="12">
        <f t="shared" si="12"/>
        <v>39.130420368278493</v>
      </c>
      <c r="K76" s="12">
        <f t="shared" si="12"/>
        <v>-33.929940666556604</v>
      </c>
      <c r="L76" s="12">
        <f t="shared" si="12"/>
        <v>11.051892721648855</v>
      </c>
      <c r="M76" s="12">
        <f t="shared" si="12"/>
        <v>12.06024720028438</v>
      </c>
      <c r="N76" s="12">
        <f t="shared" si="12"/>
        <v>23.852575713664677</v>
      </c>
      <c r="O76" s="12">
        <f t="shared" si="12"/>
        <v>-31.411285630986455</v>
      </c>
      <c r="P76" s="12">
        <f t="shared" si="12"/>
        <v>-28.100054074128593</v>
      </c>
      <c r="Q76" s="12">
        <f t="shared" si="12"/>
        <v>-14.68243634066188</v>
      </c>
      <c r="R76" s="12">
        <f t="shared" si="12"/>
        <v>43.373897149975903</v>
      </c>
      <c r="S76" s="12">
        <f t="shared" si="12"/>
        <v>31.708121262363875</v>
      </c>
      <c r="T76" s="12">
        <f t="shared" si="12"/>
        <v>5.0353178671151255</v>
      </c>
      <c r="U76" s="12">
        <f t="shared" si="12"/>
        <v>-19.533887026354833</v>
      </c>
      <c r="V76" s="12">
        <f t="shared" si="12"/>
        <v>27.051706410936347</v>
      </c>
      <c r="W76" s="12">
        <f t="shared" si="12"/>
        <v>-29.060541196278692</v>
      </c>
      <c r="X76" s="12">
        <f t="shared" si="12"/>
        <v>3.96337012598255</v>
      </c>
      <c r="Y76" s="12">
        <f t="shared" si="12"/>
        <v>33.847115904998418</v>
      </c>
      <c r="Z76" s="12">
        <f t="shared" si="12"/>
        <v>-19.096995817521318</v>
      </c>
      <c r="AA76" s="12">
        <f t="shared" si="12"/>
        <v>-13.767638569000368</v>
      </c>
      <c r="AB76" s="12">
        <f t="shared" si="12"/>
        <v>-3.6676824023316072</v>
      </c>
      <c r="AC76" s="12">
        <f t="shared" si="12"/>
        <v>214.28281608661865</v>
      </c>
      <c r="AD76" s="12">
        <f t="shared" si="12"/>
        <v>13.748128966824652</v>
      </c>
      <c r="AE76" s="12">
        <f t="shared" si="13"/>
        <v>-100</v>
      </c>
      <c r="AF76" s="12">
        <f t="shared" si="15"/>
        <v>-100</v>
      </c>
    </row>
    <row r="77" spans="1:32" ht="12.75" customHeight="1">
      <c r="A77" s="3">
        <v>7</v>
      </c>
      <c r="B77" s="72">
        <v>701931</v>
      </c>
      <c r="C77" s="12" t="s">
        <v>10</v>
      </c>
      <c r="D77" s="12">
        <f t="shared" si="14"/>
        <v>15.063031382150015</v>
      </c>
      <c r="E77" s="12">
        <f t="shared" si="12"/>
        <v>-27.429802649318688</v>
      </c>
      <c r="F77" s="12">
        <f t="shared" si="12"/>
        <v>-8.359336954960142</v>
      </c>
      <c r="G77" s="12">
        <f t="shared" si="12"/>
        <v>-22.847693291240347</v>
      </c>
      <c r="H77" s="12">
        <f t="shared" si="12"/>
        <v>43.833897250784645</v>
      </c>
      <c r="I77" s="12">
        <f t="shared" si="12"/>
        <v>19.064729345147512</v>
      </c>
      <c r="J77" s="12">
        <f t="shared" si="12"/>
        <v>-6.8393122208282762</v>
      </c>
      <c r="K77" s="12">
        <f t="shared" si="12"/>
        <v>-20.858432827480016</v>
      </c>
      <c r="L77" s="12">
        <f t="shared" si="12"/>
        <v>59.106956035714092</v>
      </c>
      <c r="M77" s="12">
        <f t="shared" si="12"/>
        <v>-26.664298453417885</v>
      </c>
      <c r="N77" s="12">
        <f t="shared" si="12"/>
        <v>0.58188406075238674</v>
      </c>
      <c r="O77" s="12">
        <f t="shared" si="12"/>
        <v>-8.9643539948635578</v>
      </c>
      <c r="P77" s="12">
        <f t="shared" si="12"/>
        <v>5.2626195725987088</v>
      </c>
      <c r="Q77" s="12">
        <f t="shared" si="12"/>
        <v>-69.821163749778989</v>
      </c>
      <c r="R77" s="12">
        <f t="shared" si="12"/>
        <v>-40.812075211437602</v>
      </c>
      <c r="S77" s="12">
        <f t="shared" si="12"/>
        <v>51.115464303656012</v>
      </c>
      <c r="T77" s="12">
        <f t="shared" si="12"/>
        <v>92.469947655513892</v>
      </c>
      <c r="U77" s="12">
        <f t="shared" si="12"/>
        <v>51.644495455037855</v>
      </c>
      <c r="V77" s="12">
        <f t="shared" si="12"/>
        <v>-61.547878884684472</v>
      </c>
      <c r="W77" s="12">
        <f t="shared" si="12"/>
        <v>15.069048983676765</v>
      </c>
      <c r="X77" s="12">
        <f t="shared" si="12"/>
        <v>0.46823246812890318</v>
      </c>
      <c r="Y77" s="12">
        <f t="shared" si="12"/>
        <v>54.870899981882559</v>
      </c>
      <c r="Z77" s="12">
        <f t="shared" si="12"/>
        <v>179.38705205843138</v>
      </c>
      <c r="AA77" s="12">
        <f t="shared" si="12"/>
        <v>182.22431989566763</v>
      </c>
      <c r="AB77" s="12">
        <f t="shared" si="12"/>
        <v>1.8355573022549265</v>
      </c>
      <c r="AC77" s="12">
        <f t="shared" si="12"/>
        <v>5.3763942942327105</v>
      </c>
      <c r="AD77" s="12">
        <f t="shared" si="12"/>
        <v>303.9714424746939</v>
      </c>
      <c r="AE77" s="12">
        <f t="shared" si="13"/>
        <v>-91.712411412581119</v>
      </c>
      <c r="AF77" s="12">
        <f t="shared" si="15"/>
        <v>0.87687384161998505</v>
      </c>
    </row>
    <row r="78" spans="1:32" ht="12.75" customHeight="1">
      <c r="A78" s="3">
        <v>8</v>
      </c>
      <c r="B78" s="72">
        <v>420212</v>
      </c>
      <c r="C78" s="12" t="s">
        <v>10</v>
      </c>
      <c r="D78" s="12">
        <f t="shared" si="14"/>
        <v>68.215318596876386</v>
      </c>
      <c r="E78" s="12">
        <f t="shared" si="12"/>
        <v>57.960362638478756</v>
      </c>
      <c r="F78" s="12">
        <f t="shared" si="12"/>
        <v>1.6344433133787675</v>
      </c>
      <c r="G78" s="12">
        <f t="shared" si="12"/>
        <v>-7.5489870887292909</v>
      </c>
      <c r="H78" s="12">
        <f t="shared" si="12"/>
        <v>11.400685245798897</v>
      </c>
      <c r="I78" s="12">
        <f t="shared" si="12"/>
        <v>-47.1816552671552</v>
      </c>
      <c r="J78" s="12">
        <f t="shared" si="12"/>
        <v>-37.77050630611393</v>
      </c>
      <c r="K78" s="12">
        <f t="shared" si="12"/>
        <v>-11.114149177890781</v>
      </c>
      <c r="L78" s="12">
        <f t="shared" si="12"/>
        <v>12.830615649876378</v>
      </c>
      <c r="M78" s="12">
        <f t="shared" si="12"/>
        <v>-27.04075658571719</v>
      </c>
      <c r="N78" s="12">
        <f t="shared" si="12"/>
        <v>5.9197461765489408</v>
      </c>
      <c r="O78" s="12">
        <f t="shared" si="12"/>
        <v>-8.3571006925199782</v>
      </c>
      <c r="P78" s="12">
        <f t="shared" si="12"/>
        <v>5.8421779689880253</v>
      </c>
      <c r="Q78" s="12">
        <f t="shared" si="12"/>
        <v>-52.571521382320526</v>
      </c>
      <c r="R78" s="12">
        <f t="shared" si="12"/>
        <v>47.877266170376231</v>
      </c>
      <c r="S78" s="12">
        <f t="shared" si="12"/>
        <v>-43.539569656099111</v>
      </c>
      <c r="T78" s="12">
        <f t="shared" si="12"/>
        <v>17.45291468638608</v>
      </c>
      <c r="U78" s="12">
        <f t="shared" si="12"/>
        <v>25.03739543561818</v>
      </c>
      <c r="V78" s="12">
        <f t="shared" si="12"/>
        <v>33.14029711139824</v>
      </c>
      <c r="W78" s="12">
        <f t="shared" si="12"/>
        <v>17.272039668538653</v>
      </c>
      <c r="X78" s="12">
        <f t="shared" si="12"/>
        <v>-29.99629740346073</v>
      </c>
      <c r="Y78" s="12">
        <f t="shared" si="12"/>
        <v>19.679435961723499</v>
      </c>
      <c r="Z78" s="12">
        <f t="shared" si="12"/>
        <v>-7.8969426745452438</v>
      </c>
      <c r="AA78" s="12">
        <f t="shared" si="12"/>
        <v>9.2910765015629124</v>
      </c>
      <c r="AB78" s="12">
        <f t="shared" si="12"/>
        <v>19.548489674879647</v>
      </c>
      <c r="AC78" s="12">
        <f t="shared" si="12"/>
        <v>44.536178547203207</v>
      </c>
      <c r="AD78" s="12">
        <f t="shared" si="12"/>
        <v>10.645009655037981</v>
      </c>
      <c r="AE78" s="12">
        <f t="shared" si="13"/>
        <v>-26.722156918309508</v>
      </c>
      <c r="AF78" s="12">
        <f t="shared" si="15"/>
        <v>-1.0455340825913595</v>
      </c>
    </row>
    <row r="79" spans="1:32" ht="12.75" customHeight="1">
      <c r="A79" s="3">
        <v>9</v>
      </c>
      <c r="B79" s="72">
        <v>420330</v>
      </c>
      <c r="C79" s="12" t="s">
        <v>10</v>
      </c>
      <c r="D79" s="12">
        <f t="shared" si="14"/>
        <v>6.9037181996086048</v>
      </c>
      <c r="E79" s="12">
        <f t="shared" si="12"/>
        <v>14.467958205762059</v>
      </c>
      <c r="F79" s="12">
        <f t="shared" si="12"/>
        <v>-3.9734120177726311</v>
      </c>
      <c r="G79" s="12">
        <f t="shared" si="12"/>
        <v>33.927244809608055</v>
      </c>
      <c r="H79" s="12">
        <f t="shared" si="12"/>
        <v>-14.549103003613581</v>
      </c>
      <c r="I79" s="12">
        <f t="shared" si="12"/>
        <v>-0.33999629318644509</v>
      </c>
      <c r="J79" s="12">
        <f t="shared" si="12"/>
        <v>-7.7688120926241169</v>
      </c>
      <c r="K79" s="12">
        <f t="shared" si="12"/>
        <v>13.566434452121129</v>
      </c>
      <c r="L79" s="12">
        <f t="shared" si="12"/>
        <v>21.743892501435241</v>
      </c>
      <c r="M79" s="12">
        <f t="shared" si="12"/>
        <v>2.8106822936550628</v>
      </c>
      <c r="N79" s="12">
        <f t="shared" si="12"/>
        <v>11.147729027933025</v>
      </c>
      <c r="O79" s="12">
        <f t="shared" si="12"/>
        <v>-6.304569743144711</v>
      </c>
      <c r="P79" s="12">
        <f t="shared" si="12"/>
        <v>-2.2058583325620162</v>
      </c>
      <c r="Q79" s="12">
        <f t="shared" si="12"/>
        <v>-4.1371066847621307</v>
      </c>
      <c r="R79" s="12">
        <f t="shared" si="12"/>
        <v>-13.580211383671994</v>
      </c>
      <c r="S79" s="12">
        <f t="shared" si="12"/>
        <v>1.1282242983924959</v>
      </c>
      <c r="T79" s="12">
        <f t="shared" si="12"/>
        <v>17.737524032324231</v>
      </c>
      <c r="U79" s="12">
        <f t="shared" si="12"/>
        <v>2.0177166916767675</v>
      </c>
      <c r="V79" s="12">
        <f t="shared" si="12"/>
        <v>16.171443534811772</v>
      </c>
      <c r="W79" s="12">
        <f t="shared" si="12"/>
        <v>24.947003074574312</v>
      </c>
      <c r="X79" s="12">
        <f t="shared" si="12"/>
        <v>-16.049515440036672</v>
      </c>
      <c r="Y79" s="12">
        <f t="shared" si="12"/>
        <v>-7.3413832750945147</v>
      </c>
      <c r="Z79" s="12">
        <f t="shared" si="12"/>
        <v>6.9573381098751099</v>
      </c>
      <c r="AA79" s="12">
        <f t="shared" si="12"/>
        <v>3.3054887900895125</v>
      </c>
      <c r="AB79" s="12">
        <f t="shared" si="12"/>
        <v>-21.256488998947532</v>
      </c>
      <c r="AC79" s="12">
        <f t="shared" si="12"/>
        <v>25.748501458402643</v>
      </c>
      <c r="AD79" s="12">
        <f t="shared" si="12"/>
        <v>23.784519056581388</v>
      </c>
      <c r="AE79" s="12">
        <f t="shared" si="13"/>
        <v>-19.565825551432908</v>
      </c>
      <c r="AF79" s="12">
        <f t="shared" si="15"/>
        <v>2.7799131451321291</v>
      </c>
    </row>
    <row r="80" spans="1:32" ht="12.75" customHeight="1">
      <c r="A80" s="3">
        <v>10</v>
      </c>
      <c r="B80" s="72">
        <v>630253</v>
      </c>
      <c r="C80" s="12" t="s">
        <v>10</v>
      </c>
      <c r="D80" s="12">
        <f t="shared" si="14"/>
        <v>241.5846153846154</v>
      </c>
      <c r="E80" s="12">
        <f t="shared" si="12"/>
        <v>54.552200153132446</v>
      </c>
      <c r="F80" s="12">
        <f t="shared" si="12"/>
        <v>-73.657174038637365</v>
      </c>
      <c r="G80" s="12">
        <f t="shared" si="12"/>
        <v>1286.8652927120668</v>
      </c>
      <c r="H80" s="12">
        <f t="shared" si="12"/>
        <v>116.52405545873989</v>
      </c>
      <c r="I80" s="12">
        <f t="shared" si="12"/>
        <v>58.191802446031716</v>
      </c>
      <c r="J80" s="12">
        <f t="shared" si="12"/>
        <v>153.35014937305468</v>
      </c>
      <c r="K80" s="12">
        <f t="shared" si="12"/>
        <v>-19.427180654951258</v>
      </c>
      <c r="L80" s="12">
        <f t="shared" si="12"/>
        <v>11.259544624509061</v>
      </c>
      <c r="M80" s="12">
        <f t="shared" si="12"/>
        <v>-6.6876492662127021</v>
      </c>
      <c r="N80" s="12">
        <f t="shared" si="12"/>
        <v>39.834249865095018</v>
      </c>
      <c r="O80" s="12">
        <f t="shared" si="12"/>
        <v>20.603251919150466</v>
      </c>
      <c r="P80" s="12">
        <f t="shared" si="12"/>
        <v>-33.372535637306797</v>
      </c>
      <c r="Q80" s="12">
        <f t="shared" si="12"/>
        <v>-45.476613670202759</v>
      </c>
      <c r="R80" s="12">
        <f t="shared" si="12"/>
        <v>21.602881637364078</v>
      </c>
      <c r="S80" s="12">
        <f t="shared" si="12"/>
        <v>13.449122630795614</v>
      </c>
      <c r="T80" s="12">
        <f t="shared" si="12"/>
        <v>39.146708868864721</v>
      </c>
      <c r="U80" s="12">
        <f t="shared" si="12"/>
        <v>9.4390453956522151</v>
      </c>
      <c r="V80" s="12">
        <f t="shared" si="12"/>
        <v>-8.2623374849861762</v>
      </c>
      <c r="W80" s="12">
        <f t="shared" si="12"/>
        <v>14.939269534082982</v>
      </c>
      <c r="X80" s="12">
        <f t="shared" si="12"/>
        <v>-22.107385109863415</v>
      </c>
      <c r="Y80" s="12">
        <f t="shared" si="12"/>
        <v>20.86946488201751</v>
      </c>
      <c r="Z80" s="12">
        <f t="shared" si="12"/>
        <v>-22.215621750103921</v>
      </c>
      <c r="AA80" s="12">
        <f t="shared" si="12"/>
        <v>-9.1680122497817962</v>
      </c>
      <c r="AB80" s="12">
        <f t="shared" si="12"/>
        <v>-71.068984662754517</v>
      </c>
      <c r="AC80" s="12">
        <f t="shared" si="12"/>
        <v>64.649569542543446</v>
      </c>
      <c r="AD80" s="12">
        <f t="shared" si="12"/>
        <v>83.281974292796349</v>
      </c>
      <c r="AE80" s="12">
        <f t="shared" si="13"/>
        <v>-20.279855754862737</v>
      </c>
      <c r="AF80" s="12">
        <f t="shared" si="15"/>
        <v>16.693169281798383</v>
      </c>
    </row>
    <row r="81" spans="1:32" ht="12.75" customHeight="1">
      <c r="A81" s="3">
        <v>11</v>
      </c>
      <c r="B81" s="72">
        <v>420222</v>
      </c>
      <c r="C81" s="12" t="s">
        <v>10</v>
      </c>
      <c r="D81" s="12">
        <f t="shared" si="14"/>
        <v>511.69820662768029</v>
      </c>
      <c r="E81" s="12">
        <f t="shared" si="12"/>
        <v>20.265946737357709</v>
      </c>
      <c r="F81" s="12">
        <f t="shared" si="12"/>
        <v>-11.482894517471792</v>
      </c>
      <c r="G81" s="12">
        <f t="shared" si="12"/>
        <v>-41.501062174523263</v>
      </c>
      <c r="H81" s="12">
        <f t="shared" si="12"/>
        <v>32.193063262115317</v>
      </c>
      <c r="I81" s="12">
        <f t="shared" si="12"/>
        <v>-45.719134149425024</v>
      </c>
      <c r="J81" s="12">
        <f t="shared" si="12"/>
        <v>-48.211776750323651</v>
      </c>
      <c r="K81" s="12">
        <f t="shared" si="12"/>
        <v>37.661407724877449</v>
      </c>
      <c r="L81" s="12">
        <f t="shared" si="12"/>
        <v>167.66446281256282</v>
      </c>
      <c r="M81" s="12">
        <f t="shared" si="12"/>
        <v>-57.04211693165783</v>
      </c>
      <c r="N81" s="12">
        <f t="shared" si="12"/>
        <v>3.1799010446906522</v>
      </c>
      <c r="O81" s="12">
        <f t="shared" ref="E81:AD91" si="16">IFERROR((((O19/N19)*100-100)),"--")</f>
        <v>34.502258437565246</v>
      </c>
      <c r="P81" s="12">
        <f t="shared" si="16"/>
        <v>2.2299671487680683</v>
      </c>
      <c r="Q81" s="12">
        <f t="shared" si="16"/>
        <v>25.219517621072725</v>
      </c>
      <c r="R81" s="12">
        <f t="shared" si="16"/>
        <v>-38.012211082231431</v>
      </c>
      <c r="S81" s="12">
        <f t="shared" si="16"/>
        <v>13.796389206327817</v>
      </c>
      <c r="T81" s="12">
        <f t="shared" si="16"/>
        <v>3.3109957687008489</v>
      </c>
      <c r="U81" s="12">
        <f t="shared" si="16"/>
        <v>10.598171668263006</v>
      </c>
      <c r="V81" s="12">
        <f t="shared" si="16"/>
        <v>0.51036502381647608</v>
      </c>
      <c r="W81" s="12">
        <f t="shared" si="16"/>
        <v>-15.035118352541417</v>
      </c>
      <c r="X81" s="12">
        <f t="shared" si="16"/>
        <v>19.010392210765104</v>
      </c>
      <c r="Y81" s="12">
        <f t="shared" si="16"/>
        <v>-5.5415364757380274</v>
      </c>
      <c r="Z81" s="12">
        <f t="shared" si="16"/>
        <v>13.996360232207977</v>
      </c>
      <c r="AA81" s="12">
        <f t="shared" si="16"/>
        <v>16.183150725709723</v>
      </c>
      <c r="AB81" s="12">
        <f t="shared" si="16"/>
        <v>12.407093874608321</v>
      </c>
      <c r="AC81" s="12">
        <f t="shared" si="16"/>
        <v>38.803166797596333</v>
      </c>
      <c r="AD81" s="12">
        <f t="shared" si="16"/>
        <v>74.582931216083409</v>
      </c>
      <c r="AE81" s="12">
        <f t="shared" si="13"/>
        <v>86.229389392305706</v>
      </c>
      <c r="AF81" s="12">
        <f t="shared" si="15"/>
        <v>11.013029288607346</v>
      </c>
    </row>
    <row r="82" spans="1:32" ht="12.75" customHeight="1">
      <c r="A82" s="3">
        <v>12</v>
      </c>
      <c r="B82" s="72">
        <v>630491</v>
      </c>
      <c r="C82" s="12" t="s">
        <v>10</v>
      </c>
      <c r="D82" s="12">
        <f t="shared" si="14"/>
        <v>1096.3499999999999</v>
      </c>
      <c r="E82" s="12">
        <f t="shared" si="16"/>
        <v>497.04517908638775</v>
      </c>
      <c r="F82" s="12">
        <f t="shared" si="16"/>
        <v>124.14546218193271</v>
      </c>
      <c r="G82" s="12">
        <f t="shared" si="16"/>
        <v>-33.818546359653084</v>
      </c>
      <c r="H82" s="12">
        <f t="shared" si="16"/>
        <v>52.18625392256331</v>
      </c>
      <c r="I82" s="12">
        <f t="shared" si="16"/>
        <v>29.310197810579979</v>
      </c>
      <c r="J82" s="12">
        <f t="shared" si="16"/>
        <v>3147.5187185650993</v>
      </c>
      <c r="K82" s="12">
        <f t="shared" si="16"/>
        <v>-44.291114620291047</v>
      </c>
      <c r="L82" s="12">
        <f t="shared" si="16"/>
        <v>-99.247810122256197</v>
      </c>
      <c r="M82" s="12">
        <f t="shared" si="16"/>
        <v>408.12849112790968</v>
      </c>
      <c r="N82" s="12">
        <f t="shared" si="16"/>
        <v>151.5854741164068</v>
      </c>
      <c r="O82" s="12">
        <f t="shared" si="16"/>
        <v>-30.930527145716283</v>
      </c>
      <c r="P82" s="12">
        <f t="shared" si="16"/>
        <v>-33.400453208832275</v>
      </c>
      <c r="Q82" s="12">
        <f t="shared" si="16"/>
        <v>17.975225184732381</v>
      </c>
      <c r="R82" s="12">
        <f t="shared" si="16"/>
        <v>7.3834052129210477</v>
      </c>
      <c r="S82" s="12">
        <f t="shared" si="16"/>
        <v>432.36538322805882</v>
      </c>
      <c r="T82" s="12">
        <f t="shared" si="16"/>
        <v>104.1993057434556</v>
      </c>
      <c r="U82" s="12">
        <f t="shared" si="16"/>
        <v>-4.7659911114437534</v>
      </c>
      <c r="V82" s="12">
        <f t="shared" si="16"/>
        <v>203.27848496313436</v>
      </c>
      <c r="W82" s="12">
        <f t="shared" si="16"/>
        <v>-5.7630173326132024</v>
      </c>
      <c r="X82" s="12">
        <f t="shared" si="16"/>
        <v>-69.5624313167542</v>
      </c>
      <c r="Y82" s="12">
        <f t="shared" si="16"/>
        <v>129.54524980939252</v>
      </c>
      <c r="Z82" s="12">
        <f t="shared" si="16"/>
        <v>5.4232455538164146</v>
      </c>
      <c r="AA82" s="12">
        <f t="shared" si="16"/>
        <v>36.631839155657076</v>
      </c>
      <c r="AB82" s="12">
        <f t="shared" si="16"/>
        <v>3.9232053190306715</v>
      </c>
      <c r="AC82" s="12">
        <f t="shared" si="16"/>
        <v>-27.486144898965605</v>
      </c>
      <c r="AD82" s="12">
        <f t="shared" si="16"/>
        <v>43.699161668870687</v>
      </c>
      <c r="AE82" s="12">
        <f t="shared" si="13"/>
        <v>-5.8439957570603838</v>
      </c>
      <c r="AF82" s="12">
        <f t="shared" si="15"/>
        <v>35.297565600481853</v>
      </c>
    </row>
    <row r="83" spans="1:32" ht="12.75" customHeight="1">
      <c r="A83" s="3">
        <v>13</v>
      </c>
      <c r="B83" s="72">
        <v>630210</v>
      </c>
      <c r="C83" s="12" t="s">
        <v>10</v>
      </c>
      <c r="D83" s="12">
        <f t="shared" si="14"/>
        <v>745.38372093023247</v>
      </c>
      <c r="E83" s="12">
        <f t="shared" si="16"/>
        <v>303.29350233140309</v>
      </c>
      <c r="F83" s="12">
        <f t="shared" si="16"/>
        <v>-11.30749244197284</v>
      </c>
      <c r="G83" s="12">
        <f t="shared" si="16"/>
        <v>-7.8195269853059415</v>
      </c>
      <c r="H83" s="12">
        <f t="shared" si="16"/>
        <v>-21.662378803868251</v>
      </c>
      <c r="I83" s="12">
        <f t="shared" si="16"/>
        <v>-87.931099210629384</v>
      </c>
      <c r="J83" s="12">
        <f t="shared" si="16"/>
        <v>-51.929046220776961</v>
      </c>
      <c r="K83" s="12">
        <f t="shared" si="16"/>
        <v>-70.634682062355296</v>
      </c>
      <c r="L83" s="12">
        <f t="shared" si="16"/>
        <v>350.88613134123096</v>
      </c>
      <c r="M83" s="12">
        <f t="shared" si="16"/>
        <v>92.372549427390936</v>
      </c>
      <c r="N83" s="12">
        <f t="shared" si="16"/>
        <v>-52.346520961617301</v>
      </c>
      <c r="O83" s="12">
        <f t="shared" si="16"/>
        <v>-35.339234265231894</v>
      </c>
      <c r="P83" s="12">
        <f t="shared" si="16"/>
        <v>540.55586254886316</v>
      </c>
      <c r="Q83" s="12">
        <f t="shared" si="16"/>
        <v>-15.310054343608996</v>
      </c>
      <c r="R83" s="12">
        <f t="shared" si="16"/>
        <v>-34.693201110242796</v>
      </c>
      <c r="S83" s="12">
        <f t="shared" si="16"/>
        <v>278.9758486797856</v>
      </c>
      <c r="T83" s="12">
        <f t="shared" si="16"/>
        <v>227.30047996780615</v>
      </c>
      <c r="U83" s="12">
        <f t="shared" si="16"/>
        <v>-77.708042794002523</v>
      </c>
      <c r="V83" s="12">
        <f t="shared" si="16"/>
        <v>-23.838528425618151</v>
      </c>
      <c r="W83" s="12">
        <f t="shared" si="16"/>
        <v>47.131337055649794</v>
      </c>
      <c r="X83" s="12">
        <f t="shared" si="16"/>
        <v>-80.444402894537006</v>
      </c>
      <c r="Y83" s="12">
        <f t="shared" si="16"/>
        <v>-57.833425721753322</v>
      </c>
      <c r="Z83" s="12">
        <f t="shared" si="16"/>
        <v>603.10211728225568</v>
      </c>
      <c r="AA83" s="12">
        <f t="shared" si="16"/>
        <v>129.56083075420503</v>
      </c>
      <c r="AB83" s="12">
        <f t="shared" si="16"/>
        <v>66.61891143281909</v>
      </c>
      <c r="AC83" s="12">
        <f t="shared" si="16"/>
        <v>265.44775246391958</v>
      </c>
      <c r="AD83" s="12">
        <f t="shared" si="16"/>
        <v>-24.918722790034039</v>
      </c>
      <c r="AE83" s="12">
        <f t="shared" si="13"/>
        <v>80.179563056459017</v>
      </c>
      <c r="AF83" s="12">
        <f t="shared" si="15"/>
        <v>17.937807618991485</v>
      </c>
    </row>
    <row r="84" spans="1:32" ht="12.75" customHeight="1">
      <c r="A84" s="3">
        <v>14</v>
      </c>
      <c r="B84" s="72">
        <v>630612</v>
      </c>
      <c r="C84" s="12" t="s">
        <v>10</v>
      </c>
      <c r="D84" s="12">
        <f t="shared" si="14"/>
        <v>188.54004424778759</v>
      </c>
      <c r="E84" s="12">
        <f t="shared" si="16"/>
        <v>-19.608403919334506</v>
      </c>
      <c r="F84" s="12">
        <f t="shared" si="16"/>
        <v>356.57063448765246</v>
      </c>
      <c r="G84" s="12">
        <f t="shared" si="16"/>
        <v>-47.988352614384354</v>
      </c>
      <c r="H84" s="12">
        <f t="shared" si="16"/>
        <v>-15.481348672742655</v>
      </c>
      <c r="I84" s="12">
        <f t="shared" si="16"/>
        <v>-13.180794756745811</v>
      </c>
      <c r="J84" s="12">
        <f t="shared" si="16"/>
        <v>64.620933095344043</v>
      </c>
      <c r="K84" s="12">
        <f t="shared" si="16"/>
        <v>-44.459698495135626</v>
      </c>
      <c r="L84" s="12">
        <f t="shared" si="16"/>
        <v>-17.322719629027219</v>
      </c>
      <c r="M84" s="12">
        <f t="shared" si="16"/>
        <v>387.29617966528542</v>
      </c>
      <c r="N84" s="12">
        <f t="shared" si="16"/>
        <v>-53.439354706606608</v>
      </c>
      <c r="O84" s="12">
        <f t="shared" si="16"/>
        <v>2.2178067922447298</v>
      </c>
      <c r="P84" s="12">
        <f t="shared" si="16"/>
        <v>-38.155981204826794</v>
      </c>
      <c r="Q84" s="12">
        <f t="shared" si="16"/>
        <v>-14.022333028579396</v>
      </c>
      <c r="R84" s="12">
        <f t="shared" si="16"/>
        <v>-15.532560534656753</v>
      </c>
      <c r="S84" s="12">
        <f t="shared" si="16"/>
        <v>28.694310840899448</v>
      </c>
      <c r="T84" s="12">
        <f t="shared" si="16"/>
        <v>-35.289411950264764</v>
      </c>
      <c r="U84" s="12">
        <f t="shared" si="16"/>
        <v>-4.111595807018702</v>
      </c>
      <c r="V84" s="12">
        <f t="shared" si="16"/>
        <v>0.8928874554405013</v>
      </c>
      <c r="W84" s="12">
        <f t="shared" si="16"/>
        <v>2.0147506216555513</v>
      </c>
      <c r="X84" s="12">
        <f t="shared" si="16"/>
        <v>-14.71125797456429</v>
      </c>
      <c r="Y84" s="12">
        <f t="shared" si="16"/>
        <v>-21.160059261374784</v>
      </c>
      <c r="Z84" s="12">
        <f t="shared" si="16"/>
        <v>-0.85367525624721452</v>
      </c>
      <c r="AA84" s="12">
        <f t="shared" si="16"/>
        <v>130.96748984454089</v>
      </c>
      <c r="AB84" s="12">
        <f t="shared" si="16"/>
        <v>803.42981843268558</v>
      </c>
      <c r="AC84" s="12">
        <f t="shared" si="16"/>
        <v>23.191671382097923</v>
      </c>
      <c r="AD84" s="12">
        <f t="shared" si="16"/>
        <v>6.02907352399167</v>
      </c>
      <c r="AE84" s="12">
        <f t="shared" si="13"/>
        <v>-1.7961998727233635</v>
      </c>
      <c r="AF84" s="12">
        <f t="shared" si="15"/>
        <v>14.170862932665141</v>
      </c>
    </row>
    <row r="85" spans="1:32" ht="12.75" customHeight="1">
      <c r="A85" s="3">
        <v>15</v>
      </c>
      <c r="B85" s="72">
        <v>640610</v>
      </c>
      <c r="C85" s="12" t="s">
        <v>10</v>
      </c>
      <c r="D85" s="12">
        <f t="shared" si="14"/>
        <v>36.615631943536783</v>
      </c>
      <c r="E85" s="12">
        <f t="shared" si="16"/>
        <v>36.090387126018726</v>
      </c>
      <c r="F85" s="12">
        <f t="shared" si="16"/>
        <v>-19.471473146843962</v>
      </c>
      <c r="G85" s="12">
        <f t="shared" si="16"/>
        <v>15.81610109990801</v>
      </c>
      <c r="H85" s="12">
        <f t="shared" si="16"/>
        <v>-20.459033089927928</v>
      </c>
      <c r="I85" s="12">
        <f t="shared" si="16"/>
        <v>-9.6824062454927855</v>
      </c>
      <c r="J85" s="12">
        <f t="shared" si="16"/>
        <v>-10.36801558013407</v>
      </c>
      <c r="K85" s="12">
        <f t="shared" si="16"/>
        <v>-23.129994090219071</v>
      </c>
      <c r="L85" s="12">
        <f t="shared" si="16"/>
        <v>-24.201801688389651</v>
      </c>
      <c r="M85" s="12">
        <f t="shared" si="16"/>
        <v>27.386732379049221</v>
      </c>
      <c r="N85" s="12">
        <f t="shared" si="16"/>
        <v>8.1260333195123451</v>
      </c>
      <c r="O85" s="12">
        <f t="shared" si="16"/>
        <v>-15.032915689945909</v>
      </c>
      <c r="P85" s="12">
        <f t="shared" si="16"/>
        <v>17.753882617780349</v>
      </c>
      <c r="Q85" s="12">
        <f t="shared" si="16"/>
        <v>-16.080655155791789</v>
      </c>
      <c r="R85" s="12">
        <f t="shared" si="16"/>
        <v>16.31208700517854</v>
      </c>
      <c r="S85" s="12">
        <f t="shared" si="16"/>
        <v>-13.937324981483457</v>
      </c>
      <c r="T85" s="12">
        <f t="shared" si="16"/>
        <v>36.869431225891958</v>
      </c>
      <c r="U85" s="12">
        <f t="shared" si="16"/>
        <v>5.9948674786156886</v>
      </c>
      <c r="V85" s="12">
        <f t="shared" si="16"/>
        <v>-16.787018106108277</v>
      </c>
      <c r="W85" s="12">
        <f t="shared" si="16"/>
        <v>-1.3599496965914994</v>
      </c>
      <c r="X85" s="12">
        <f t="shared" si="16"/>
        <v>-2.0459841074690104</v>
      </c>
      <c r="Y85" s="12">
        <f t="shared" si="16"/>
        <v>-13.581156601823579</v>
      </c>
      <c r="Z85" s="12">
        <f t="shared" si="16"/>
        <v>-16.709658638568598</v>
      </c>
      <c r="AA85" s="12">
        <f t="shared" si="16"/>
        <v>3.4042757110653667</v>
      </c>
      <c r="AB85" s="12">
        <f t="shared" si="16"/>
        <v>-54.90269812572641</v>
      </c>
      <c r="AC85" s="12">
        <f t="shared" si="16"/>
        <v>35.56699698093928</v>
      </c>
      <c r="AD85" s="12">
        <f t="shared" si="16"/>
        <v>14.890978077470578</v>
      </c>
      <c r="AE85" s="12">
        <f t="shared" si="13"/>
        <v>-21.166370344258283</v>
      </c>
      <c r="AF85" s="12">
        <f t="shared" si="15"/>
        <v>-3.442669556360678</v>
      </c>
    </row>
    <row r="86" spans="1:32" ht="12.75" customHeight="1">
      <c r="A86" s="3">
        <v>16</v>
      </c>
      <c r="B86" s="72">
        <v>630493</v>
      </c>
      <c r="C86" s="12" t="s">
        <v>10</v>
      </c>
      <c r="D86" s="12">
        <f t="shared" si="14"/>
        <v>535.59054726368163</v>
      </c>
      <c r="E86" s="12">
        <f t="shared" si="16"/>
        <v>99.930863059152074</v>
      </c>
      <c r="F86" s="12">
        <f t="shared" si="16"/>
        <v>-7.301343879661303</v>
      </c>
      <c r="G86" s="12">
        <f t="shared" si="16"/>
        <v>-50.187143601988502</v>
      </c>
      <c r="H86" s="12">
        <f t="shared" si="16"/>
        <v>89.524653764977955</v>
      </c>
      <c r="I86" s="12">
        <f t="shared" si="16"/>
        <v>53.018008511422636</v>
      </c>
      <c r="J86" s="12">
        <f t="shared" si="16"/>
        <v>19.376798882205648</v>
      </c>
      <c r="K86" s="12">
        <f t="shared" si="16"/>
        <v>-9.4621781904211275</v>
      </c>
      <c r="L86" s="12">
        <f t="shared" si="16"/>
        <v>-31.021774787702611</v>
      </c>
      <c r="M86" s="12">
        <f t="shared" si="16"/>
        <v>56.984946851994835</v>
      </c>
      <c r="N86" s="12">
        <f t="shared" si="16"/>
        <v>28.565753505673484</v>
      </c>
      <c r="O86" s="12">
        <f t="shared" si="16"/>
        <v>-27.264575402555778</v>
      </c>
      <c r="P86" s="12">
        <f t="shared" si="16"/>
        <v>-2.5405926356509241</v>
      </c>
      <c r="Q86" s="12">
        <f t="shared" si="16"/>
        <v>-42.507021662267086</v>
      </c>
      <c r="R86" s="12">
        <f t="shared" si="16"/>
        <v>-7.993108293075494</v>
      </c>
      <c r="S86" s="12">
        <f t="shared" si="16"/>
        <v>35.258574908554095</v>
      </c>
      <c r="T86" s="12">
        <f t="shared" si="16"/>
        <v>-29.039201384933222</v>
      </c>
      <c r="U86" s="12">
        <f t="shared" si="16"/>
        <v>23.3007255731642</v>
      </c>
      <c r="V86" s="12">
        <f t="shared" si="16"/>
        <v>4.0867459925046745</v>
      </c>
      <c r="W86" s="12">
        <f t="shared" si="16"/>
        <v>89.632630594663453</v>
      </c>
      <c r="X86" s="12">
        <f t="shared" si="16"/>
        <v>-33.089383803251877</v>
      </c>
      <c r="Y86" s="12">
        <f t="shared" si="16"/>
        <v>-2.041589752056467</v>
      </c>
      <c r="Z86" s="12">
        <f t="shared" si="16"/>
        <v>-13.768846925208209</v>
      </c>
      <c r="AA86" s="12">
        <f t="shared" si="16"/>
        <v>-15.519483915431664</v>
      </c>
      <c r="AB86" s="12">
        <f t="shared" si="16"/>
        <v>1.1616185167671063</v>
      </c>
      <c r="AC86" s="12">
        <f t="shared" si="16"/>
        <v>-9.4055506068925894</v>
      </c>
      <c r="AD86" s="12">
        <f t="shared" si="16"/>
        <v>20.642631177912136</v>
      </c>
      <c r="AE86" s="12">
        <f t="shared" si="13"/>
        <v>14.427634664333098</v>
      </c>
      <c r="AF86" s="12">
        <f t="shared" si="15"/>
        <v>9.4034077463120536</v>
      </c>
    </row>
    <row r="87" spans="1:32" ht="12.75" customHeight="1">
      <c r="A87" s="3">
        <v>17</v>
      </c>
      <c r="B87" s="72">
        <v>630140</v>
      </c>
      <c r="C87" s="12" t="s">
        <v>10</v>
      </c>
      <c r="D87" s="12">
        <f t="shared" si="14"/>
        <v>66.919031196733641</v>
      </c>
      <c r="E87" s="12">
        <f t="shared" si="16"/>
        <v>31.573920274459425</v>
      </c>
      <c r="F87" s="12">
        <f t="shared" si="16"/>
        <v>2.2103233664272182</v>
      </c>
      <c r="G87" s="12">
        <f t="shared" si="16"/>
        <v>-6.3978876549860928</v>
      </c>
      <c r="H87" s="12">
        <f t="shared" si="16"/>
        <v>43.289347659771465</v>
      </c>
      <c r="I87" s="12">
        <f t="shared" si="16"/>
        <v>-22.039051647352181</v>
      </c>
      <c r="J87" s="12">
        <f t="shared" si="16"/>
        <v>-15.68247708090091</v>
      </c>
      <c r="K87" s="12">
        <f t="shared" si="16"/>
        <v>-34.973551285477342</v>
      </c>
      <c r="L87" s="12">
        <f t="shared" si="16"/>
        <v>-27.20280525225219</v>
      </c>
      <c r="M87" s="12">
        <f t="shared" si="16"/>
        <v>-12.039811810928626</v>
      </c>
      <c r="N87" s="12">
        <f t="shared" si="16"/>
        <v>-25.90614532180544</v>
      </c>
      <c r="O87" s="12">
        <f t="shared" si="16"/>
        <v>2.3284908372675091</v>
      </c>
      <c r="P87" s="12">
        <f t="shared" si="16"/>
        <v>-28.041605436607469</v>
      </c>
      <c r="Q87" s="12">
        <f t="shared" si="16"/>
        <v>43.098875926992093</v>
      </c>
      <c r="R87" s="12">
        <f t="shared" si="16"/>
        <v>76.49170602491418</v>
      </c>
      <c r="S87" s="12">
        <f t="shared" si="16"/>
        <v>-9.6992385080614554</v>
      </c>
      <c r="T87" s="12">
        <f t="shared" si="16"/>
        <v>-3.8832604056234885</v>
      </c>
      <c r="U87" s="12">
        <f t="shared" si="16"/>
        <v>16.918787054839157</v>
      </c>
      <c r="V87" s="12">
        <f t="shared" si="16"/>
        <v>10.126294739098142</v>
      </c>
      <c r="W87" s="12">
        <f t="shared" si="16"/>
        <v>-21.908981977117193</v>
      </c>
      <c r="X87" s="12">
        <f t="shared" si="16"/>
        <v>-5.4016258921537457</v>
      </c>
      <c r="Y87" s="12">
        <f t="shared" si="16"/>
        <v>-11.35476953898322</v>
      </c>
      <c r="Z87" s="12">
        <f t="shared" si="16"/>
        <v>-23.860402975012008</v>
      </c>
      <c r="AA87" s="12">
        <f t="shared" si="16"/>
        <v>19.552044067566186</v>
      </c>
      <c r="AB87" s="12">
        <f t="shared" si="16"/>
        <v>-2.8110744801965666</v>
      </c>
      <c r="AC87" s="12">
        <f t="shared" si="16"/>
        <v>3.5493426155729395</v>
      </c>
      <c r="AD87" s="12">
        <f t="shared" si="16"/>
        <v>-11.01947142784762</v>
      </c>
      <c r="AE87" s="12">
        <f t="shared" si="13"/>
        <v>-7.1888853450066676</v>
      </c>
      <c r="AF87" s="12">
        <f t="shared" si="15"/>
        <v>-1.5878795402584189</v>
      </c>
    </row>
    <row r="88" spans="1:32" ht="12.75" customHeight="1">
      <c r="A88" s="3">
        <v>18</v>
      </c>
      <c r="B88" s="72">
        <v>630232</v>
      </c>
      <c r="C88" s="12" t="s">
        <v>10</v>
      </c>
      <c r="D88" s="12">
        <f t="shared" si="14"/>
        <v>32.986768298641636</v>
      </c>
      <c r="E88" s="12">
        <f t="shared" si="16"/>
        <v>-3.7720610484058312</v>
      </c>
      <c r="F88" s="12">
        <f t="shared" si="16"/>
        <v>7.8643608238281502</v>
      </c>
      <c r="G88" s="12">
        <f t="shared" si="16"/>
        <v>-62.311400157046016</v>
      </c>
      <c r="H88" s="12">
        <f t="shared" si="16"/>
        <v>-64.049001330586009</v>
      </c>
      <c r="I88" s="12">
        <f t="shared" si="16"/>
        <v>-37.367170503502933</v>
      </c>
      <c r="J88" s="12">
        <f t="shared" si="16"/>
        <v>54.774740288922828</v>
      </c>
      <c r="K88" s="12">
        <f t="shared" si="16"/>
        <v>14.050597189438591</v>
      </c>
      <c r="L88" s="12">
        <f t="shared" si="16"/>
        <v>-22.815998381835939</v>
      </c>
      <c r="M88" s="12">
        <f t="shared" si="16"/>
        <v>9.0729863089714371</v>
      </c>
      <c r="N88" s="12">
        <f t="shared" si="16"/>
        <v>-26.534425426245448</v>
      </c>
      <c r="O88" s="12">
        <f t="shared" si="16"/>
        <v>24.92966566891053</v>
      </c>
      <c r="P88" s="12">
        <f t="shared" si="16"/>
        <v>-46.576851333739</v>
      </c>
      <c r="Q88" s="12">
        <f t="shared" si="16"/>
        <v>-37.614387198643392</v>
      </c>
      <c r="R88" s="12">
        <f t="shared" si="16"/>
        <v>-2.4941273936114499</v>
      </c>
      <c r="S88" s="12">
        <f t="shared" si="16"/>
        <v>-13.357062540028934</v>
      </c>
      <c r="T88" s="12">
        <f t="shared" si="16"/>
        <v>-1.5182416152869251</v>
      </c>
      <c r="U88" s="12">
        <f t="shared" si="16"/>
        <v>23.986383436773679</v>
      </c>
      <c r="V88" s="12">
        <f t="shared" si="16"/>
        <v>-8.6396575285543378</v>
      </c>
      <c r="W88" s="12">
        <f t="shared" si="16"/>
        <v>-8.2119502641213558</v>
      </c>
      <c r="X88" s="12">
        <f t="shared" si="16"/>
        <v>-24.893546089618283</v>
      </c>
      <c r="Y88" s="12">
        <f t="shared" si="16"/>
        <v>53.473100164435493</v>
      </c>
      <c r="Z88" s="12">
        <f t="shared" si="16"/>
        <v>-40.711039688357467</v>
      </c>
      <c r="AA88" s="12">
        <f t="shared" si="16"/>
        <v>46.513457468793177</v>
      </c>
      <c r="AB88" s="12">
        <f t="shared" si="16"/>
        <v>88.704327786007298</v>
      </c>
      <c r="AC88" s="12">
        <f t="shared" si="16"/>
        <v>5.0525789004305182</v>
      </c>
      <c r="AD88" s="12">
        <f t="shared" si="16"/>
        <v>158.83246506571555</v>
      </c>
      <c r="AE88" s="12">
        <f t="shared" si="13"/>
        <v>8.1011901963399424</v>
      </c>
      <c r="AF88" s="12">
        <f t="shared" si="15"/>
        <v>-4.5920499234273215</v>
      </c>
    </row>
    <row r="89" spans="1:32" ht="12.75" customHeight="1">
      <c r="A89" s="3">
        <v>19</v>
      </c>
      <c r="B89" s="72">
        <v>630231</v>
      </c>
      <c r="C89" s="12" t="s">
        <v>10</v>
      </c>
      <c r="D89" s="12">
        <f t="shared" si="14"/>
        <v>-21.107138047138051</v>
      </c>
      <c r="E89" s="12">
        <f t="shared" si="16"/>
        <v>105.94797189044684</v>
      </c>
      <c r="F89" s="12">
        <f t="shared" si="16"/>
        <v>89.916205308185226</v>
      </c>
      <c r="G89" s="12">
        <f t="shared" si="16"/>
        <v>60.519930812067827</v>
      </c>
      <c r="H89" s="12">
        <f t="shared" si="16"/>
        <v>21.36596139926705</v>
      </c>
      <c r="I89" s="12">
        <f t="shared" si="16"/>
        <v>19.854817077426091</v>
      </c>
      <c r="J89" s="12">
        <f t="shared" si="16"/>
        <v>-2.9014894940800815</v>
      </c>
      <c r="K89" s="12">
        <f t="shared" si="16"/>
        <v>-5.3845508939038353</v>
      </c>
      <c r="L89" s="12">
        <f t="shared" si="16"/>
        <v>10.111908954985054</v>
      </c>
      <c r="M89" s="12">
        <f t="shared" si="16"/>
        <v>111.57146901194938</v>
      </c>
      <c r="N89" s="12">
        <f t="shared" si="16"/>
        <v>-47.449131362378871</v>
      </c>
      <c r="O89" s="12">
        <f t="shared" si="16"/>
        <v>-53.709086742118821</v>
      </c>
      <c r="P89" s="12">
        <f t="shared" si="16"/>
        <v>-34.209225799236393</v>
      </c>
      <c r="Q89" s="12">
        <f t="shared" si="16"/>
        <v>-36.275713298377269</v>
      </c>
      <c r="R89" s="12">
        <f t="shared" si="16"/>
        <v>36.414865790074259</v>
      </c>
      <c r="S89" s="12">
        <f t="shared" si="16"/>
        <v>18.851010029674057</v>
      </c>
      <c r="T89" s="12">
        <f t="shared" si="16"/>
        <v>-14.275527798677885</v>
      </c>
      <c r="U89" s="12">
        <f t="shared" si="16"/>
        <v>-5.7652198933943595</v>
      </c>
      <c r="V89" s="12">
        <f t="shared" si="16"/>
        <v>26.08181391401456</v>
      </c>
      <c r="W89" s="12">
        <f t="shared" si="16"/>
        <v>-58.449388406402868</v>
      </c>
      <c r="X89" s="12">
        <f t="shared" si="16"/>
        <v>-57.441433795539353</v>
      </c>
      <c r="Y89" s="12">
        <f t="shared" si="16"/>
        <v>67.925933746246244</v>
      </c>
      <c r="Z89" s="12">
        <f t="shared" si="16"/>
        <v>19.122742370951457</v>
      </c>
      <c r="AA89" s="12">
        <f t="shared" si="16"/>
        <v>101.78877855371576</v>
      </c>
      <c r="AB89" s="12">
        <f t="shared" si="16"/>
        <v>3.9920344572929025</v>
      </c>
      <c r="AC89" s="12">
        <f t="shared" si="16"/>
        <v>48.687207274678372</v>
      </c>
      <c r="AD89" s="12">
        <f t="shared" si="16"/>
        <v>263.31842766412012</v>
      </c>
      <c r="AE89" s="12">
        <f t="shared" si="13"/>
        <v>-78.766323504915931</v>
      </c>
      <c r="AF89" s="12">
        <f t="shared" si="15"/>
        <v>2.7742363780424162</v>
      </c>
    </row>
    <row r="90" spans="1:32" ht="12.75" customHeight="1">
      <c r="A90" s="3">
        <v>20</v>
      </c>
      <c r="B90" s="72">
        <v>630539</v>
      </c>
      <c r="C90" s="12" t="s">
        <v>10</v>
      </c>
      <c r="D90" s="12">
        <f t="shared" si="14"/>
        <v>3932.5826086956527</v>
      </c>
      <c r="E90" s="12">
        <f t="shared" si="16"/>
        <v>51.622409417203755</v>
      </c>
      <c r="F90" s="12">
        <f t="shared" si="16"/>
        <v>114.8791277751458</v>
      </c>
      <c r="G90" s="12">
        <f t="shared" si="16"/>
        <v>46.021405635873208</v>
      </c>
      <c r="H90" s="12">
        <f t="shared" si="16"/>
        <v>13.496212639281708</v>
      </c>
      <c r="I90" s="12">
        <f t="shared" si="16"/>
        <v>71.868170728824737</v>
      </c>
      <c r="J90" s="12">
        <f t="shared" si="16"/>
        <v>7.2745562111272193</v>
      </c>
      <c r="K90" s="12">
        <f t="shared" si="16"/>
        <v>-17.483828339088092</v>
      </c>
      <c r="L90" s="12">
        <f t="shared" si="16"/>
        <v>-7.7163341697129511</v>
      </c>
      <c r="M90" s="12">
        <f t="shared" si="16"/>
        <v>-9.2815165526942991</v>
      </c>
      <c r="N90" s="12">
        <f t="shared" si="16"/>
        <v>-24.104091258302091</v>
      </c>
      <c r="O90" s="12">
        <f t="shared" si="16"/>
        <v>15.602512889910415</v>
      </c>
      <c r="P90" s="12">
        <f t="shared" si="16"/>
        <v>27.81666814642827</v>
      </c>
      <c r="Q90" s="12">
        <f t="shared" si="16"/>
        <v>-24.099678093886055</v>
      </c>
      <c r="R90" s="12">
        <f t="shared" si="16"/>
        <v>44.712004945670913</v>
      </c>
      <c r="S90" s="12">
        <f t="shared" si="16"/>
        <v>18.745312516009434</v>
      </c>
      <c r="T90" s="12">
        <f t="shared" si="16"/>
        <v>-6.0034212608501463</v>
      </c>
      <c r="U90" s="12">
        <f t="shared" si="16"/>
        <v>-4.9347166522105823</v>
      </c>
      <c r="V90" s="12">
        <f t="shared" si="16"/>
        <v>-11.009042597902535</v>
      </c>
      <c r="W90" s="12">
        <f t="shared" si="16"/>
        <v>6.1235966708480305E-2</v>
      </c>
      <c r="X90" s="12">
        <f t="shared" si="16"/>
        <v>-8.1776534409796398</v>
      </c>
      <c r="Y90" s="12">
        <f t="shared" si="16"/>
        <v>10.399961562876186</v>
      </c>
      <c r="Z90" s="12">
        <f t="shared" si="16"/>
        <v>9.2534509528937861</v>
      </c>
      <c r="AA90" s="12">
        <f t="shared" si="16"/>
        <v>-10.740459693501165</v>
      </c>
      <c r="AB90" s="12">
        <f t="shared" si="16"/>
        <v>23.535997471156051</v>
      </c>
      <c r="AC90" s="12">
        <f t="shared" si="16"/>
        <v>-96.015791396556551</v>
      </c>
      <c r="AD90" s="12">
        <f t="shared" si="16"/>
        <v>373.10325376006199</v>
      </c>
      <c r="AE90" s="12">
        <f t="shared" si="13"/>
        <v>-39.071094911985838</v>
      </c>
      <c r="AF90" s="12">
        <f t="shared" si="15"/>
        <v>14.050297108341493</v>
      </c>
    </row>
    <row r="91" spans="1:32" ht="12.75" customHeight="1">
      <c r="A91" s="3">
        <v>21</v>
      </c>
      <c r="B91" s="72">
        <v>392620</v>
      </c>
      <c r="C91" s="12" t="s">
        <v>10</v>
      </c>
      <c r="D91" s="12">
        <f t="shared" si="14"/>
        <v>-54.684230679972153</v>
      </c>
      <c r="E91" s="12">
        <f t="shared" si="16"/>
        <v>-3.009067391013204</v>
      </c>
      <c r="F91" s="12">
        <f t="shared" si="16"/>
        <v>-44.3290028946886</v>
      </c>
      <c r="G91" s="12">
        <f t="shared" si="16"/>
        <v>5.8087288850044843</v>
      </c>
      <c r="H91" s="12">
        <f t="shared" si="16"/>
        <v>15.493403254018958</v>
      </c>
      <c r="I91" s="12">
        <f t="shared" si="16"/>
        <v>-12.000337423190871</v>
      </c>
      <c r="J91" s="12">
        <f t="shared" ref="E91:AE98" si="17">IFERROR((((J29/I29)*100-100)),"--")</f>
        <v>-35.353567035449998</v>
      </c>
      <c r="K91" s="12">
        <f t="shared" si="17"/>
        <v>8.2417511672649368</v>
      </c>
      <c r="L91" s="12">
        <f t="shared" si="17"/>
        <v>26.664015060116867</v>
      </c>
      <c r="M91" s="12">
        <f t="shared" si="17"/>
        <v>33.216843713640401</v>
      </c>
      <c r="N91" s="12">
        <f t="shared" si="17"/>
        <v>-41.844627745443617</v>
      </c>
      <c r="O91" s="12">
        <f t="shared" si="17"/>
        <v>-9.7982535192362832</v>
      </c>
      <c r="P91" s="12">
        <f t="shared" si="17"/>
        <v>14.592465774454894</v>
      </c>
      <c r="Q91" s="12">
        <f t="shared" si="17"/>
        <v>-39.061604918328172</v>
      </c>
      <c r="R91" s="12">
        <f t="shared" si="17"/>
        <v>-42.685715283444758</v>
      </c>
      <c r="S91" s="12">
        <f t="shared" si="17"/>
        <v>0.65379969651525016</v>
      </c>
      <c r="T91" s="12">
        <f t="shared" si="17"/>
        <v>-15.858440675330016</v>
      </c>
      <c r="U91" s="12">
        <f t="shared" si="17"/>
        <v>120.88135320870873</v>
      </c>
      <c r="V91" s="12">
        <f t="shared" si="17"/>
        <v>4.8550435993107044</v>
      </c>
      <c r="W91" s="12">
        <f t="shared" si="17"/>
        <v>4.1917023671731641</v>
      </c>
      <c r="X91" s="12">
        <f t="shared" si="17"/>
        <v>7.468547702420139</v>
      </c>
      <c r="Y91" s="12">
        <f t="shared" si="17"/>
        <v>9.7359951824618207</v>
      </c>
      <c r="Z91" s="12">
        <f t="shared" si="17"/>
        <v>11.432496974783035</v>
      </c>
      <c r="AA91" s="12">
        <f t="shared" si="17"/>
        <v>-53.394844928584483</v>
      </c>
      <c r="AB91" s="12">
        <f t="shared" si="17"/>
        <v>546.26799145069106</v>
      </c>
      <c r="AC91" s="12">
        <f t="shared" si="17"/>
        <v>-61.324294814667397</v>
      </c>
      <c r="AD91" s="12">
        <f t="shared" si="17"/>
        <v>-10.076821685343475</v>
      </c>
      <c r="AE91" s="12">
        <f t="shared" si="17"/>
        <v>2.5398466166191014</v>
      </c>
      <c r="AF91" s="12">
        <f t="shared" si="15"/>
        <v>-5.5972896800026266</v>
      </c>
    </row>
    <row r="92" spans="1:32" ht="12.75" customHeight="1">
      <c r="A92" s="3">
        <v>22</v>
      </c>
      <c r="B92" s="72">
        <v>630260</v>
      </c>
      <c r="C92" s="12" t="s">
        <v>10</v>
      </c>
      <c r="D92" s="12">
        <f t="shared" si="14"/>
        <v>109.20637187585828</v>
      </c>
      <c r="E92" s="12">
        <f t="shared" si="17"/>
        <v>82.701657983690609</v>
      </c>
      <c r="F92" s="12">
        <f t="shared" si="17"/>
        <v>63.384029527566668</v>
      </c>
      <c r="G92" s="12">
        <f t="shared" si="17"/>
        <v>27.581855028815511</v>
      </c>
      <c r="H92" s="12">
        <f t="shared" si="17"/>
        <v>16.381157793222954</v>
      </c>
      <c r="I92" s="12">
        <f t="shared" si="17"/>
        <v>-29.071542488815894</v>
      </c>
      <c r="J92" s="12">
        <f t="shared" si="17"/>
        <v>-19.691047183550765</v>
      </c>
      <c r="K92" s="12">
        <f t="shared" si="17"/>
        <v>-6.6036946541180157</v>
      </c>
      <c r="L92" s="12">
        <f t="shared" si="17"/>
        <v>73.362302943118067</v>
      </c>
      <c r="M92" s="12">
        <f t="shared" si="17"/>
        <v>-47.234190789186123</v>
      </c>
      <c r="N92" s="12">
        <f t="shared" si="17"/>
        <v>55.405892069314916</v>
      </c>
      <c r="O92" s="12">
        <f t="shared" si="17"/>
        <v>-21.036088729836038</v>
      </c>
      <c r="P92" s="12">
        <f t="shared" si="17"/>
        <v>-24.061040117249405</v>
      </c>
      <c r="Q92" s="12">
        <f t="shared" si="17"/>
        <v>-41.860522227034323</v>
      </c>
      <c r="R92" s="12">
        <f t="shared" si="17"/>
        <v>-1.4149780272134791</v>
      </c>
      <c r="S92" s="12">
        <f t="shared" si="17"/>
        <v>-7.9442567552168839</v>
      </c>
      <c r="T92" s="12">
        <f t="shared" si="17"/>
        <v>-23.32926784434224</v>
      </c>
      <c r="U92" s="12">
        <f t="shared" si="17"/>
        <v>19.561203623307975</v>
      </c>
      <c r="V92" s="12">
        <f t="shared" si="17"/>
        <v>-5.9532112555818202</v>
      </c>
      <c r="W92" s="12">
        <f t="shared" si="17"/>
        <v>14.034061229922486</v>
      </c>
      <c r="X92" s="12">
        <f t="shared" si="17"/>
        <v>-6.680021732410566</v>
      </c>
      <c r="Y92" s="12">
        <f t="shared" si="17"/>
        <v>-28.675303486840221</v>
      </c>
      <c r="Z92" s="12">
        <f t="shared" si="17"/>
        <v>-18.091757725282235</v>
      </c>
      <c r="AA92" s="12">
        <f t="shared" si="17"/>
        <v>-22.059589752306763</v>
      </c>
      <c r="AB92" s="12">
        <f t="shared" si="17"/>
        <v>-46.961170111890759</v>
      </c>
      <c r="AC92" s="12">
        <f t="shared" si="17"/>
        <v>384.26486888740908</v>
      </c>
      <c r="AD92" s="12">
        <f t="shared" si="17"/>
        <v>-9.7266528340437191</v>
      </c>
      <c r="AE92" s="12">
        <f t="shared" si="17"/>
        <v>-38.585924757090176</v>
      </c>
      <c r="AF92" s="12">
        <f t="shared" si="15"/>
        <v>0.96152718966153738</v>
      </c>
    </row>
    <row r="93" spans="1:32" ht="12.75" customHeight="1">
      <c r="A93" s="3">
        <v>23</v>
      </c>
      <c r="B93" s="72">
        <v>630239</v>
      </c>
      <c r="C93" s="12" t="s">
        <v>10</v>
      </c>
      <c r="D93" s="12">
        <f t="shared" si="14"/>
        <v>272.81871921182261</v>
      </c>
      <c r="E93" s="12">
        <f t="shared" si="17"/>
        <v>-10.412620140535012</v>
      </c>
      <c r="F93" s="12">
        <f t="shared" si="17"/>
        <v>40.94100885376028</v>
      </c>
      <c r="G93" s="12">
        <f t="shared" si="17"/>
        <v>-51.848883010117163</v>
      </c>
      <c r="H93" s="12">
        <f t="shared" si="17"/>
        <v>99.379311244115854</v>
      </c>
      <c r="I93" s="12">
        <f t="shared" si="17"/>
        <v>187.34908634288627</v>
      </c>
      <c r="J93" s="12">
        <f t="shared" si="17"/>
        <v>45.9459254412169</v>
      </c>
      <c r="K93" s="12">
        <f t="shared" si="17"/>
        <v>-59.447261650105652</v>
      </c>
      <c r="L93" s="12">
        <f t="shared" si="17"/>
        <v>-76.306000043583538</v>
      </c>
      <c r="M93" s="12">
        <f t="shared" si="17"/>
        <v>177.50102115619228</v>
      </c>
      <c r="N93" s="12">
        <f t="shared" si="17"/>
        <v>-11.288641855686379</v>
      </c>
      <c r="O93" s="12">
        <f t="shared" si="17"/>
        <v>-65.336017414293835</v>
      </c>
      <c r="P93" s="12">
        <f t="shared" si="17"/>
        <v>156.2701688317452</v>
      </c>
      <c r="Q93" s="12">
        <f t="shared" si="17"/>
        <v>-26.780384322796507</v>
      </c>
      <c r="R93" s="12">
        <f t="shared" si="17"/>
        <v>-88.469134175658397</v>
      </c>
      <c r="S93" s="12">
        <f t="shared" si="17"/>
        <v>27.265401802065782</v>
      </c>
      <c r="T93" s="12">
        <f t="shared" si="17"/>
        <v>-10.478328440683811</v>
      </c>
      <c r="U93" s="12">
        <f t="shared" si="17"/>
        <v>233.39763126422588</v>
      </c>
      <c r="V93" s="12">
        <f t="shared" si="17"/>
        <v>-82.436164468101524</v>
      </c>
      <c r="W93" s="12">
        <f t="shared" si="17"/>
        <v>123.33757905832746</v>
      </c>
      <c r="X93" s="12">
        <f t="shared" si="17"/>
        <v>-30.940323896990122</v>
      </c>
      <c r="Y93" s="12">
        <f t="shared" si="17"/>
        <v>39.434453889197385</v>
      </c>
      <c r="Z93" s="12">
        <f t="shared" si="17"/>
        <v>61.891778737656864</v>
      </c>
      <c r="AA93" s="12">
        <f t="shared" si="17"/>
        <v>570.9598269195593</v>
      </c>
      <c r="AB93" s="12">
        <f t="shared" si="17"/>
        <v>320.6539610973806</v>
      </c>
      <c r="AC93" s="12">
        <f t="shared" si="17"/>
        <v>105.3230710437835</v>
      </c>
      <c r="AD93" s="12">
        <f t="shared" si="17"/>
        <v>-21.422878885541579</v>
      </c>
      <c r="AE93" s="12">
        <f t="shared" si="17"/>
        <v>16.158778486378083</v>
      </c>
      <c r="AF93" s="12">
        <f t="shared" si="15"/>
        <v>13.690918497221304</v>
      </c>
    </row>
    <row r="94" spans="1:32" ht="12.75" customHeight="1">
      <c r="A94" s="3">
        <v>24</v>
      </c>
      <c r="B94" s="72">
        <v>631090</v>
      </c>
      <c r="C94" s="12" t="s">
        <v>10</v>
      </c>
      <c r="D94" s="12">
        <f t="shared" si="14"/>
        <v>57.283976271543366</v>
      </c>
      <c r="E94" s="12">
        <f t="shared" si="17"/>
        <v>34.877378090899981</v>
      </c>
      <c r="F94" s="12">
        <f t="shared" si="17"/>
        <v>-42.217772682125577</v>
      </c>
      <c r="G94" s="12">
        <f t="shared" si="17"/>
        <v>-41.262154771723999</v>
      </c>
      <c r="H94" s="12">
        <f t="shared" si="17"/>
        <v>62.165341279158156</v>
      </c>
      <c r="I94" s="12">
        <f t="shared" si="17"/>
        <v>-53.456390838024717</v>
      </c>
      <c r="J94" s="12">
        <f t="shared" si="17"/>
        <v>98.224206242196232</v>
      </c>
      <c r="K94" s="12">
        <f t="shared" si="17"/>
        <v>-14.795139280016983</v>
      </c>
      <c r="L94" s="12">
        <f t="shared" si="17"/>
        <v>59.463488785673718</v>
      </c>
      <c r="M94" s="12">
        <f t="shared" si="17"/>
        <v>-8.9844688579155161</v>
      </c>
      <c r="N94" s="12">
        <f t="shared" si="17"/>
        <v>-12.92606148488548</v>
      </c>
      <c r="O94" s="12">
        <f t="shared" si="17"/>
        <v>-8.3401917292481187</v>
      </c>
      <c r="P94" s="12">
        <f t="shared" si="17"/>
        <v>-10.795406186812428</v>
      </c>
      <c r="Q94" s="12">
        <f t="shared" si="17"/>
        <v>-36.513089974465842</v>
      </c>
      <c r="R94" s="12">
        <f t="shared" si="17"/>
        <v>79.582758275944201</v>
      </c>
      <c r="S94" s="12">
        <f t="shared" si="17"/>
        <v>-17.975296128690673</v>
      </c>
      <c r="T94" s="12">
        <f t="shared" si="17"/>
        <v>-23.978028798003379</v>
      </c>
      <c r="U94" s="12">
        <f t="shared" si="17"/>
        <v>11.294007333976523</v>
      </c>
      <c r="V94" s="12">
        <f t="shared" si="17"/>
        <v>-29.18873873492511</v>
      </c>
      <c r="W94" s="12">
        <f t="shared" si="17"/>
        <v>-56.505519311927479</v>
      </c>
      <c r="X94" s="12">
        <f t="shared" si="17"/>
        <v>14.772142913335259</v>
      </c>
      <c r="Y94" s="12">
        <f t="shared" si="17"/>
        <v>19.235650466700818</v>
      </c>
      <c r="Z94" s="12">
        <f t="shared" si="17"/>
        <v>5.8553483108684503</v>
      </c>
      <c r="AA94" s="12">
        <f t="shared" si="17"/>
        <v>-10.74075553460186</v>
      </c>
      <c r="AB94" s="12">
        <f t="shared" si="17"/>
        <v>-35.037177068082698</v>
      </c>
      <c r="AC94" s="12">
        <f t="shared" si="17"/>
        <v>-20.707802040345868</v>
      </c>
      <c r="AD94" s="12">
        <f t="shared" si="17"/>
        <v>36.42844569216652</v>
      </c>
      <c r="AE94" s="12">
        <f t="shared" si="17"/>
        <v>-19.981247477309367</v>
      </c>
      <c r="AF94" s="12">
        <f t="shared" si="15"/>
        <v>-5.964616299642989</v>
      </c>
    </row>
    <row r="95" spans="1:32" ht="12.75" customHeight="1">
      <c r="A95" s="3">
        <v>25</v>
      </c>
      <c r="B95" s="72">
        <v>401519</v>
      </c>
      <c r="C95" s="12" t="s">
        <v>10</v>
      </c>
      <c r="D95" s="12">
        <f t="shared" si="14"/>
        <v>42.598852812713773</v>
      </c>
      <c r="E95" s="12">
        <f t="shared" si="17"/>
        <v>31.81721495929969</v>
      </c>
      <c r="F95" s="12">
        <f t="shared" si="17"/>
        <v>1.1632056835084654</v>
      </c>
      <c r="G95" s="12">
        <f t="shared" si="17"/>
        <v>-9.2583882554627195</v>
      </c>
      <c r="H95" s="12">
        <f t="shared" si="17"/>
        <v>46.150829976400018</v>
      </c>
      <c r="I95" s="12">
        <f t="shared" si="17"/>
        <v>-14.5578159464729</v>
      </c>
      <c r="J95" s="12">
        <f t="shared" si="17"/>
        <v>-42.200775135222734</v>
      </c>
      <c r="K95" s="12">
        <f t="shared" si="17"/>
        <v>17.710520183440309</v>
      </c>
      <c r="L95" s="12">
        <f t="shared" si="17"/>
        <v>50.233482093579852</v>
      </c>
      <c r="M95" s="12">
        <f t="shared" si="17"/>
        <v>-21.708760431769207</v>
      </c>
      <c r="N95" s="12">
        <f t="shared" si="17"/>
        <v>-4.6871450739967173</v>
      </c>
      <c r="O95" s="12">
        <f t="shared" si="17"/>
        <v>10.234042472120137</v>
      </c>
      <c r="P95" s="12">
        <f t="shared" si="17"/>
        <v>-6.0982990549646843</v>
      </c>
      <c r="Q95" s="12">
        <f t="shared" si="17"/>
        <v>-29.59126727415736</v>
      </c>
      <c r="R95" s="12">
        <f t="shared" si="17"/>
        <v>14.986996140250056</v>
      </c>
      <c r="S95" s="12">
        <f t="shared" si="17"/>
        <v>-9.6394364524643237</v>
      </c>
      <c r="T95" s="12">
        <f t="shared" si="17"/>
        <v>-22.248792477865436</v>
      </c>
      <c r="U95" s="12">
        <f t="shared" si="17"/>
        <v>2.7628815116720347</v>
      </c>
      <c r="V95" s="12">
        <f t="shared" si="17"/>
        <v>-44.931900715180085</v>
      </c>
      <c r="W95" s="12">
        <f t="shared" si="17"/>
        <v>18.678888890490583</v>
      </c>
      <c r="X95" s="12">
        <f t="shared" si="17"/>
        <v>40.518096098140688</v>
      </c>
      <c r="Y95" s="12">
        <f t="shared" si="17"/>
        <v>5.4780818752272467</v>
      </c>
      <c r="Z95" s="12">
        <f t="shared" si="17"/>
        <v>-66.823091259474012</v>
      </c>
      <c r="AA95" s="12">
        <f t="shared" si="17"/>
        <v>-46.918314143486882</v>
      </c>
      <c r="AB95" s="12">
        <f t="shared" si="17"/>
        <v>37.176205907882974</v>
      </c>
      <c r="AC95" s="12">
        <f t="shared" si="17"/>
        <v>17.961367489203411</v>
      </c>
      <c r="AD95" s="12">
        <f t="shared" si="17"/>
        <v>13.174691304296161</v>
      </c>
      <c r="AE95" s="12">
        <f t="shared" si="17"/>
        <v>-40.269960175614216</v>
      </c>
      <c r="AF95" s="12">
        <f t="shared" si="15"/>
        <v>-5.6429543177649366</v>
      </c>
    </row>
    <row r="96" spans="1:32" ht="12.75" customHeight="1">
      <c r="A96" s="3"/>
      <c r="B96" s="75" t="s">
        <v>19</v>
      </c>
      <c r="C96" s="12" t="s">
        <v>10</v>
      </c>
      <c r="D96" s="12">
        <f t="shared" si="14"/>
        <v>34.054856945720246</v>
      </c>
      <c r="E96" s="12">
        <f t="shared" si="17"/>
        <v>43.304710108118428</v>
      </c>
      <c r="F96" s="12">
        <f t="shared" si="17"/>
        <v>4.3429192377757175</v>
      </c>
      <c r="G96" s="12">
        <f t="shared" si="17"/>
        <v>-6.0487048290734293</v>
      </c>
      <c r="H96" s="12">
        <f t="shared" si="17"/>
        <v>26.471411319027709</v>
      </c>
      <c r="I96" s="12">
        <f t="shared" si="17"/>
        <v>-11.676191080335244</v>
      </c>
      <c r="J96" s="12">
        <f t="shared" si="17"/>
        <v>7.2465800707179255</v>
      </c>
      <c r="K96" s="12">
        <f t="shared" si="17"/>
        <v>-2.7737724206843524</v>
      </c>
      <c r="L96" s="12">
        <f t="shared" si="17"/>
        <v>1.7165105105499094</v>
      </c>
      <c r="M96" s="12">
        <f t="shared" si="17"/>
        <v>-0.2057699434327418</v>
      </c>
      <c r="N96" s="12">
        <f t="shared" si="17"/>
        <v>4.2697449246895189</v>
      </c>
      <c r="O96" s="12">
        <f t="shared" si="17"/>
        <v>-1.7832100418273455</v>
      </c>
      <c r="P96" s="12">
        <f t="shared" si="17"/>
        <v>-1.5272286153540762</v>
      </c>
      <c r="Q96" s="12">
        <f t="shared" si="17"/>
        <v>-15.46266408004729</v>
      </c>
      <c r="R96" s="12">
        <f t="shared" si="17"/>
        <v>12.518058363853285</v>
      </c>
      <c r="S96" s="12">
        <f t="shared" si="17"/>
        <v>11.585858523669913</v>
      </c>
      <c r="T96" s="12">
        <f t="shared" si="17"/>
        <v>0.78471775377117581</v>
      </c>
      <c r="U96" s="12">
        <f t="shared" si="17"/>
        <v>11.086865810370327</v>
      </c>
      <c r="V96" s="12">
        <f t="shared" si="17"/>
        <v>4.9924446587458391</v>
      </c>
      <c r="W96" s="12">
        <f t="shared" si="17"/>
        <v>2.0258253092442402</v>
      </c>
      <c r="X96" s="12">
        <f t="shared" si="17"/>
        <v>0.10177826740964235</v>
      </c>
      <c r="Y96" s="12">
        <f t="shared" si="17"/>
        <v>10.256109660175071</v>
      </c>
      <c r="Z96" s="12">
        <f t="shared" si="17"/>
        <v>0.72689386426272051</v>
      </c>
      <c r="AA96" s="12">
        <f t="shared" si="17"/>
        <v>3.5479441539824705</v>
      </c>
      <c r="AB96" s="12">
        <f t="shared" si="17"/>
        <v>16.322535831881709</v>
      </c>
      <c r="AC96" s="12">
        <f t="shared" si="17"/>
        <v>7.951193640775827</v>
      </c>
      <c r="AD96" s="12">
        <f t="shared" si="17"/>
        <v>10.077105314345886</v>
      </c>
      <c r="AE96" s="12">
        <f t="shared" si="17"/>
        <v>-11.509760526249337</v>
      </c>
      <c r="AF96" s="12">
        <f t="shared" si="15"/>
        <v>4.9186113014905386</v>
      </c>
    </row>
    <row r="97" spans="1:32" ht="12.75" customHeight="1">
      <c r="A97" s="3"/>
      <c r="B97" s="75" t="s">
        <v>20</v>
      </c>
      <c r="C97" s="12" t="s">
        <v>10</v>
      </c>
      <c r="D97" s="12">
        <f t="shared" si="14"/>
        <v>28.192726264356565</v>
      </c>
      <c r="E97" s="12">
        <f t="shared" si="17"/>
        <v>15.558303425575687</v>
      </c>
      <c r="F97" s="12">
        <f t="shared" si="17"/>
        <v>11.889961986752425</v>
      </c>
      <c r="G97" s="12">
        <f t="shared" si="17"/>
        <v>45.377621565125736</v>
      </c>
      <c r="H97" s="12">
        <f t="shared" si="17"/>
        <v>-37.076387456458995</v>
      </c>
      <c r="I97" s="12">
        <f t="shared" si="17"/>
        <v>-45.300580858980624</v>
      </c>
      <c r="J97" s="12">
        <f t="shared" si="17"/>
        <v>0.140146204740077</v>
      </c>
      <c r="K97" s="12">
        <f t="shared" si="17"/>
        <v>4.2457939696684406</v>
      </c>
      <c r="L97" s="12">
        <f t="shared" si="17"/>
        <v>-13.585090469481457</v>
      </c>
      <c r="M97" s="12">
        <f t="shared" si="17"/>
        <v>-3.6949873397690993</v>
      </c>
      <c r="N97" s="12">
        <f t="shared" si="17"/>
        <v>-2.9858938633138195</v>
      </c>
      <c r="O97" s="12">
        <f t="shared" si="17"/>
        <v>-4.5176260541295932</v>
      </c>
      <c r="P97" s="12">
        <f t="shared" si="17"/>
        <v>-12.143364656320514</v>
      </c>
      <c r="Q97" s="12">
        <f t="shared" si="17"/>
        <v>-28.414396998611394</v>
      </c>
      <c r="R97" s="12">
        <f t="shared" si="17"/>
        <v>18.047076873982519</v>
      </c>
      <c r="S97" s="12">
        <f t="shared" si="17"/>
        <v>-6.9911595866811069</v>
      </c>
      <c r="T97" s="12">
        <f t="shared" si="17"/>
        <v>-4.5046283728976562</v>
      </c>
      <c r="U97" s="12">
        <f t="shared" si="17"/>
        <v>-5.1366598157835028</v>
      </c>
      <c r="V97" s="12">
        <f t="shared" si="17"/>
        <v>-12.827339088587124</v>
      </c>
      <c r="W97" s="12">
        <f t="shared" si="17"/>
        <v>-9.6471867371405864</v>
      </c>
      <c r="X97" s="12">
        <f t="shared" si="17"/>
        <v>9.0474603491239804</v>
      </c>
      <c r="Y97" s="12">
        <f t="shared" si="17"/>
        <v>7.5183417024454542</v>
      </c>
      <c r="Z97" s="12">
        <f t="shared" si="17"/>
        <v>3.1205444634537116</v>
      </c>
      <c r="AA97" s="12">
        <f t="shared" si="17"/>
        <v>18.983906873062125</v>
      </c>
      <c r="AB97" s="12">
        <f t="shared" si="17"/>
        <v>-15.602194750209421</v>
      </c>
      <c r="AC97" s="12">
        <f t="shared" si="17"/>
        <v>-9.6510919824109891</v>
      </c>
      <c r="AD97" s="12">
        <f t="shared" si="17"/>
        <v>-46.212405511856161</v>
      </c>
      <c r="AE97" s="12">
        <f t="shared" si="17"/>
        <v>466.89540562521427</v>
      </c>
      <c r="AF97" s="12">
        <f t="shared" si="15"/>
        <v>0.32897682456107802</v>
      </c>
    </row>
    <row r="98" spans="1:32" ht="12.75" customHeight="1">
      <c r="A98" s="3"/>
      <c r="B98" s="75" t="s">
        <v>7</v>
      </c>
      <c r="C98" s="12" t="s">
        <v>10</v>
      </c>
      <c r="D98" s="12">
        <f t="shared" si="14"/>
        <v>31.849779498947697</v>
      </c>
      <c r="E98" s="12">
        <f t="shared" si="17"/>
        <v>33.157209755763233</v>
      </c>
      <c r="F98" s="12">
        <f t="shared" si="17"/>
        <v>6.7382506427218232</v>
      </c>
      <c r="G98" s="12">
        <f t="shared" si="17"/>
        <v>11.061111439061563</v>
      </c>
      <c r="H98" s="12">
        <f t="shared" si="17"/>
        <v>-1.2041156959876957</v>
      </c>
      <c r="I98" s="12">
        <f t="shared" si="17"/>
        <v>-21.002817789448983</v>
      </c>
      <c r="J98" s="12">
        <f t="shared" si="17"/>
        <v>5.8817046396074204</v>
      </c>
      <c r="K98" s="12">
        <f t="shared" si="17"/>
        <v>-1.4986881749573797</v>
      </c>
      <c r="L98" s="12">
        <f t="shared" si="17"/>
        <v>-1.2250784949777227</v>
      </c>
      <c r="M98" s="12">
        <f t="shared" si="17"/>
        <v>-0.79260376558703172</v>
      </c>
      <c r="N98" s="12">
        <f t="shared" si="17"/>
        <v>3.0851561785361952</v>
      </c>
      <c r="O98" s="12">
        <f t="shared" si="17"/>
        <v>-2.2033512601373531</v>
      </c>
      <c r="P98" s="12">
        <f t="shared" si="17"/>
        <v>-3.1197908487007311</v>
      </c>
      <c r="Q98" s="12">
        <f t="shared" si="17"/>
        <v>-17.224629240185166</v>
      </c>
      <c r="R98" s="12">
        <f t="shared" si="17"/>
        <v>13.168550474062272</v>
      </c>
      <c r="S98" s="12">
        <f t="shared" si="17"/>
        <v>9.3060441988662461</v>
      </c>
      <c r="T98" s="12">
        <f t="shared" si="17"/>
        <v>0.23237900268159706</v>
      </c>
      <c r="U98" s="12">
        <f t="shared" si="17"/>
        <v>9.472793266713424</v>
      </c>
      <c r="V98" s="12">
        <f t="shared" si="17"/>
        <v>3.4561573142870543</v>
      </c>
      <c r="W98" s="12">
        <f t="shared" si="17"/>
        <v>1.1778622815099737</v>
      </c>
      <c r="X98" s="12">
        <f t="shared" si="17"/>
        <v>0.68209303605468108</v>
      </c>
      <c r="Y98" s="12">
        <f t="shared" si="17"/>
        <v>10.063751719089638</v>
      </c>
      <c r="Z98" s="12">
        <f t="shared" si="17"/>
        <v>0.89118437717441168</v>
      </c>
      <c r="AA98" s="12">
        <f t="shared" si="17"/>
        <v>4.6308169082154933</v>
      </c>
      <c r="AB98" s="12">
        <f t="shared" si="17"/>
        <v>13.775708185862868</v>
      </c>
      <c r="AC98" s="12">
        <f t="shared" si="17"/>
        <v>6.9095408444949129</v>
      </c>
      <c r="AD98" s="12">
        <f t="shared" si="17"/>
        <v>7.2620441310735657</v>
      </c>
      <c r="AE98" s="12">
        <f t="shared" si="17"/>
        <v>0.48778143263020013</v>
      </c>
      <c r="AF98" s="12">
        <f t="shared" si="15"/>
        <v>3.7697090262660105</v>
      </c>
    </row>
    <row r="99" spans="1:32" s="27" customFormat="1" ht="13.8" thickBot="1">
      <c r="A99" s="32"/>
      <c r="B99" s="78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</row>
    <row r="100" spans="1:32" s="27" customFormat="1" ht="13.8" thickTop="1">
      <c r="A100" s="17" t="s">
        <v>1187</v>
      </c>
      <c r="B100" s="71"/>
    </row>
    <row r="101" spans="1:32" ht="12.75" customHeight="1"/>
    <row r="102" spans="1:32" ht="12.75" customHeight="1"/>
    <row r="103" spans="1:32" ht="12.75" customHeight="1">
      <c r="A103" s="23" t="s">
        <v>11</v>
      </c>
    </row>
    <row r="104" spans="1:32" ht="12.75" customHeight="1"/>
    <row r="105" spans="1:32" ht="12.75" customHeight="1"/>
    <row r="106" spans="1:32" ht="12.75" customHeight="1"/>
    <row r="107" spans="1:32" ht="12.75" customHeight="1"/>
    <row r="108" spans="1:32" ht="12.75" customHeight="1"/>
    <row r="109" spans="1:32" ht="12.75" customHeight="1"/>
    <row r="110" spans="1:32" ht="12.75" customHeight="1"/>
    <row r="111" spans="1:32" ht="12.75" customHeight="1"/>
  </sheetData>
  <sortState xmlns:xlrd2="http://schemas.microsoft.com/office/spreadsheetml/2017/richdata2" ref="A9:AA33">
    <sortCondition descending="1" ref="AA9:AA33"/>
  </sortState>
  <mergeCells count="5">
    <mergeCell ref="A2:AF2"/>
    <mergeCell ref="A4:AF4"/>
    <mergeCell ref="B7:AF7"/>
    <mergeCell ref="B38:AF38"/>
    <mergeCell ref="B69:AF69"/>
  </mergeCells>
  <hyperlinks>
    <hyperlink ref="A103" location="NOTAS!A1" display="NOTAS" xr:uid="{00000000-0004-0000-1B00-000000000000}"/>
    <hyperlink ref="A1" location="ÍNDICE!A1" display="INDICE" xr:uid="{00000000-0004-0000-1B00-000001000000}"/>
  </hyperlinks>
  <pageMargins left="0.75" right="0.75" top="1" bottom="1" header="0" footer="0"/>
  <pageSetup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28D65-4099-EF40-87CA-907821D92CF0}">
  <dimension ref="A1:AE28"/>
  <sheetViews>
    <sheetView showGridLines="0" zoomScaleNormal="100" workbookViewId="0"/>
  </sheetViews>
  <sheetFormatPr baseColWidth="10" defaultColWidth="10.88671875" defaultRowHeight="15.6"/>
  <cols>
    <col min="1" max="1" width="10.88671875" style="54"/>
    <col min="2" max="2" width="12.6640625" style="54" customWidth="1"/>
    <col min="3" max="22" width="10.88671875" style="54" customWidth="1"/>
    <col min="23" max="16384" width="10.88671875" style="54"/>
  </cols>
  <sheetData>
    <row r="1" spans="1:31">
      <c r="A1" s="44" t="s">
        <v>96</v>
      </c>
    </row>
    <row r="2" spans="1:31">
      <c r="A2" s="44" t="s">
        <v>11</v>
      </c>
    </row>
    <row r="3" spans="1:31" s="56" customFormat="1">
      <c r="A3" s="83" t="s">
        <v>1134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55"/>
    </row>
    <row r="4" spans="1:31" s="56" customFormat="1">
      <c r="A4" s="57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5"/>
    </row>
    <row r="5" spans="1:31" s="56" customFormat="1" ht="13.5" customHeight="1">
      <c r="A5" s="59" t="s">
        <v>1123</v>
      </c>
      <c r="B5" s="59"/>
      <c r="C5" s="60">
        <v>1995</v>
      </c>
      <c r="D5" s="60">
        <v>1996</v>
      </c>
      <c r="E5" s="60">
        <v>1997</v>
      </c>
      <c r="F5" s="60">
        <v>1998</v>
      </c>
      <c r="G5" s="60">
        <v>1999</v>
      </c>
      <c r="H5" s="60">
        <v>2000</v>
      </c>
      <c r="I5" s="60">
        <v>2001</v>
      </c>
      <c r="J5" s="60">
        <v>2002</v>
      </c>
      <c r="K5" s="60">
        <v>2003</v>
      </c>
      <c r="L5" s="60">
        <v>2004</v>
      </c>
      <c r="M5" s="60">
        <v>2005</v>
      </c>
      <c r="N5" s="60">
        <v>2006</v>
      </c>
      <c r="O5" s="60">
        <v>2007</v>
      </c>
      <c r="P5" s="60">
        <v>2008</v>
      </c>
      <c r="Q5" s="60">
        <v>2009</v>
      </c>
      <c r="R5" s="60">
        <v>2010</v>
      </c>
      <c r="S5" s="60">
        <v>2011</v>
      </c>
      <c r="T5" s="60">
        <v>2012</v>
      </c>
      <c r="U5" s="60">
        <v>2013</v>
      </c>
      <c r="V5" s="60">
        <v>2014</v>
      </c>
      <c r="W5" s="60">
        <v>2015</v>
      </c>
      <c r="X5" s="60">
        <v>2016</v>
      </c>
      <c r="Y5" s="60">
        <v>2017</v>
      </c>
      <c r="Z5" s="60">
        <v>2018</v>
      </c>
      <c r="AA5" s="60">
        <v>2019</v>
      </c>
      <c r="AB5" s="60">
        <v>2020</v>
      </c>
      <c r="AC5" s="60">
        <v>2021</v>
      </c>
      <c r="AD5" s="60" t="s">
        <v>273</v>
      </c>
      <c r="AE5" s="55"/>
    </row>
    <row r="6" spans="1:31" s="56" customFormat="1" ht="13.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55"/>
    </row>
    <row r="7" spans="1:31" s="56" customFormat="1">
      <c r="A7" s="57"/>
      <c r="B7" s="61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AD7" s="55"/>
      <c r="AE7" s="55"/>
    </row>
    <row r="8" spans="1:31" s="56" customFormat="1">
      <c r="A8" s="61" t="s">
        <v>1124</v>
      </c>
      <c r="B8" s="61"/>
      <c r="C8" s="62">
        <v>48619.786999999997</v>
      </c>
      <c r="D8" s="62">
        <v>51037.428999999996</v>
      </c>
      <c r="E8" s="62">
        <v>59800.375999999997</v>
      </c>
      <c r="F8" s="62">
        <v>66365.19</v>
      </c>
      <c r="G8" s="62">
        <v>69942.581000000006</v>
      </c>
      <c r="H8" s="62">
        <v>78683.990000000005</v>
      </c>
      <c r="I8" s="62">
        <v>77318.292000000001</v>
      </c>
      <c r="J8" s="62">
        <v>78720.505000000005</v>
      </c>
      <c r="K8" s="62">
        <v>85112.785999999993</v>
      </c>
      <c r="L8" s="62">
        <v>92302.979000000007</v>
      </c>
      <c r="M8" s="62">
        <v>98899.994000000006</v>
      </c>
      <c r="N8" s="62">
        <v>103255.804</v>
      </c>
      <c r="O8" s="62">
        <v>107022.497</v>
      </c>
      <c r="P8" s="62">
        <v>103584.226</v>
      </c>
      <c r="Q8" s="62">
        <v>89728.960999999996</v>
      </c>
      <c r="R8" s="62">
        <v>103631.658</v>
      </c>
      <c r="S8" s="62">
        <v>112957.38</v>
      </c>
      <c r="T8" s="62">
        <v>112161.348</v>
      </c>
      <c r="U8" s="62">
        <v>116066.666</v>
      </c>
      <c r="V8" s="62">
        <v>119448.704</v>
      </c>
      <c r="W8" s="62">
        <v>126534.98312800001</v>
      </c>
      <c r="X8" s="62">
        <v>120179.53750200001</v>
      </c>
      <c r="Y8" s="62">
        <v>121223.986628</v>
      </c>
      <c r="Z8" s="62">
        <v>127512.566083</v>
      </c>
      <c r="AA8" s="62">
        <v>124440.62</v>
      </c>
      <c r="AB8" s="62">
        <v>120360.58</v>
      </c>
      <c r="AC8" s="62">
        <v>130810.24000000001</v>
      </c>
      <c r="AD8" s="62">
        <f>SUM(C8:AC8)</f>
        <v>2645723.6663410007</v>
      </c>
      <c r="AE8" s="55"/>
    </row>
    <row r="9" spans="1:31" s="56" customFormat="1">
      <c r="A9" s="61" t="s">
        <v>1125</v>
      </c>
      <c r="B9" s="61"/>
      <c r="C9" s="62">
        <v>46793.800907999997</v>
      </c>
      <c r="D9" s="62">
        <v>49045.644087000001</v>
      </c>
      <c r="E9" s="62">
        <v>57207.536553999998</v>
      </c>
      <c r="F9" s="62">
        <v>63249.618138999998</v>
      </c>
      <c r="G9" s="62">
        <v>66514.058210000003</v>
      </c>
      <c r="H9" s="62">
        <v>74777.933541000006</v>
      </c>
      <c r="I9" s="62">
        <v>73527.601021000009</v>
      </c>
      <c r="J9" s="62">
        <v>75178.601037</v>
      </c>
      <c r="K9" s="62">
        <v>80537.258990999995</v>
      </c>
      <c r="L9" s="62">
        <v>86797.464222999988</v>
      </c>
      <c r="M9" s="62">
        <v>92677.394686</v>
      </c>
      <c r="N9" s="62">
        <v>96281.480279999989</v>
      </c>
      <c r="O9" s="62">
        <v>99233.762294999993</v>
      </c>
      <c r="P9" s="62">
        <v>95906.833917000011</v>
      </c>
      <c r="Q9" s="62">
        <v>83219.390990999993</v>
      </c>
      <c r="R9" s="62">
        <v>95139.806723000002</v>
      </c>
      <c r="S9" s="62">
        <v>103952.27794</v>
      </c>
      <c r="T9" s="62">
        <v>102981.11743999999</v>
      </c>
      <c r="U9" s="62">
        <v>107544.612532</v>
      </c>
      <c r="V9" s="62">
        <v>110784.57445999999</v>
      </c>
      <c r="W9" s="62">
        <v>115092.14849899999</v>
      </c>
      <c r="X9" s="62">
        <v>109460.264456</v>
      </c>
      <c r="Y9" s="62">
        <v>109697.65844499996</v>
      </c>
      <c r="Z9" s="62">
        <v>114777.13452999998</v>
      </c>
      <c r="AA9" s="62">
        <v>115071.36450800001</v>
      </c>
      <c r="AB9" s="62">
        <v>112409.32236300001</v>
      </c>
      <c r="AC9" s="62">
        <v>120501.48028299997</v>
      </c>
      <c r="AD9" s="62">
        <f>SUM(C9:AC9)</f>
        <v>2458360.141059</v>
      </c>
      <c r="AE9" s="55"/>
    </row>
    <row r="10" spans="1:31" s="56" customFormat="1">
      <c r="A10" s="61" t="s">
        <v>1126</v>
      </c>
      <c r="B10" s="61"/>
      <c r="C10" s="62">
        <v>51337.398392999989</v>
      </c>
      <c r="D10" s="62">
        <v>53594.667685000015</v>
      </c>
      <c r="E10" s="62">
        <v>62138.644893000062</v>
      </c>
      <c r="F10" s="62">
        <v>68586.226599000016</v>
      </c>
      <c r="G10" s="62">
        <v>72328.378741000022</v>
      </c>
      <c r="H10" s="62">
        <v>80982.187802999979</v>
      </c>
      <c r="I10" s="62">
        <v>79726.663470000014</v>
      </c>
      <c r="J10" s="62">
        <v>81501.809796999994</v>
      </c>
      <c r="K10" s="62">
        <v>87545.07492899998</v>
      </c>
      <c r="L10" s="62">
        <v>95121.115942000019</v>
      </c>
      <c r="M10" s="62">
        <v>101928.63730500001</v>
      </c>
      <c r="N10" s="62">
        <v>106591.94212199996</v>
      </c>
      <c r="O10" s="62">
        <v>110378.69252500001</v>
      </c>
      <c r="P10" s="62">
        <v>107258.37433199992</v>
      </c>
      <c r="Q10" s="62">
        <v>92809.913809999969</v>
      </c>
      <c r="R10" s="62">
        <v>107636.45374599998</v>
      </c>
      <c r="S10" s="62">
        <v>117672.71037699998</v>
      </c>
      <c r="T10" s="62">
        <v>118223.24455499997</v>
      </c>
      <c r="U10" s="62">
        <v>122478.60748900002</v>
      </c>
      <c r="V10" s="62">
        <v>126533.57331799998</v>
      </c>
      <c r="W10" s="62">
        <v>131690.69184799993</v>
      </c>
      <c r="X10" s="62">
        <v>125563.23806499998</v>
      </c>
      <c r="Y10" s="62">
        <v>126665.25556399993</v>
      </c>
      <c r="Z10" s="62">
        <v>132901.86058999997</v>
      </c>
      <c r="AA10" s="62">
        <v>132687.33857299996</v>
      </c>
      <c r="AB10" s="62">
        <v>136309.44485800006</v>
      </c>
      <c r="AC10" s="62">
        <v>155699.42285099998</v>
      </c>
      <c r="AD10" s="62">
        <f>SUM(C10:AC10)</f>
        <v>2785891.5701800007</v>
      </c>
      <c r="AE10" s="55"/>
    </row>
    <row r="12" spans="1:31" s="56" customFormat="1">
      <c r="A12" s="83" t="s">
        <v>1135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55"/>
    </row>
    <row r="13" spans="1:31" s="56" customFormat="1">
      <c r="A13" s="57"/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5"/>
    </row>
    <row r="14" spans="1:31" s="56" customFormat="1" ht="13.5" customHeight="1">
      <c r="A14" s="59" t="s">
        <v>1123</v>
      </c>
      <c r="B14" s="59"/>
      <c r="C14" s="60">
        <v>1995</v>
      </c>
      <c r="D14" s="60">
        <v>1996</v>
      </c>
      <c r="E14" s="60">
        <v>1997</v>
      </c>
      <c r="F14" s="60">
        <v>1998</v>
      </c>
      <c r="G14" s="60">
        <v>1999</v>
      </c>
      <c r="H14" s="60">
        <v>2000</v>
      </c>
      <c r="I14" s="60">
        <v>2001</v>
      </c>
      <c r="J14" s="60">
        <v>2002</v>
      </c>
      <c r="K14" s="60">
        <v>2003</v>
      </c>
      <c r="L14" s="60">
        <v>2004</v>
      </c>
      <c r="M14" s="60">
        <v>2005</v>
      </c>
      <c r="N14" s="60">
        <v>2006</v>
      </c>
      <c r="O14" s="60">
        <v>2007</v>
      </c>
      <c r="P14" s="60">
        <v>2008</v>
      </c>
      <c r="Q14" s="60">
        <v>2009</v>
      </c>
      <c r="R14" s="60">
        <v>2010</v>
      </c>
      <c r="S14" s="60">
        <v>2011</v>
      </c>
      <c r="T14" s="60">
        <v>2012</v>
      </c>
      <c r="U14" s="60">
        <v>2013</v>
      </c>
      <c r="V14" s="60">
        <v>2014</v>
      </c>
      <c r="W14" s="60">
        <v>2015</v>
      </c>
      <c r="X14" s="60">
        <v>2016</v>
      </c>
      <c r="Y14" s="60">
        <v>2017</v>
      </c>
      <c r="Z14" s="60">
        <v>2018</v>
      </c>
      <c r="AA14" s="60">
        <v>2019</v>
      </c>
      <c r="AB14" s="60">
        <v>2020</v>
      </c>
      <c r="AC14" s="60">
        <v>2021</v>
      </c>
      <c r="AD14" s="60" t="s">
        <v>273</v>
      </c>
      <c r="AE14" s="55"/>
    </row>
    <row r="15" spans="1:31" s="56" customFormat="1" ht="13.5" customHeight="1">
      <c r="A15" s="84" t="s">
        <v>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55"/>
    </row>
    <row r="16" spans="1:31" s="56" customFormat="1">
      <c r="A16" s="57"/>
      <c r="B16" s="61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AD16" s="55"/>
      <c r="AE16" s="55"/>
    </row>
    <row r="17" spans="1:31" s="56" customFormat="1">
      <c r="A17" s="61" t="s">
        <v>1124</v>
      </c>
      <c r="B17" s="61"/>
      <c r="C17" s="62">
        <v>15732.287</v>
      </c>
      <c r="D17" s="62">
        <v>17288.23</v>
      </c>
      <c r="E17" s="62">
        <v>19536.774000000001</v>
      </c>
      <c r="F17" s="62">
        <v>19612.298999999999</v>
      </c>
      <c r="G17" s="62">
        <v>19205.506000000001</v>
      </c>
      <c r="H17" s="62">
        <v>21122.214</v>
      </c>
      <c r="I17" s="62">
        <v>18842.045999999998</v>
      </c>
      <c r="J17" s="62">
        <v>18174.167000000001</v>
      </c>
      <c r="K17" s="62">
        <v>18000.593000000001</v>
      </c>
      <c r="L17" s="62">
        <v>18751.506000000001</v>
      </c>
      <c r="M17" s="62">
        <v>19291.596000000001</v>
      </c>
      <c r="N17" s="62">
        <v>19714.633999999998</v>
      </c>
      <c r="O17" s="62">
        <v>19171.092000000001</v>
      </c>
      <c r="P17" s="62">
        <v>19589.395</v>
      </c>
      <c r="Q17" s="62">
        <v>16512.353999999999</v>
      </c>
      <c r="R17" s="62">
        <v>19625.317999999999</v>
      </c>
      <c r="S17" s="62">
        <v>22311.309000000001</v>
      </c>
      <c r="T17" s="62">
        <v>22535.115000000002</v>
      </c>
      <c r="U17" s="62">
        <v>23534.361000000001</v>
      </c>
      <c r="V17" s="62">
        <v>24259.754000000001</v>
      </c>
      <c r="W17" s="62">
        <v>23622.148000000001</v>
      </c>
      <c r="X17" s="62">
        <v>22124.493999999999</v>
      </c>
      <c r="Y17" s="62">
        <v>22671.692999999999</v>
      </c>
      <c r="Z17" s="62">
        <v>23467.368999999999</v>
      </c>
      <c r="AA17" s="62">
        <v>22905.143</v>
      </c>
      <c r="AB17" s="62">
        <v>19330.539000000001</v>
      </c>
      <c r="AC17" s="62">
        <v>22652.834999999999</v>
      </c>
      <c r="AD17" s="62">
        <f>SUM(C17:AC17)</f>
        <v>549584.77099999983</v>
      </c>
      <c r="AE17" s="55"/>
    </row>
    <row r="18" spans="1:31" s="56" customFormat="1">
      <c r="A18" s="61" t="s">
        <v>1125</v>
      </c>
      <c r="B18" s="61"/>
      <c r="C18" s="62">
        <v>18605.953815000004</v>
      </c>
      <c r="D18" s="62">
        <v>19128.531532000005</v>
      </c>
      <c r="E18" s="62">
        <v>21270.882706</v>
      </c>
      <c r="F18" s="62">
        <v>21154.412630999999</v>
      </c>
      <c r="G18" s="62">
        <v>19233.431499000002</v>
      </c>
      <c r="H18" s="62">
        <v>21981.873548</v>
      </c>
      <c r="I18" s="62">
        <v>19994.329694999997</v>
      </c>
      <c r="J18" s="62">
        <v>19318.932731000004</v>
      </c>
      <c r="K18" s="62">
        <v>20430.395443000001</v>
      </c>
      <c r="L18" s="62">
        <v>22005.827118999998</v>
      </c>
      <c r="M18" s="62">
        <v>21943.712971000001</v>
      </c>
      <c r="N18" s="62">
        <v>22724.307774000001</v>
      </c>
      <c r="O18" s="62">
        <v>22099.548567000002</v>
      </c>
      <c r="P18" s="62">
        <v>22575.379234999993</v>
      </c>
      <c r="Q18" s="62">
        <v>18296.592363</v>
      </c>
      <c r="R18" s="62">
        <v>23590.280802000005</v>
      </c>
      <c r="S18" s="62">
        <v>28732.525779</v>
      </c>
      <c r="T18" s="62">
        <v>26550.522322000001</v>
      </c>
      <c r="U18" s="62">
        <v>26760.192935999999</v>
      </c>
      <c r="V18" s="62">
        <v>26185.340329999999</v>
      </c>
      <c r="W18" s="62">
        <v>24954.977971999997</v>
      </c>
      <c r="X18" s="62">
        <v>23609.472551999999</v>
      </c>
      <c r="Y18" s="62">
        <v>25883.005639999999</v>
      </c>
      <c r="Z18" s="62">
        <v>27173.524735000003</v>
      </c>
      <c r="AA18" s="62">
        <v>26124.124967999996</v>
      </c>
      <c r="AB18" s="62">
        <v>22765.949048000002</v>
      </c>
      <c r="AC18" s="62">
        <v>25543.240194999995</v>
      </c>
      <c r="AD18" s="62">
        <f>SUM(C18:AC18)</f>
        <v>618637.26890800009</v>
      </c>
      <c r="AE18" s="55"/>
    </row>
    <row r="19" spans="1:31" s="56" customFormat="1">
      <c r="A19" s="61" t="s">
        <v>1126</v>
      </c>
      <c r="B19" s="61"/>
      <c r="C19" s="62">
        <v>19942.282856000005</v>
      </c>
      <c r="D19" s="62">
        <v>20429.054831000012</v>
      </c>
      <c r="E19" s="62">
        <v>22617.669056999996</v>
      </c>
      <c r="F19" s="62">
        <v>22499.113004999996</v>
      </c>
      <c r="G19" s="62">
        <v>20589.941311999999</v>
      </c>
      <c r="H19" s="62">
        <v>23521.085068999993</v>
      </c>
      <c r="I19" s="62">
        <v>21469.919880000001</v>
      </c>
      <c r="J19" s="62">
        <v>20639.672858999995</v>
      </c>
      <c r="K19" s="62">
        <v>21746.472482999998</v>
      </c>
      <c r="L19" s="62">
        <v>23528.521998999997</v>
      </c>
      <c r="M19" s="62">
        <v>23827.697859</v>
      </c>
      <c r="N19" s="62">
        <v>24853.697833999999</v>
      </c>
      <c r="O19" s="62">
        <v>24185.387847000013</v>
      </c>
      <c r="P19" s="62">
        <v>24696.965446000002</v>
      </c>
      <c r="Q19" s="62">
        <v>20058.931876000002</v>
      </c>
      <c r="R19" s="62">
        <v>25633.775488000003</v>
      </c>
      <c r="S19" s="62">
        <v>30905.302550999993</v>
      </c>
      <c r="T19" s="62">
        <v>30474.832649999993</v>
      </c>
      <c r="U19" s="62">
        <v>30858.353661999994</v>
      </c>
      <c r="V19" s="62">
        <v>30364.816573000011</v>
      </c>
      <c r="W19" s="62">
        <v>29293.416692999999</v>
      </c>
      <c r="X19" s="62">
        <v>28006.424494000006</v>
      </c>
      <c r="Y19" s="62">
        <v>29800.702917000013</v>
      </c>
      <c r="Z19" s="62">
        <v>31456.41446800001</v>
      </c>
      <c r="AA19" s="62">
        <v>30426.60891599999</v>
      </c>
      <c r="AB19" s="62">
        <v>28745.912925999997</v>
      </c>
      <c r="AC19" s="62">
        <v>32393.104737000001</v>
      </c>
      <c r="AD19" s="62">
        <f>SUM(C19:AC19)</f>
        <v>692966.08028800006</v>
      </c>
      <c r="AE19" s="55"/>
    </row>
    <row r="21" spans="1:31">
      <c r="A21" s="63"/>
    </row>
    <row r="22" spans="1:31">
      <c r="A22" s="64" t="s">
        <v>1127</v>
      </c>
    </row>
    <row r="23" spans="1:31">
      <c r="A23" s="65" t="s">
        <v>1128</v>
      </c>
    </row>
    <row r="24" spans="1:31">
      <c r="A24" s="65" t="s">
        <v>1129</v>
      </c>
    </row>
    <row r="25" spans="1:31">
      <c r="A25" s="65" t="s">
        <v>1130</v>
      </c>
    </row>
    <row r="26" spans="1:31">
      <c r="A26" s="63"/>
    </row>
    <row r="27" spans="1:31">
      <c r="A27" s="70" t="s">
        <v>1133</v>
      </c>
    </row>
    <row r="28" spans="1:31">
      <c r="A28" s="70" t="s">
        <v>1137</v>
      </c>
    </row>
  </sheetData>
  <mergeCells count="4">
    <mergeCell ref="A3:AD3"/>
    <mergeCell ref="A6:AD6"/>
    <mergeCell ref="A12:AD12"/>
    <mergeCell ref="A15:AD15"/>
  </mergeCells>
  <hyperlinks>
    <hyperlink ref="A1" location="ÍNDICE!A1" display="ÍNDICE" xr:uid="{1EA25E76-0BE5-9A4B-93C4-893720022697}"/>
    <hyperlink ref="A2" location="NOTAS!A1" display="NOTAS" xr:uid="{DF4DDF57-28D9-3E4E-8C1B-9C07E91D6DCF}"/>
    <hyperlink ref="A27" location="'NOTAS 2'!A1" display="En el cuadro de NOTAS 2 se pueden observar las diferencias que hay en el total de Importaciones y Exportaciones de la Cadena Hilo, Textil y Confección " xr:uid="{8B2FC6D2-75CF-B748-A600-73A175C6E20D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F111"/>
  <sheetViews>
    <sheetView showGridLines="0" zoomScaleNormal="100" workbookViewId="0"/>
  </sheetViews>
  <sheetFormatPr baseColWidth="10" defaultColWidth="10.88671875" defaultRowHeight="13.2"/>
  <cols>
    <col min="1" max="1" width="5.88671875" style="23" customWidth="1"/>
    <col min="2" max="2" width="16.6640625" style="23" customWidth="1"/>
    <col min="3" max="3" width="11.88671875" style="23" customWidth="1"/>
    <col min="4" max="4" width="11.6640625" style="23" customWidth="1"/>
    <col min="5" max="31" width="11.88671875" style="23" customWidth="1"/>
    <col min="32" max="32" width="12.44140625" style="23" customWidth="1"/>
    <col min="33" max="16384" width="10.88671875" style="23"/>
  </cols>
  <sheetData>
    <row r="1" spans="1:32" s="27" customFormat="1">
      <c r="A1" s="45" t="s">
        <v>0</v>
      </c>
    </row>
    <row r="2" spans="1:32" s="27" customFormat="1">
      <c r="A2" s="87" t="s">
        <v>266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27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7" customFormat="1">
      <c r="A4" s="87" t="s">
        <v>1210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7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</row>
    <row r="6" spans="1:32" s="27" customFormat="1" ht="13.8" thickTop="1">
      <c r="A6" s="28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>
        <v>2023</v>
      </c>
      <c r="AF6" s="6" t="s">
        <v>1186</v>
      </c>
    </row>
    <row r="7" spans="1:32" s="27" customFormat="1" ht="13.8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s="27" customFormat="1" ht="13.8" thickTop="1">
      <c r="A8" s="2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ht="12.75" customHeight="1">
      <c r="A9" s="3">
        <v>1</v>
      </c>
      <c r="B9" s="3">
        <v>560300</v>
      </c>
      <c r="C9" s="8">
        <v>138.29100800000001</v>
      </c>
      <c r="D9" s="8">
        <v>67.178792000000001</v>
      </c>
      <c r="E9" s="8">
        <v>94.51388</v>
      </c>
      <c r="F9" s="8">
        <v>130.06460799999999</v>
      </c>
      <c r="G9" s="8">
        <v>192.05257599999999</v>
      </c>
      <c r="H9" s="8">
        <v>260.022763</v>
      </c>
      <c r="I9" s="8">
        <v>262.251867</v>
      </c>
      <c r="J9" s="8">
        <v>268.05684200000002</v>
      </c>
      <c r="K9" s="8">
        <v>273.518145</v>
      </c>
      <c r="L9" s="8">
        <v>286.65168499999999</v>
      </c>
      <c r="M9" s="8">
        <v>314.92577599999998</v>
      </c>
      <c r="N9" s="8">
        <v>369.22387400000002</v>
      </c>
      <c r="O9" s="8">
        <v>355.64997499999998</v>
      </c>
      <c r="P9" s="34">
        <v>352.87960399999997</v>
      </c>
      <c r="Q9" s="34">
        <v>343.06170400000002</v>
      </c>
      <c r="R9" s="34">
        <v>421.47712999999999</v>
      </c>
      <c r="S9" s="34">
        <v>462.24116399999997</v>
      </c>
      <c r="T9" s="34">
        <v>420.58780300000001</v>
      </c>
      <c r="U9" s="34">
        <v>518.27349400000003</v>
      </c>
      <c r="V9" s="34">
        <v>569.59610099999998</v>
      </c>
      <c r="W9" s="34">
        <v>585.11971100000005</v>
      </c>
      <c r="X9" s="34">
        <v>566.05712699999992</v>
      </c>
      <c r="Y9" s="10">
        <v>588.42987800000003</v>
      </c>
      <c r="Z9" s="10">
        <v>587.11407900000006</v>
      </c>
      <c r="AA9" s="10">
        <v>557.19431900000006</v>
      </c>
      <c r="AB9" s="10">
        <v>542.15648099999999</v>
      </c>
      <c r="AC9" s="10">
        <v>564.09179599999993</v>
      </c>
      <c r="AD9" s="10">
        <v>525.548496</v>
      </c>
      <c r="AE9" s="10">
        <v>0</v>
      </c>
      <c r="AF9" s="10">
        <f>SUM(C9:AE9)</f>
        <v>10616.230678000002</v>
      </c>
    </row>
    <row r="10" spans="1:32" ht="12.75" customHeight="1">
      <c r="A10" s="3">
        <v>2</v>
      </c>
      <c r="B10" s="3">
        <v>630790</v>
      </c>
      <c r="C10" s="8">
        <v>37.914000000000001</v>
      </c>
      <c r="D10" s="8">
        <v>53.671188000000001</v>
      </c>
      <c r="E10" s="8">
        <v>56.095635999999999</v>
      </c>
      <c r="F10" s="8">
        <v>71.229520000000008</v>
      </c>
      <c r="G10" s="8">
        <v>84.651679999999999</v>
      </c>
      <c r="H10" s="8">
        <v>98.993887000000001</v>
      </c>
      <c r="I10" s="8">
        <v>77.562028000000012</v>
      </c>
      <c r="J10" s="8">
        <v>69.555625000000006</v>
      </c>
      <c r="K10" s="8">
        <v>69.54226700000001</v>
      </c>
      <c r="L10" s="8">
        <v>75.342176000000009</v>
      </c>
      <c r="M10" s="8">
        <v>112.073004</v>
      </c>
      <c r="N10" s="8">
        <v>121.25446599999999</v>
      </c>
      <c r="O10" s="8">
        <v>152.20250899999999</v>
      </c>
      <c r="P10" s="34">
        <v>160.12591599999999</v>
      </c>
      <c r="Q10" s="34">
        <v>203.61810600000001</v>
      </c>
      <c r="R10" s="34">
        <v>218.21018900000001</v>
      </c>
      <c r="S10" s="34">
        <v>256.23652499999997</v>
      </c>
      <c r="T10" s="34">
        <v>274.62247600000001</v>
      </c>
      <c r="U10" s="34">
        <v>317.77936299999999</v>
      </c>
      <c r="V10" s="34">
        <v>352.82082800000001</v>
      </c>
      <c r="W10" s="34">
        <v>280.94688000000002</v>
      </c>
      <c r="X10" s="34">
        <v>299.13103899999999</v>
      </c>
      <c r="Y10" s="10">
        <v>357.31973999999997</v>
      </c>
      <c r="Z10" s="10">
        <v>370.404087</v>
      </c>
      <c r="AA10" s="10">
        <v>388.35062400000004</v>
      </c>
      <c r="AB10" s="10">
        <v>797.30182400000001</v>
      </c>
      <c r="AC10" s="10">
        <v>521.78544999999997</v>
      </c>
      <c r="AD10" s="10">
        <v>496.36550599999998</v>
      </c>
      <c r="AE10" s="10">
        <v>485.24265600000001</v>
      </c>
      <c r="AF10" s="10">
        <f t="shared" ref="AF10:AF36" si="0">SUM(C10:AE10)</f>
        <v>6860.3491949999998</v>
      </c>
    </row>
    <row r="11" spans="1:32" ht="12.75" customHeight="1">
      <c r="A11" s="3">
        <v>3</v>
      </c>
      <c r="B11" s="3">
        <v>420292</v>
      </c>
      <c r="C11" s="8">
        <v>3.1760000000000002</v>
      </c>
      <c r="D11" s="8">
        <v>5.6048390000000001</v>
      </c>
      <c r="E11" s="8">
        <v>15.003487999999999</v>
      </c>
      <c r="F11" s="8">
        <v>18.923235999999999</v>
      </c>
      <c r="G11" s="8">
        <v>18.570119999999999</v>
      </c>
      <c r="H11" s="8">
        <v>29.664806000000002</v>
      </c>
      <c r="I11" s="8">
        <v>49.268464999999999</v>
      </c>
      <c r="J11" s="8">
        <v>48.028625999999996</v>
      </c>
      <c r="K11" s="8">
        <v>54.281059999999997</v>
      </c>
      <c r="L11" s="8">
        <v>58.502533999999997</v>
      </c>
      <c r="M11" s="8">
        <v>56.228648999999997</v>
      </c>
      <c r="N11" s="8">
        <v>46.267420000000001</v>
      </c>
      <c r="O11" s="8">
        <v>71.446099000000004</v>
      </c>
      <c r="P11" s="34">
        <v>83.224532000000011</v>
      </c>
      <c r="Q11" s="34">
        <v>72.462125999999998</v>
      </c>
      <c r="R11" s="34">
        <v>96.588065</v>
      </c>
      <c r="S11" s="34">
        <v>126.342237</v>
      </c>
      <c r="T11" s="34">
        <v>172.77874199999999</v>
      </c>
      <c r="U11" s="34">
        <v>190.96016699999998</v>
      </c>
      <c r="V11" s="34">
        <v>226.24167600000001</v>
      </c>
      <c r="W11" s="34">
        <v>238.82935900000001</v>
      </c>
      <c r="X11" s="34">
        <v>225.91526099999999</v>
      </c>
      <c r="Y11" s="10">
        <v>229.48424199999999</v>
      </c>
      <c r="Z11" s="10">
        <v>272.71497199999999</v>
      </c>
      <c r="AA11" s="10">
        <v>301.14938699999999</v>
      </c>
      <c r="AB11" s="10">
        <v>236.01814899999999</v>
      </c>
      <c r="AC11" s="10">
        <v>225.92046599999998</v>
      </c>
      <c r="AD11" s="10">
        <v>261.49440400000003</v>
      </c>
      <c r="AE11" s="10">
        <v>326.44670600000001</v>
      </c>
      <c r="AF11" s="10">
        <f t="shared" si="0"/>
        <v>3761.5358329999999</v>
      </c>
    </row>
    <row r="12" spans="1:32" ht="12.75" customHeight="1">
      <c r="A12" s="3">
        <v>4</v>
      </c>
      <c r="B12" s="3">
        <v>420222</v>
      </c>
      <c r="C12" s="8">
        <v>6.38</v>
      </c>
      <c r="D12" s="8">
        <v>6.933808</v>
      </c>
      <c r="E12" s="8">
        <v>7.7139759999999997</v>
      </c>
      <c r="F12" s="8">
        <v>9.4537270000000007</v>
      </c>
      <c r="G12" s="8">
        <v>11.667707</v>
      </c>
      <c r="H12" s="8">
        <v>14.925040000000001</v>
      </c>
      <c r="I12" s="8">
        <v>25.919938999999999</v>
      </c>
      <c r="J12" s="8">
        <v>36.571396</v>
      </c>
      <c r="K12" s="8">
        <v>40.757829000000001</v>
      </c>
      <c r="L12" s="8">
        <v>45.183365999999999</v>
      </c>
      <c r="M12" s="8">
        <v>54.147717999999998</v>
      </c>
      <c r="N12" s="8">
        <v>69.983765000000005</v>
      </c>
      <c r="O12" s="8">
        <v>86.468709000000004</v>
      </c>
      <c r="P12" s="34">
        <v>94.848748999999998</v>
      </c>
      <c r="Q12" s="34">
        <v>78.836250000000007</v>
      </c>
      <c r="R12" s="34">
        <v>95.509332000000001</v>
      </c>
      <c r="S12" s="34">
        <v>114.47117200000001</v>
      </c>
      <c r="T12" s="34">
        <v>126.47314900000001</v>
      </c>
      <c r="U12" s="34">
        <v>129.93906100000001</v>
      </c>
      <c r="V12" s="34">
        <v>142.98875200000001</v>
      </c>
      <c r="W12" s="34">
        <v>141.947047</v>
      </c>
      <c r="X12" s="34">
        <v>133.04847599999999</v>
      </c>
      <c r="Y12" s="10">
        <v>126.43185099999999</v>
      </c>
      <c r="Z12" s="10">
        <v>141.80283</v>
      </c>
      <c r="AA12" s="10">
        <v>142.25904299999999</v>
      </c>
      <c r="AB12" s="10">
        <v>96.008357000000004</v>
      </c>
      <c r="AC12" s="10">
        <v>121.684471</v>
      </c>
      <c r="AD12" s="10">
        <v>205.275362</v>
      </c>
      <c r="AE12" s="10">
        <v>198.570289</v>
      </c>
      <c r="AF12" s="10">
        <f t="shared" si="0"/>
        <v>2506.2011709999997</v>
      </c>
    </row>
    <row r="13" spans="1:32" ht="12.75" customHeight="1">
      <c r="A13" s="3">
        <v>5</v>
      </c>
      <c r="B13" s="3">
        <v>420212</v>
      </c>
      <c r="C13" s="8">
        <v>18.370999999999999</v>
      </c>
      <c r="D13" s="8">
        <v>25.156560000000002</v>
      </c>
      <c r="E13" s="8">
        <v>51.325423999999998</v>
      </c>
      <c r="F13" s="8">
        <v>65.595323999999991</v>
      </c>
      <c r="G13" s="8">
        <v>98.336088000000004</v>
      </c>
      <c r="H13" s="8">
        <v>75.402717999999993</v>
      </c>
      <c r="I13" s="8">
        <v>65.569842999999992</v>
      </c>
      <c r="J13" s="8">
        <v>66.071213</v>
      </c>
      <c r="K13" s="8">
        <v>73.65089900000001</v>
      </c>
      <c r="L13" s="8">
        <v>67.223618000000002</v>
      </c>
      <c r="M13" s="8">
        <v>81.229688999999993</v>
      </c>
      <c r="N13" s="8">
        <v>105.478739</v>
      </c>
      <c r="O13" s="8">
        <v>99.690770999999998</v>
      </c>
      <c r="P13" s="34">
        <v>107.70505800000001</v>
      </c>
      <c r="Q13" s="34">
        <v>72.572512000000003</v>
      </c>
      <c r="R13" s="34">
        <v>86.404669999999996</v>
      </c>
      <c r="S13" s="34">
        <v>102.633819</v>
      </c>
      <c r="T13" s="34">
        <v>109.424448</v>
      </c>
      <c r="U13" s="34">
        <v>116.40757099999999</v>
      </c>
      <c r="V13" s="34">
        <v>105.300842</v>
      </c>
      <c r="W13" s="34">
        <v>112.636893</v>
      </c>
      <c r="X13" s="34">
        <v>94.716427999999993</v>
      </c>
      <c r="Y13" s="10">
        <v>99.639936000000006</v>
      </c>
      <c r="Z13" s="10">
        <v>122.07850500000001</v>
      </c>
      <c r="AA13" s="10">
        <v>105.98358999999999</v>
      </c>
      <c r="AB13" s="10">
        <v>65.118470000000002</v>
      </c>
      <c r="AC13" s="10">
        <v>75.622035999999994</v>
      </c>
      <c r="AD13" s="10">
        <v>164.74880300000001</v>
      </c>
      <c r="AE13" s="10">
        <v>145.86906400000001</v>
      </c>
      <c r="AF13" s="10">
        <f t="shared" si="0"/>
        <v>2579.9645310000001</v>
      </c>
    </row>
    <row r="14" spans="1:32" ht="12.75" customHeight="1">
      <c r="A14" s="3">
        <v>6</v>
      </c>
      <c r="B14" s="3">
        <v>940490</v>
      </c>
      <c r="C14" s="8">
        <v>6.8380000000000001</v>
      </c>
      <c r="D14" s="8">
        <v>6.2932110000000003</v>
      </c>
      <c r="E14" s="8">
        <v>8.256983</v>
      </c>
      <c r="F14" s="8">
        <v>11.940531999999999</v>
      </c>
      <c r="G14" s="8">
        <v>13.661892999999999</v>
      </c>
      <c r="H14" s="8">
        <v>20.258115</v>
      </c>
      <c r="I14" s="8">
        <v>23.198044000000003</v>
      </c>
      <c r="J14" s="8">
        <v>25.214736000000002</v>
      </c>
      <c r="K14" s="8">
        <v>21.816405</v>
      </c>
      <c r="L14" s="8">
        <v>32.771045000000001</v>
      </c>
      <c r="M14" s="8">
        <v>38.992459000000004</v>
      </c>
      <c r="N14" s="8">
        <v>46.773370999999997</v>
      </c>
      <c r="O14" s="8">
        <v>57.581093000000003</v>
      </c>
      <c r="P14" s="34">
        <v>55.130031000000002</v>
      </c>
      <c r="Q14" s="34">
        <v>50.510658000000006</v>
      </c>
      <c r="R14" s="34">
        <v>97.30753</v>
      </c>
      <c r="S14" s="34">
        <v>133.634681</v>
      </c>
      <c r="T14" s="34">
        <v>140.81003200000001</v>
      </c>
      <c r="U14" s="34">
        <v>106.098738</v>
      </c>
      <c r="V14" s="34">
        <v>105.332212</v>
      </c>
      <c r="W14" s="34">
        <v>111.08759500000001</v>
      </c>
      <c r="X14" s="34">
        <v>88.584007999999997</v>
      </c>
      <c r="Y14" s="10">
        <v>109.71310199999999</v>
      </c>
      <c r="Z14" s="10">
        <v>116.936592</v>
      </c>
      <c r="AA14" s="10">
        <v>115.60262900000001</v>
      </c>
      <c r="AB14" s="10">
        <v>98.751000000000005</v>
      </c>
      <c r="AC14" s="10">
        <v>158.84998400000001</v>
      </c>
      <c r="AD14" s="10">
        <v>161.92761400000001</v>
      </c>
      <c r="AE14" s="10">
        <v>151.70510899999999</v>
      </c>
      <c r="AF14" s="10">
        <f t="shared" si="0"/>
        <v>2115.5774019999999</v>
      </c>
    </row>
    <row r="15" spans="1:32" ht="12.75" customHeight="1">
      <c r="A15" s="3">
        <v>7</v>
      </c>
      <c r="B15" s="3">
        <v>401519</v>
      </c>
      <c r="C15" s="8">
        <v>14.619</v>
      </c>
      <c r="D15" s="8">
        <v>23.240452000000001</v>
      </c>
      <c r="E15" s="8">
        <v>31.921396000000001</v>
      </c>
      <c r="F15" s="8">
        <v>45.510267999999996</v>
      </c>
      <c r="G15" s="8">
        <v>31.752369999999999</v>
      </c>
      <c r="H15" s="8">
        <v>23.712613000000001</v>
      </c>
      <c r="I15" s="8">
        <v>21.361143999999999</v>
      </c>
      <c r="J15" s="8">
        <v>20.312860000000001</v>
      </c>
      <c r="K15" s="8">
        <v>23.185749999999999</v>
      </c>
      <c r="L15" s="8">
        <v>22.540388999999998</v>
      </c>
      <c r="M15" s="8">
        <v>75.831009000000009</v>
      </c>
      <c r="N15" s="8">
        <v>27.261227999999999</v>
      </c>
      <c r="O15" s="8">
        <v>32.140675999999999</v>
      </c>
      <c r="P15" s="34">
        <v>37.751159000000001</v>
      </c>
      <c r="Q15" s="34">
        <v>38.794569000000003</v>
      </c>
      <c r="R15" s="34">
        <v>43.460457000000005</v>
      </c>
      <c r="S15" s="34">
        <v>50.847241000000004</v>
      </c>
      <c r="T15" s="34">
        <v>60.27</v>
      </c>
      <c r="U15" s="34">
        <v>52.173747999999996</v>
      </c>
      <c r="V15" s="34">
        <v>53.397302000000003</v>
      </c>
      <c r="W15" s="34">
        <v>56.379989999999999</v>
      </c>
      <c r="X15" s="34">
        <v>52.593162999999997</v>
      </c>
      <c r="Y15" s="10">
        <v>55.919632</v>
      </c>
      <c r="Z15" s="10">
        <v>63.061509000000001</v>
      </c>
      <c r="AA15" s="10">
        <v>63.317295999999999</v>
      </c>
      <c r="AB15" s="10">
        <v>85.623440000000002</v>
      </c>
      <c r="AC15" s="10">
        <v>179.901803</v>
      </c>
      <c r="AD15" s="10">
        <v>101.78980499999999</v>
      </c>
      <c r="AE15" s="10">
        <v>64.891079000000005</v>
      </c>
      <c r="AF15" s="10">
        <f t="shared" si="0"/>
        <v>1453.561348</v>
      </c>
    </row>
    <row r="16" spans="1:32" ht="12.75" customHeight="1">
      <c r="A16" s="3">
        <v>8</v>
      </c>
      <c r="B16" s="3">
        <v>392620</v>
      </c>
      <c r="C16" s="8">
        <v>20.289000000000001</v>
      </c>
      <c r="D16" s="8">
        <v>20.444718000000002</v>
      </c>
      <c r="E16" s="8">
        <v>23.498180000000001</v>
      </c>
      <c r="F16" s="8">
        <v>23.673359999999999</v>
      </c>
      <c r="G16" s="8">
        <v>24.519774000000002</v>
      </c>
      <c r="H16" s="8">
        <v>31.776935000000002</v>
      </c>
      <c r="I16" s="8">
        <v>45.807656000000001</v>
      </c>
      <c r="J16" s="8">
        <v>39.628953000000003</v>
      </c>
      <c r="K16" s="8">
        <v>38.495025999999996</v>
      </c>
      <c r="L16" s="8">
        <v>40.724178000000002</v>
      </c>
      <c r="M16" s="8">
        <v>27.160446</v>
      </c>
      <c r="N16" s="8">
        <v>29.396508000000001</v>
      </c>
      <c r="O16" s="8">
        <v>28.821095</v>
      </c>
      <c r="P16" s="34">
        <v>31.101714000000001</v>
      </c>
      <c r="Q16" s="34">
        <v>27.538026000000002</v>
      </c>
      <c r="R16" s="34">
        <v>39.267682000000001</v>
      </c>
      <c r="S16" s="34">
        <v>48.464776000000001</v>
      </c>
      <c r="T16" s="34">
        <v>54.664648999999997</v>
      </c>
      <c r="U16" s="34">
        <v>58.649860000000004</v>
      </c>
      <c r="V16" s="34">
        <v>63.652448</v>
      </c>
      <c r="W16" s="34">
        <v>63.485684999999997</v>
      </c>
      <c r="X16" s="34">
        <v>52.270463999999997</v>
      </c>
      <c r="Y16" s="10">
        <v>47.599925000000006</v>
      </c>
      <c r="Z16" s="10">
        <v>56.693148999999998</v>
      </c>
      <c r="AA16" s="10">
        <v>53.060658000000004</v>
      </c>
      <c r="AB16" s="10">
        <v>55.555501</v>
      </c>
      <c r="AC16" s="10">
        <v>70.714407000000008</v>
      </c>
      <c r="AD16" s="10">
        <v>54.81156</v>
      </c>
      <c r="AE16" s="10">
        <v>52.501874000000001</v>
      </c>
      <c r="AF16" s="10">
        <f t="shared" si="0"/>
        <v>1224.2682070000001</v>
      </c>
    </row>
    <row r="17" spans="1:32" ht="12.75" customHeight="1">
      <c r="A17" s="3">
        <v>9</v>
      </c>
      <c r="B17" s="3">
        <v>630539</v>
      </c>
      <c r="C17" s="8">
        <v>1.5289999999999999</v>
      </c>
      <c r="D17" s="8">
        <v>0.51948499999999997</v>
      </c>
      <c r="E17" s="8">
        <v>1.5415570000000001</v>
      </c>
      <c r="F17" s="8">
        <v>2.2783009999999999</v>
      </c>
      <c r="G17" s="8">
        <v>2.9422539999999997</v>
      </c>
      <c r="H17" s="8">
        <v>2.3954209999999998</v>
      </c>
      <c r="I17" s="8">
        <v>3.5200659999999999</v>
      </c>
      <c r="J17" s="8">
        <v>4.0695810000000003</v>
      </c>
      <c r="K17" s="8">
        <v>5.6545940000000003</v>
      </c>
      <c r="L17" s="8">
        <v>4.6709290000000001</v>
      </c>
      <c r="M17" s="8">
        <v>5.849361</v>
      </c>
      <c r="N17" s="8">
        <v>6.4747680000000001</v>
      </c>
      <c r="O17" s="8">
        <v>6.1537879999999996</v>
      </c>
      <c r="P17" s="34">
        <v>6.2413280000000002</v>
      </c>
      <c r="Q17" s="34">
        <v>5.2102969999999997</v>
      </c>
      <c r="R17" s="34">
        <v>12.370452999999999</v>
      </c>
      <c r="S17" s="34">
        <v>17.921260999999998</v>
      </c>
      <c r="T17" s="34">
        <v>21.254937999999999</v>
      </c>
      <c r="U17" s="34">
        <v>24.104367999999997</v>
      </c>
      <c r="V17" s="34">
        <v>22.114763</v>
      </c>
      <c r="W17" s="34">
        <v>21.251417</v>
      </c>
      <c r="X17" s="34">
        <v>38.174619</v>
      </c>
      <c r="Y17" s="10">
        <v>28.436449</v>
      </c>
      <c r="Z17" s="10">
        <v>29.268917000000002</v>
      </c>
      <c r="AA17" s="10">
        <v>37.357821000000001</v>
      </c>
      <c r="AB17" s="10">
        <v>51.623110000000004</v>
      </c>
      <c r="AC17" s="10">
        <v>43.433689000000001</v>
      </c>
      <c r="AD17" s="10">
        <v>54.605161000000003</v>
      </c>
      <c r="AE17" s="10">
        <v>55.398147999999999</v>
      </c>
      <c r="AF17" s="10">
        <f t="shared" si="0"/>
        <v>516.36584400000004</v>
      </c>
    </row>
    <row r="18" spans="1:32" ht="12.75" customHeight="1">
      <c r="A18" s="3">
        <v>10</v>
      </c>
      <c r="B18" s="3">
        <v>420232</v>
      </c>
      <c r="C18" s="8">
        <v>6.0030000000000001</v>
      </c>
      <c r="D18" s="8">
        <v>7.8769279999999995</v>
      </c>
      <c r="E18" s="8">
        <v>1.9987460000000001</v>
      </c>
      <c r="F18" s="8">
        <v>3.0867499999999999</v>
      </c>
      <c r="G18" s="8">
        <v>4.5501369999999994</v>
      </c>
      <c r="H18" s="8">
        <v>4.192285</v>
      </c>
      <c r="I18" s="8">
        <v>5.1270119999999997</v>
      </c>
      <c r="J18" s="8">
        <v>7.1406769999999993</v>
      </c>
      <c r="K18" s="8">
        <v>9.56006</v>
      </c>
      <c r="L18" s="8">
        <v>10.093162</v>
      </c>
      <c r="M18" s="8">
        <v>13.355060999999999</v>
      </c>
      <c r="N18" s="8">
        <v>15.349843</v>
      </c>
      <c r="O18" s="8">
        <v>20.589694999999999</v>
      </c>
      <c r="P18" s="34">
        <v>22.673415000000002</v>
      </c>
      <c r="Q18" s="34">
        <v>18.175048</v>
      </c>
      <c r="R18" s="34">
        <v>21.199598000000002</v>
      </c>
      <c r="S18" s="34">
        <v>25.490058000000001</v>
      </c>
      <c r="T18" s="34">
        <v>27.062604999999998</v>
      </c>
      <c r="U18" s="34">
        <v>30.984297999999999</v>
      </c>
      <c r="V18" s="34">
        <v>35.063385000000004</v>
      </c>
      <c r="W18" s="34">
        <v>39.408251</v>
      </c>
      <c r="X18" s="34">
        <v>42.074940999999995</v>
      </c>
      <c r="Y18" s="10">
        <v>40.492476000000003</v>
      </c>
      <c r="Z18" s="10">
        <v>42.885438999999998</v>
      </c>
      <c r="AA18" s="10">
        <v>40.999267000000003</v>
      </c>
      <c r="AB18" s="10">
        <v>26.728338999999998</v>
      </c>
      <c r="AC18" s="10">
        <v>32.943095999999997</v>
      </c>
      <c r="AD18" s="10">
        <v>49.413212000000001</v>
      </c>
      <c r="AE18" s="10">
        <v>47.299858</v>
      </c>
      <c r="AF18" s="10">
        <f t="shared" si="0"/>
        <v>651.816642</v>
      </c>
    </row>
    <row r="19" spans="1:32" ht="12.75" customHeight="1">
      <c r="A19" s="3">
        <v>11</v>
      </c>
      <c r="B19" s="3">
        <v>630260</v>
      </c>
      <c r="C19" s="8">
        <v>6.1980000000000004</v>
      </c>
      <c r="D19" s="8">
        <v>8.7503019999999996</v>
      </c>
      <c r="E19" s="8">
        <v>10.557943999999999</v>
      </c>
      <c r="F19" s="8">
        <v>12.965444999999999</v>
      </c>
      <c r="G19" s="8">
        <v>13.053378</v>
      </c>
      <c r="H19" s="8">
        <v>18.108134</v>
      </c>
      <c r="I19" s="8">
        <v>17.399557000000001</v>
      </c>
      <c r="J19" s="8">
        <v>18.550811000000003</v>
      </c>
      <c r="K19" s="8">
        <v>15.657802999999999</v>
      </c>
      <c r="L19" s="8">
        <v>21.865705999999999</v>
      </c>
      <c r="M19" s="8">
        <v>14.597512</v>
      </c>
      <c r="N19" s="8">
        <v>19.331287</v>
      </c>
      <c r="O19" s="8">
        <v>21.780559</v>
      </c>
      <c r="P19" s="34">
        <v>16.237736000000002</v>
      </c>
      <c r="Q19" s="34">
        <v>11.871625</v>
      </c>
      <c r="R19" s="34">
        <v>15.546016999999999</v>
      </c>
      <c r="S19" s="34">
        <v>14.600405</v>
      </c>
      <c r="T19" s="34">
        <v>19.665240000000001</v>
      </c>
      <c r="U19" s="34">
        <v>21.775579</v>
      </c>
      <c r="V19" s="34">
        <v>20.076812</v>
      </c>
      <c r="W19" s="34">
        <v>26.881151999999997</v>
      </c>
      <c r="X19" s="34">
        <v>28.496698000000002</v>
      </c>
      <c r="Y19" s="10">
        <v>30.709975</v>
      </c>
      <c r="Z19" s="10">
        <v>38.438737000000003</v>
      </c>
      <c r="AA19" s="10">
        <v>35.503336000000004</v>
      </c>
      <c r="AB19" s="10">
        <v>27.877212</v>
      </c>
      <c r="AC19" s="10">
        <v>38.814633000000001</v>
      </c>
      <c r="AD19" s="10">
        <v>49.212290000000003</v>
      </c>
      <c r="AE19" s="10">
        <v>47.062798999999998</v>
      </c>
      <c r="AF19" s="10">
        <f t="shared" si="0"/>
        <v>641.58668399999999</v>
      </c>
    </row>
    <row r="20" spans="1:32" ht="12.75" customHeight="1">
      <c r="A20" s="3">
        <v>12</v>
      </c>
      <c r="B20" s="3">
        <v>630531</v>
      </c>
      <c r="C20" s="8">
        <v>1.2969999999999999</v>
      </c>
      <c r="D20" s="8">
        <v>3.3002500000000001</v>
      </c>
      <c r="E20" s="8">
        <v>6.1875900000000001</v>
      </c>
      <c r="F20" s="8">
        <v>4.6870419999999999</v>
      </c>
      <c r="G20" s="8">
        <v>7.1012399999999998</v>
      </c>
      <c r="H20" s="8">
        <v>6.8969939999999994</v>
      </c>
      <c r="I20" s="8">
        <v>6.5220229999999999</v>
      </c>
      <c r="J20" s="8">
        <v>4.5234449999999997</v>
      </c>
      <c r="K20" s="8">
        <v>6.4280980000000003</v>
      </c>
      <c r="L20" s="8">
        <v>11.051879000000001</v>
      </c>
      <c r="M20" s="8">
        <v>14.923151000000001</v>
      </c>
      <c r="N20" s="8">
        <v>16.548729999999999</v>
      </c>
      <c r="O20" s="8">
        <v>11.367107000000001</v>
      </c>
      <c r="P20" s="34">
        <v>15.219322</v>
      </c>
      <c r="Q20" s="34">
        <v>10.967248999999999</v>
      </c>
      <c r="R20" s="34">
        <v>11.798335</v>
      </c>
      <c r="S20" s="34">
        <v>21.787358000000001</v>
      </c>
      <c r="T20" s="34">
        <v>22.320340000000002</v>
      </c>
      <c r="U20" s="34">
        <v>21.718297999999997</v>
      </c>
      <c r="V20" s="34">
        <v>21.733355</v>
      </c>
      <c r="W20" s="34">
        <v>19.752500999999999</v>
      </c>
      <c r="X20" s="34">
        <v>16.080382</v>
      </c>
      <c r="Y20" s="10">
        <v>19.028161000000001</v>
      </c>
      <c r="Z20" s="10">
        <v>18.847171999999997</v>
      </c>
      <c r="AA20" s="10">
        <v>22.132347000000003</v>
      </c>
      <c r="AB20" s="10">
        <v>25.805413000000001</v>
      </c>
      <c r="AC20" s="10">
        <v>41.835682999999996</v>
      </c>
      <c r="AD20" s="10">
        <v>44.360760999999997</v>
      </c>
      <c r="AE20" s="10">
        <v>0</v>
      </c>
      <c r="AF20" s="10">
        <f t="shared" si="0"/>
        <v>434.221226</v>
      </c>
    </row>
    <row r="21" spans="1:32" ht="12.75" customHeight="1">
      <c r="A21" s="3">
        <v>13</v>
      </c>
      <c r="B21" s="3">
        <v>630392</v>
      </c>
      <c r="C21" s="8">
        <v>2.23</v>
      </c>
      <c r="D21" s="8">
        <v>2.0166789999999999</v>
      </c>
      <c r="E21" s="8">
        <v>2.39615</v>
      </c>
      <c r="F21" s="8">
        <v>3.5192730000000001</v>
      </c>
      <c r="G21" s="8">
        <v>3.4391210000000001</v>
      </c>
      <c r="H21" s="8">
        <v>3.8294319999999997</v>
      </c>
      <c r="I21" s="8">
        <v>5.3148990000000005</v>
      </c>
      <c r="J21" s="8">
        <v>7.2012179999999999</v>
      </c>
      <c r="K21" s="8">
        <v>5.8797810000000004</v>
      </c>
      <c r="L21" s="8">
        <v>6.8108209999999998</v>
      </c>
      <c r="M21" s="8">
        <v>6.2821170000000004</v>
      </c>
      <c r="N21" s="8">
        <v>11.039266</v>
      </c>
      <c r="O21" s="8">
        <v>13.870143000000001</v>
      </c>
      <c r="P21" s="34">
        <v>15.378026999999999</v>
      </c>
      <c r="Q21" s="34">
        <v>13.203535</v>
      </c>
      <c r="R21" s="34">
        <v>12.778953</v>
      </c>
      <c r="S21" s="34">
        <v>16.852884</v>
      </c>
      <c r="T21" s="34">
        <v>17.339221000000002</v>
      </c>
      <c r="U21" s="34">
        <v>23.978380000000001</v>
      </c>
      <c r="V21" s="34">
        <v>17.631364000000001</v>
      </c>
      <c r="W21" s="34">
        <v>23.510213</v>
      </c>
      <c r="X21" s="34">
        <v>23.610703000000001</v>
      </c>
      <c r="Y21" s="10">
        <v>26.879519000000002</v>
      </c>
      <c r="Z21" s="10">
        <v>31.921325</v>
      </c>
      <c r="AA21" s="10">
        <v>31.176864000000002</v>
      </c>
      <c r="AB21" s="10">
        <v>26.878991000000003</v>
      </c>
      <c r="AC21" s="10">
        <v>40.021457000000005</v>
      </c>
      <c r="AD21" s="10">
        <v>37.493264000000003</v>
      </c>
      <c r="AE21" s="10">
        <v>42.755425000000002</v>
      </c>
      <c r="AF21" s="10">
        <f t="shared" si="0"/>
        <v>475.23902500000008</v>
      </c>
    </row>
    <row r="22" spans="1:32" ht="12.75" customHeight="1">
      <c r="A22" s="3">
        <v>14</v>
      </c>
      <c r="B22" s="3">
        <v>630231</v>
      </c>
      <c r="C22" s="8">
        <v>1.101</v>
      </c>
      <c r="D22" s="8">
        <v>1.0319690000000001</v>
      </c>
      <c r="E22" s="8">
        <v>1.5877860000000001</v>
      </c>
      <c r="F22" s="8">
        <v>1.688728</v>
      </c>
      <c r="G22" s="8">
        <v>1.7121220000000001</v>
      </c>
      <c r="H22" s="8">
        <v>3.1903200000000003</v>
      </c>
      <c r="I22" s="8">
        <v>3.8160390000000004</v>
      </c>
      <c r="J22" s="8">
        <v>5.2490709999999998</v>
      </c>
      <c r="K22" s="8">
        <v>3.8354270000000001</v>
      </c>
      <c r="L22" s="8">
        <v>4.8744359999999993</v>
      </c>
      <c r="M22" s="8">
        <v>6.7296860000000001</v>
      </c>
      <c r="N22" s="8">
        <v>9.0394380000000005</v>
      </c>
      <c r="O22" s="8">
        <v>13.892609</v>
      </c>
      <c r="P22" s="34">
        <v>21.284269999999999</v>
      </c>
      <c r="Q22" s="34">
        <v>10.952059999999999</v>
      </c>
      <c r="R22" s="34">
        <v>12.271559</v>
      </c>
      <c r="S22" s="34">
        <v>16.660688999999998</v>
      </c>
      <c r="T22" s="34">
        <v>17.615793</v>
      </c>
      <c r="U22" s="34">
        <v>16.059584999999998</v>
      </c>
      <c r="V22" s="34">
        <v>24.160411</v>
      </c>
      <c r="W22" s="34">
        <v>27.076632</v>
      </c>
      <c r="X22" s="34">
        <v>23.078821999999999</v>
      </c>
      <c r="Y22" s="10">
        <v>21.025669000000001</v>
      </c>
      <c r="Z22" s="10">
        <v>26.674634999999999</v>
      </c>
      <c r="AA22" s="10">
        <v>23.935348000000001</v>
      </c>
      <c r="AB22" s="10">
        <v>15.925765</v>
      </c>
      <c r="AC22" s="10">
        <v>23.729841</v>
      </c>
      <c r="AD22" s="10">
        <v>29.465586999999999</v>
      </c>
      <c r="AE22" s="10">
        <v>21.886183000000003</v>
      </c>
      <c r="AF22" s="10">
        <f t="shared" si="0"/>
        <v>389.55148000000003</v>
      </c>
    </row>
    <row r="23" spans="1:32" ht="12.75" customHeight="1">
      <c r="A23" s="3">
        <v>15</v>
      </c>
      <c r="B23" s="3">
        <v>630140</v>
      </c>
      <c r="C23" s="8">
        <v>1.7649999999999999</v>
      </c>
      <c r="D23" s="8">
        <v>1.2540519999999999</v>
      </c>
      <c r="E23" s="8">
        <v>2.547383</v>
      </c>
      <c r="F23" s="8">
        <v>3.1330520000000002</v>
      </c>
      <c r="G23" s="8">
        <v>3.7574420000000002</v>
      </c>
      <c r="H23" s="8">
        <v>5.7819950000000002</v>
      </c>
      <c r="I23" s="8">
        <v>7.026529</v>
      </c>
      <c r="J23" s="8">
        <v>8.4392639999999997</v>
      </c>
      <c r="K23" s="8">
        <v>6.7224440000000003</v>
      </c>
      <c r="L23" s="8">
        <v>7.0679790000000002</v>
      </c>
      <c r="M23" s="8">
        <v>5.0683790000000002</v>
      </c>
      <c r="N23" s="8">
        <v>6.7663729999999997</v>
      </c>
      <c r="O23" s="8">
        <v>6.5101040000000001</v>
      </c>
      <c r="P23" s="34">
        <v>4.6378010000000005</v>
      </c>
      <c r="Q23" s="34">
        <v>4.066789</v>
      </c>
      <c r="R23" s="34">
        <v>2.978262</v>
      </c>
      <c r="S23" s="34">
        <v>3.6789009999999998</v>
      </c>
      <c r="T23" s="34">
        <v>7.2071069999999997</v>
      </c>
      <c r="U23" s="34">
        <v>6.9823810000000002</v>
      </c>
      <c r="V23" s="34">
        <v>8.1125600000000002</v>
      </c>
      <c r="W23" s="34">
        <v>9.6556879999999996</v>
      </c>
      <c r="X23" s="34">
        <v>9.4433340000000001</v>
      </c>
      <c r="Y23" s="10">
        <v>10.890371999999999</v>
      </c>
      <c r="Z23" s="10">
        <v>17.202026999999998</v>
      </c>
      <c r="AA23" s="10">
        <v>13.995068999999999</v>
      </c>
      <c r="AB23" s="10">
        <v>13.076459999999999</v>
      </c>
      <c r="AC23" s="10">
        <v>26.292356999999999</v>
      </c>
      <c r="AD23" s="10">
        <v>25.289828</v>
      </c>
      <c r="AE23" s="10">
        <v>34.285357000000005</v>
      </c>
      <c r="AF23" s="10">
        <f t="shared" si="0"/>
        <v>263.63428900000002</v>
      </c>
    </row>
    <row r="24" spans="1:32" ht="12.75" customHeight="1">
      <c r="A24" s="3">
        <v>16</v>
      </c>
      <c r="B24" s="3">
        <v>420330</v>
      </c>
      <c r="C24" s="8">
        <v>3.6030000000000002</v>
      </c>
      <c r="D24" s="8">
        <v>4.1995010000000006</v>
      </c>
      <c r="E24" s="8">
        <v>4.7042489999999999</v>
      </c>
      <c r="F24" s="8">
        <v>4.762378</v>
      </c>
      <c r="G24" s="8">
        <v>4.1601589999999993</v>
      </c>
      <c r="H24" s="8">
        <v>8.6634449999999994</v>
      </c>
      <c r="I24" s="8">
        <v>9.2579740000000008</v>
      </c>
      <c r="J24" s="8">
        <v>8.1516559999999991</v>
      </c>
      <c r="K24" s="8">
        <v>7.2157140000000002</v>
      </c>
      <c r="L24" s="8">
        <v>10.033441</v>
      </c>
      <c r="M24" s="8">
        <v>10.751818</v>
      </c>
      <c r="N24" s="8">
        <v>13.813613</v>
      </c>
      <c r="O24" s="8">
        <v>17.021857000000001</v>
      </c>
      <c r="P24" s="34">
        <v>18.568942</v>
      </c>
      <c r="Q24" s="34">
        <v>13.161261</v>
      </c>
      <c r="R24" s="34">
        <v>15.493475</v>
      </c>
      <c r="S24" s="34">
        <v>19.894873</v>
      </c>
      <c r="T24" s="34">
        <v>20.222998</v>
      </c>
      <c r="U24" s="34">
        <v>23.604458999999999</v>
      </c>
      <c r="V24" s="34">
        <v>22.282486000000002</v>
      </c>
      <c r="W24" s="34">
        <v>21.135467000000002</v>
      </c>
      <c r="X24" s="34">
        <v>20.614810000000002</v>
      </c>
      <c r="Y24" s="10">
        <v>20.182517000000001</v>
      </c>
      <c r="Z24" s="10">
        <v>20.231784999999999</v>
      </c>
      <c r="AA24" s="10">
        <v>22.824552000000001</v>
      </c>
      <c r="AB24" s="10">
        <v>13.317913000000001</v>
      </c>
      <c r="AC24" s="10">
        <v>14.888416999999999</v>
      </c>
      <c r="AD24" s="10">
        <v>20.036722000000001</v>
      </c>
      <c r="AE24" s="10">
        <v>19.426535999999999</v>
      </c>
      <c r="AF24" s="10">
        <f t="shared" si="0"/>
        <v>412.2260179999999</v>
      </c>
    </row>
    <row r="25" spans="1:32" ht="12.75" customHeight="1">
      <c r="A25" s="3">
        <v>17</v>
      </c>
      <c r="B25" s="3">
        <v>630612</v>
      </c>
      <c r="C25" s="8">
        <v>0.68600000000000005</v>
      </c>
      <c r="D25" s="8">
        <v>1.107556</v>
      </c>
      <c r="E25" s="8">
        <v>1.449025</v>
      </c>
      <c r="F25" s="8">
        <v>2.4067570000000003</v>
      </c>
      <c r="G25" s="8">
        <v>2.3035010000000002</v>
      </c>
      <c r="H25" s="8">
        <v>1.6514549999999999</v>
      </c>
      <c r="I25" s="8">
        <v>2.3264430000000003</v>
      </c>
      <c r="J25" s="8">
        <v>1.6133510000000002</v>
      </c>
      <c r="K25" s="8">
        <v>2.389821</v>
      </c>
      <c r="L25" s="8">
        <v>2.6794989999999999</v>
      </c>
      <c r="M25" s="8">
        <v>2.8492260000000003</v>
      </c>
      <c r="N25" s="8">
        <v>1.939338</v>
      </c>
      <c r="O25" s="8">
        <v>2.70452</v>
      </c>
      <c r="P25" s="34">
        <v>2.029115</v>
      </c>
      <c r="Q25" s="34">
        <v>2.6807289999999999</v>
      </c>
      <c r="R25" s="34">
        <v>3.997798</v>
      </c>
      <c r="S25" s="34">
        <v>4.8457819999999998</v>
      </c>
      <c r="T25" s="34">
        <v>7.0085200000000007</v>
      </c>
      <c r="U25" s="34">
        <v>7.3148540000000004</v>
      </c>
      <c r="V25" s="34">
        <v>10.010529</v>
      </c>
      <c r="W25" s="34">
        <v>9.8371420000000001</v>
      </c>
      <c r="X25" s="34">
        <v>9.6804819999999996</v>
      </c>
      <c r="Y25" s="10">
        <v>10.340226000000001</v>
      </c>
      <c r="Z25" s="10">
        <v>11.080278</v>
      </c>
      <c r="AA25" s="10">
        <v>12.296427</v>
      </c>
      <c r="AB25" s="10">
        <v>10.275013999999999</v>
      </c>
      <c r="AC25" s="10">
        <v>14.599755</v>
      </c>
      <c r="AD25" s="10">
        <v>19.663653</v>
      </c>
      <c r="AE25" s="10">
        <v>20.941143</v>
      </c>
      <c r="AF25" s="10">
        <f t="shared" si="0"/>
        <v>182.70793900000001</v>
      </c>
    </row>
    <row r="26" spans="1:32" ht="12.75" customHeight="1">
      <c r="A26" s="3">
        <v>18</v>
      </c>
      <c r="B26" s="3">
        <v>630232</v>
      </c>
      <c r="C26" s="8">
        <v>1.0209999999999999</v>
      </c>
      <c r="D26" s="8">
        <v>1.4866459999999999</v>
      </c>
      <c r="E26" s="8">
        <v>1.2855619999999999</v>
      </c>
      <c r="F26" s="8">
        <v>2.8508149999999999</v>
      </c>
      <c r="G26" s="8">
        <v>2.715754</v>
      </c>
      <c r="H26" s="8">
        <v>3.796208</v>
      </c>
      <c r="I26" s="8">
        <v>3.2147049999999999</v>
      </c>
      <c r="J26" s="8">
        <v>2.9726750000000002</v>
      </c>
      <c r="K26" s="8">
        <v>3.0259420000000001</v>
      </c>
      <c r="L26" s="8">
        <v>2.342368</v>
      </c>
      <c r="M26" s="8">
        <v>2.1631080000000003</v>
      </c>
      <c r="N26" s="8">
        <v>3.6126010000000002</v>
      </c>
      <c r="O26" s="8">
        <v>8.1388840000000009</v>
      </c>
      <c r="P26" s="34">
        <v>4.5370270000000001</v>
      </c>
      <c r="Q26" s="34">
        <v>2.2394240000000001</v>
      </c>
      <c r="R26" s="34">
        <v>1.3051679999999999</v>
      </c>
      <c r="S26" s="34">
        <v>1.9038309999999998</v>
      </c>
      <c r="T26" s="34">
        <v>3.807868</v>
      </c>
      <c r="U26" s="34">
        <v>3.82185</v>
      </c>
      <c r="V26" s="34">
        <v>6.4480940000000002</v>
      </c>
      <c r="W26" s="34">
        <v>8.3930939999999996</v>
      </c>
      <c r="X26" s="34">
        <v>6.7065389999999994</v>
      </c>
      <c r="Y26" s="10">
        <v>7.7712780000000006</v>
      </c>
      <c r="Z26" s="10">
        <v>11.099822</v>
      </c>
      <c r="AA26" s="10">
        <v>14.104369</v>
      </c>
      <c r="AB26" s="10">
        <v>12.436236000000001</v>
      </c>
      <c r="AC26" s="10">
        <v>19.357579000000001</v>
      </c>
      <c r="AD26" s="10">
        <v>19.089361</v>
      </c>
      <c r="AE26" s="10">
        <v>23.012782999999999</v>
      </c>
      <c r="AF26" s="10">
        <f t="shared" si="0"/>
        <v>184.66059100000001</v>
      </c>
    </row>
    <row r="27" spans="1:32" ht="12.75" customHeight="1">
      <c r="A27" s="3">
        <v>19</v>
      </c>
      <c r="B27" s="3">
        <v>570500</v>
      </c>
      <c r="C27" s="8">
        <v>9.1460000000000008</v>
      </c>
      <c r="D27" s="8">
        <v>9.9177810000000015</v>
      </c>
      <c r="E27" s="8">
        <v>13.455715</v>
      </c>
      <c r="F27" s="8">
        <v>23.286060000000003</v>
      </c>
      <c r="G27" s="8">
        <v>34.373419999999996</v>
      </c>
      <c r="H27" s="8">
        <v>45.351967999999999</v>
      </c>
      <c r="I27" s="8">
        <v>36.953952999999998</v>
      </c>
      <c r="J27" s="8">
        <v>31.867488000000002</v>
      </c>
      <c r="K27" s="8">
        <v>26.412181</v>
      </c>
      <c r="L27" s="8">
        <v>32.179425999999999</v>
      </c>
      <c r="M27" s="8">
        <v>31.261576000000002</v>
      </c>
      <c r="N27" s="8">
        <v>44.102892999999995</v>
      </c>
      <c r="O27" s="8">
        <v>34.171521999999996</v>
      </c>
      <c r="P27" s="34">
        <v>33.127139</v>
      </c>
      <c r="Q27" s="34">
        <v>16.391380000000002</v>
      </c>
      <c r="R27" s="34">
        <v>19.641973999999998</v>
      </c>
      <c r="S27" s="34">
        <v>17.258426</v>
      </c>
      <c r="T27" s="34">
        <v>25.122143999999999</v>
      </c>
      <c r="U27" s="34">
        <v>23.165457999999997</v>
      </c>
      <c r="V27" s="34">
        <v>20.830155999999999</v>
      </c>
      <c r="W27" s="34">
        <v>45.512483000000003</v>
      </c>
      <c r="X27" s="34">
        <v>38.377201999999997</v>
      </c>
      <c r="Y27" s="10">
        <v>30.701417000000003</v>
      </c>
      <c r="Z27" s="10">
        <v>27.272204000000002</v>
      </c>
      <c r="AA27" s="10">
        <v>22.914573000000001</v>
      </c>
      <c r="AB27" s="10">
        <v>14.319559</v>
      </c>
      <c r="AC27" s="10">
        <v>16.920922999999998</v>
      </c>
      <c r="AD27" s="10">
        <v>17.991129000000001</v>
      </c>
      <c r="AE27" s="10">
        <v>18.954840000000001</v>
      </c>
      <c r="AF27" s="10">
        <f t="shared" si="0"/>
        <v>760.98099000000002</v>
      </c>
    </row>
    <row r="28" spans="1:32" ht="12.75" customHeight="1">
      <c r="A28" s="3">
        <v>20</v>
      </c>
      <c r="B28" s="3">
        <v>630622</v>
      </c>
      <c r="C28" s="8">
        <v>1.151</v>
      </c>
      <c r="D28" s="8">
        <v>0.95640899999999995</v>
      </c>
      <c r="E28" s="8">
        <v>1.619391</v>
      </c>
      <c r="F28" s="8">
        <v>1.865364</v>
      </c>
      <c r="G28" s="8">
        <v>4.0664280000000002</v>
      </c>
      <c r="H28" s="8">
        <v>6.0889850000000001</v>
      </c>
      <c r="I28" s="8">
        <v>5.9990589999999999</v>
      </c>
      <c r="J28" s="8">
        <v>5.9623439999999999</v>
      </c>
      <c r="K28" s="8">
        <v>5.11531</v>
      </c>
      <c r="L28" s="8">
        <v>6.6107439999999995</v>
      </c>
      <c r="M28" s="8">
        <v>6.4374880000000001</v>
      </c>
      <c r="N28" s="8">
        <v>9.2559750000000012</v>
      </c>
      <c r="O28" s="8">
        <v>11.221564000000001</v>
      </c>
      <c r="P28" s="34">
        <v>8.0013680000000011</v>
      </c>
      <c r="Q28" s="34">
        <v>7.8541620000000005</v>
      </c>
      <c r="R28" s="34">
        <v>7.90151</v>
      </c>
      <c r="S28" s="34">
        <v>10.950209999999998</v>
      </c>
      <c r="T28" s="34">
        <v>13.732697</v>
      </c>
      <c r="U28" s="34">
        <v>11.86368</v>
      </c>
      <c r="V28" s="34">
        <v>12.154195</v>
      </c>
      <c r="W28" s="34">
        <v>8.6268750000000001</v>
      </c>
      <c r="X28" s="34">
        <v>11.083442</v>
      </c>
      <c r="Y28" s="10">
        <v>12.419283</v>
      </c>
      <c r="Z28" s="10">
        <v>14.137975000000001</v>
      </c>
      <c r="AA28" s="10">
        <v>15.999784999999999</v>
      </c>
      <c r="AB28" s="10">
        <v>11.474729999999999</v>
      </c>
      <c r="AC28" s="10">
        <v>12.544741</v>
      </c>
      <c r="AD28" s="10">
        <v>16.863799999999998</v>
      </c>
      <c r="AE28" s="10">
        <v>14.747984000000001</v>
      </c>
      <c r="AF28" s="10">
        <f t="shared" si="0"/>
        <v>256.70649800000001</v>
      </c>
    </row>
    <row r="29" spans="1:32" ht="12.75" customHeight="1">
      <c r="A29" s="3">
        <v>21</v>
      </c>
      <c r="B29" s="3">
        <v>420329</v>
      </c>
      <c r="C29" s="8">
        <v>2.5379999999999998</v>
      </c>
      <c r="D29" s="8">
        <v>3.3319899999999998</v>
      </c>
      <c r="E29" s="8">
        <v>4.4818459999999991</v>
      </c>
      <c r="F29" s="8">
        <v>4.7097550000000004</v>
      </c>
      <c r="G29" s="8">
        <v>4.2336170000000006</v>
      </c>
      <c r="H29" s="8">
        <v>5.3004319999999998</v>
      </c>
      <c r="I29" s="8">
        <v>5.5638140000000007</v>
      </c>
      <c r="J29" s="8">
        <v>5.261069</v>
      </c>
      <c r="K29" s="8">
        <v>6.620565</v>
      </c>
      <c r="L29" s="8">
        <v>6.6668329999999996</v>
      </c>
      <c r="M29" s="8">
        <v>8.2270020000000006</v>
      </c>
      <c r="N29" s="8">
        <v>9.7340840000000011</v>
      </c>
      <c r="O29" s="8">
        <v>9.6685750000000006</v>
      </c>
      <c r="P29" s="34">
        <v>12.537505999999999</v>
      </c>
      <c r="Q29" s="34">
        <v>7.3190659999999994</v>
      </c>
      <c r="R29" s="34">
        <v>7.918539</v>
      </c>
      <c r="S29" s="34">
        <v>11.081944999999999</v>
      </c>
      <c r="T29" s="34">
        <v>13.794674000000001</v>
      </c>
      <c r="U29" s="34">
        <v>14.626940000000001</v>
      </c>
      <c r="V29" s="34">
        <v>18.061171999999999</v>
      </c>
      <c r="W29" s="34">
        <v>17.816003000000002</v>
      </c>
      <c r="X29" s="34">
        <v>13.722050999999999</v>
      </c>
      <c r="Y29" s="10">
        <v>14.444831000000001</v>
      </c>
      <c r="Z29" s="10">
        <v>15.798783</v>
      </c>
      <c r="AA29" s="10">
        <v>14.117483</v>
      </c>
      <c r="AB29" s="10">
        <v>11.42592</v>
      </c>
      <c r="AC29" s="10">
        <v>12.522734</v>
      </c>
      <c r="AD29" s="10">
        <v>16.405920999999999</v>
      </c>
      <c r="AE29" s="10">
        <v>22.621687999999999</v>
      </c>
      <c r="AF29" s="10">
        <f t="shared" si="0"/>
        <v>300.55283799999989</v>
      </c>
    </row>
    <row r="30" spans="1:32" ht="12.75" customHeight="1">
      <c r="A30" s="3">
        <v>22</v>
      </c>
      <c r="B30" s="3">
        <v>701931</v>
      </c>
      <c r="C30" s="8">
        <v>2.08</v>
      </c>
      <c r="D30" s="8">
        <v>7.1193109999999997</v>
      </c>
      <c r="E30" s="8">
        <v>6.1294260000000005</v>
      </c>
      <c r="F30" s="8">
        <v>5.8204260000000003</v>
      </c>
      <c r="G30" s="8">
        <v>3.3405360000000002</v>
      </c>
      <c r="H30" s="8">
        <v>5.7607629999999999</v>
      </c>
      <c r="I30" s="8">
        <v>7.2110240000000001</v>
      </c>
      <c r="J30" s="8">
        <v>8.2165599999999994</v>
      </c>
      <c r="K30" s="8">
        <v>10.692534</v>
      </c>
      <c r="L30" s="8">
        <v>10.589504999999999</v>
      </c>
      <c r="M30" s="8">
        <v>11.015825000000001</v>
      </c>
      <c r="N30" s="8">
        <v>14.043607</v>
      </c>
      <c r="O30" s="8">
        <v>14.513093000000001</v>
      </c>
      <c r="P30" s="34">
        <v>14.780661</v>
      </c>
      <c r="Q30" s="34">
        <v>14.704732</v>
      </c>
      <c r="R30" s="34">
        <v>20.241735000000002</v>
      </c>
      <c r="S30" s="34">
        <v>20.725342000000001</v>
      </c>
      <c r="T30" s="34">
        <v>21.360956999999999</v>
      </c>
      <c r="U30" s="34">
        <v>20.442159</v>
      </c>
      <c r="V30" s="34">
        <v>22.305362000000002</v>
      </c>
      <c r="W30" s="34">
        <v>24.304966</v>
      </c>
      <c r="X30" s="34">
        <v>21.373373999999998</v>
      </c>
      <c r="Y30" s="10">
        <v>27.000865000000001</v>
      </c>
      <c r="Z30" s="10">
        <v>37.512660000000004</v>
      </c>
      <c r="AA30" s="10">
        <v>43.137362000000003</v>
      </c>
      <c r="AB30" s="10">
        <v>36.738776000000001</v>
      </c>
      <c r="AC30" s="10">
        <v>47.197819000000003</v>
      </c>
      <c r="AD30" s="10">
        <v>14.419791</v>
      </c>
      <c r="AE30" s="10">
        <v>56.527788000000001</v>
      </c>
      <c r="AF30" s="10">
        <f t="shared" si="0"/>
        <v>549.30695900000001</v>
      </c>
    </row>
    <row r="31" spans="1:32" ht="12.75" customHeight="1">
      <c r="A31" s="3">
        <v>23</v>
      </c>
      <c r="B31" s="3">
        <v>401511</v>
      </c>
      <c r="C31" s="8">
        <v>13.018000000000001</v>
      </c>
      <c r="D31" s="8">
        <v>12.746306000000001</v>
      </c>
      <c r="E31" s="8">
        <v>13.612290000000002</v>
      </c>
      <c r="F31" s="8">
        <v>15.312761</v>
      </c>
      <c r="G31" s="8">
        <v>14.586596</v>
      </c>
      <c r="H31" s="8">
        <v>14.858905</v>
      </c>
      <c r="I31" s="8">
        <v>24.36777</v>
      </c>
      <c r="J31" s="8">
        <v>7.4628950000000005</v>
      </c>
      <c r="K31" s="8">
        <v>7.2203220000000004</v>
      </c>
      <c r="L31" s="8">
        <v>8.0415010000000002</v>
      </c>
      <c r="M31" s="8">
        <v>9.9842499999999994</v>
      </c>
      <c r="N31" s="8">
        <v>11.955799000000001</v>
      </c>
      <c r="O31" s="8">
        <v>13.64677</v>
      </c>
      <c r="P31" s="34">
        <v>12.14847</v>
      </c>
      <c r="Q31" s="34">
        <v>11.91512</v>
      </c>
      <c r="R31" s="34">
        <v>9.1842079999999999</v>
      </c>
      <c r="S31" s="34">
        <v>6.9710529999999995</v>
      </c>
      <c r="T31" s="34">
        <v>10.601621999999999</v>
      </c>
      <c r="U31" s="34">
        <v>9.7153500000000008</v>
      </c>
      <c r="V31" s="34">
        <v>8.5022880000000001</v>
      </c>
      <c r="W31" s="34">
        <v>10.083062999999999</v>
      </c>
      <c r="X31" s="34">
        <v>8.8921510000000001</v>
      </c>
      <c r="Y31" s="10">
        <v>9.9590870000000002</v>
      </c>
      <c r="Z31" s="10">
        <v>8.422993</v>
      </c>
      <c r="AA31" s="10">
        <v>8.9228760000000005</v>
      </c>
      <c r="AB31" s="10">
        <v>12.143974</v>
      </c>
      <c r="AC31" s="10">
        <v>10.199313</v>
      </c>
      <c r="AD31" s="10">
        <v>13.980495999999999</v>
      </c>
      <c r="AE31" s="10">
        <v>20.212730000000001</v>
      </c>
      <c r="AF31" s="10">
        <f t="shared" si="0"/>
        <v>338.66895900000014</v>
      </c>
    </row>
    <row r="32" spans="1:32" ht="12.75" customHeight="1">
      <c r="A32" s="3">
        <v>24</v>
      </c>
      <c r="B32" s="3">
        <v>631010</v>
      </c>
      <c r="C32" s="8">
        <v>2.5129999999999999</v>
      </c>
      <c r="D32" s="8">
        <v>2.7400949999999997</v>
      </c>
      <c r="E32" s="8">
        <v>2.9304140000000003</v>
      </c>
      <c r="F32" s="8">
        <v>2.9507629999999998</v>
      </c>
      <c r="G32" s="8">
        <v>2.5057320000000001</v>
      </c>
      <c r="H32" s="8">
        <v>2.9100890000000001</v>
      </c>
      <c r="I32" s="8">
        <v>2.4837040000000004</v>
      </c>
      <c r="J32" s="8">
        <v>2.278842</v>
      </c>
      <c r="K32" s="8">
        <v>2.6251700000000002</v>
      </c>
      <c r="L32" s="8">
        <v>5.0857209999999995</v>
      </c>
      <c r="M32" s="8">
        <v>6.8532659999999996</v>
      </c>
      <c r="N32" s="8">
        <v>6.4503539999999999</v>
      </c>
      <c r="O32" s="8">
        <v>5.0072320000000001</v>
      </c>
      <c r="P32" s="34">
        <v>6.3730370000000001</v>
      </c>
      <c r="Q32" s="34">
        <v>6.2456019999999999</v>
      </c>
      <c r="R32" s="34">
        <v>7.3472039999999996</v>
      </c>
      <c r="S32" s="34">
        <v>9.4633289999999999</v>
      </c>
      <c r="T32" s="34">
        <v>12.445482</v>
      </c>
      <c r="U32" s="34">
        <v>12.421258999999999</v>
      </c>
      <c r="V32" s="34">
        <v>10.618039000000001</v>
      </c>
      <c r="W32" s="34">
        <v>7.6067960000000001</v>
      </c>
      <c r="X32" s="34">
        <v>14.214718000000001</v>
      </c>
      <c r="Y32" s="10">
        <v>9.5836970000000008</v>
      </c>
      <c r="Z32" s="10">
        <v>10.611129</v>
      </c>
      <c r="AA32" s="10">
        <v>10.974176</v>
      </c>
      <c r="AB32" s="10">
        <v>9.9441209999999991</v>
      </c>
      <c r="AC32" s="10">
        <v>14.198726000000001</v>
      </c>
      <c r="AD32" s="10">
        <v>13.269088</v>
      </c>
      <c r="AE32" s="10">
        <v>12.494620000000001</v>
      </c>
      <c r="AF32" s="10">
        <f t="shared" si="0"/>
        <v>215.14540499999998</v>
      </c>
    </row>
    <row r="33" spans="1:32" ht="12.75" customHeight="1">
      <c r="A33" s="3">
        <v>25</v>
      </c>
      <c r="B33" s="3">
        <v>701932</v>
      </c>
      <c r="C33" s="8">
        <v>0.45300000000000001</v>
      </c>
      <c r="D33" s="8">
        <v>0.31828099999999998</v>
      </c>
      <c r="E33" s="8">
        <v>0.53567700000000007</v>
      </c>
      <c r="F33" s="8">
        <v>1.191012</v>
      </c>
      <c r="G33" s="8">
        <v>1.4175150000000001</v>
      </c>
      <c r="H33" s="8">
        <v>1.9778340000000001</v>
      </c>
      <c r="I33" s="8">
        <v>2.0489160000000002</v>
      </c>
      <c r="J33" s="8">
        <v>1.7868009999999999</v>
      </c>
      <c r="K33" s="8">
        <v>1.4138820000000001</v>
      </c>
      <c r="L33" s="8">
        <v>2.015574</v>
      </c>
      <c r="M33" s="8">
        <v>2.4762420000000001</v>
      </c>
      <c r="N33" s="8">
        <v>1.889176</v>
      </c>
      <c r="O33" s="8">
        <v>3.3679350000000001</v>
      </c>
      <c r="P33" s="34">
        <v>2.2989290000000002</v>
      </c>
      <c r="Q33" s="34">
        <v>7.0102010000000003</v>
      </c>
      <c r="R33" s="34">
        <v>15.741744000000001</v>
      </c>
      <c r="S33" s="34">
        <v>17.538347000000002</v>
      </c>
      <c r="T33" s="34">
        <v>17.499062000000002</v>
      </c>
      <c r="U33" s="34">
        <v>16.398741999999999</v>
      </c>
      <c r="V33" s="34">
        <v>17.295511999999999</v>
      </c>
      <c r="W33" s="34">
        <v>18.670921</v>
      </c>
      <c r="X33" s="34">
        <v>20.650168000000001</v>
      </c>
      <c r="Y33" s="10">
        <v>18.421808000000002</v>
      </c>
      <c r="Z33" s="10">
        <v>24.255220000000001</v>
      </c>
      <c r="AA33" s="10">
        <v>20.065351999999997</v>
      </c>
      <c r="AB33" s="10">
        <v>19.447465000000001</v>
      </c>
      <c r="AC33" s="10">
        <v>15.268750000000001</v>
      </c>
      <c r="AD33" s="10">
        <v>11.705499</v>
      </c>
      <c r="AE33" s="10">
        <v>18.601903999999998</v>
      </c>
      <c r="AF33" s="10">
        <f t="shared" si="0"/>
        <v>281.76146899999998</v>
      </c>
    </row>
    <row r="34" spans="1:32" ht="12.75" customHeight="1">
      <c r="A34" s="3"/>
      <c r="B34" s="29" t="s">
        <v>19</v>
      </c>
      <c r="C34" s="8">
        <f>SUM(C9:C33)</f>
        <v>302.21000799999996</v>
      </c>
      <c r="D34" s="8">
        <f t="shared" ref="D34:AD34" si="1">SUM(D9:D33)</f>
        <v>277.19710900000007</v>
      </c>
      <c r="E34" s="8">
        <f t="shared" si="1"/>
        <v>365.34971400000006</v>
      </c>
      <c r="F34" s="8">
        <f t="shared" si="1"/>
        <v>472.90525700000012</v>
      </c>
      <c r="G34" s="8">
        <f t="shared" si="1"/>
        <v>585.47115999999994</v>
      </c>
      <c r="H34" s="8">
        <f t="shared" si="1"/>
        <v>695.51154200000008</v>
      </c>
      <c r="I34" s="8">
        <f t="shared" si="1"/>
        <v>719.0924729999997</v>
      </c>
      <c r="J34" s="8">
        <f t="shared" si="1"/>
        <v>704.18799899999988</v>
      </c>
      <c r="K34" s="8">
        <f t="shared" si="1"/>
        <v>721.71702900000014</v>
      </c>
      <c r="L34" s="8">
        <f t="shared" si="1"/>
        <v>781.61851500000012</v>
      </c>
      <c r="M34" s="8">
        <f t="shared" si="1"/>
        <v>919.41381799999988</v>
      </c>
      <c r="N34" s="8">
        <f t="shared" si="1"/>
        <v>1016.9865160000001</v>
      </c>
      <c r="O34" s="8">
        <f t="shared" si="1"/>
        <v>1097.6268839999998</v>
      </c>
      <c r="P34" s="8">
        <f t="shared" si="1"/>
        <v>1138.8408560000003</v>
      </c>
      <c r="Q34" s="8">
        <f t="shared" si="1"/>
        <v>1051.3622309999998</v>
      </c>
      <c r="R34" s="8">
        <f t="shared" si="1"/>
        <v>1295.9415869999996</v>
      </c>
      <c r="S34" s="8">
        <f t="shared" si="1"/>
        <v>1532.4963089999997</v>
      </c>
      <c r="T34" s="8">
        <f t="shared" si="1"/>
        <v>1637.6925670000003</v>
      </c>
      <c r="U34" s="8">
        <f t="shared" si="1"/>
        <v>1779.259642</v>
      </c>
      <c r="V34" s="8">
        <f t="shared" si="1"/>
        <v>1916.7306440000004</v>
      </c>
      <c r="W34" s="8">
        <f t="shared" si="1"/>
        <v>1929.9558240000001</v>
      </c>
      <c r="X34" s="8">
        <f t="shared" si="1"/>
        <v>1858.5904019999998</v>
      </c>
      <c r="Y34" s="8">
        <f t="shared" si="1"/>
        <v>1952.8259360000002</v>
      </c>
      <c r="Z34" s="8">
        <f t="shared" si="1"/>
        <v>2116.4668240000001</v>
      </c>
      <c r="AA34" s="8">
        <f t="shared" si="1"/>
        <v>2117.3745530000006</v>
      </c>
      <c r="AB34" s="8">
        <f t="shared" si="1"/>
        <v>2315.9722200000006</v>
      </c>
      <c r="AC34" s="8">
        <f t="shared" si="1"/>
        <v>2343.3399260000001</v>
      </c>
      <c r="AD34" s="8">
        <f t="shared" si="1"/>
        <v>2425.2271129999999</v>
      </c>
      <c r="AE34" s="8">
        <f t="shared" ref="AE34" si="2">SUM(AE9:AE33)</f>
        <v>1901.4565630000004</v>
      </c>
      <c r="AF34" s="10">
        <f t="shared" si="0"/>
        <v>37972.821220999998</v>
      </c>
    </row>
    <row r="35" spans="1:32" ht="12.75" customHeight="1">
      <c r="A35" s="3"/>
      <c r="B35" s="29" t="s">
        <v>20</v>
      </c>
      <c r="C35" s="8">
        <f>C36-C34</f>
        <v>167.12299999999999</v>
      </c>
      <c r="D35" s="8">
        <f t="shared" ref="D35:AD35" si="3">D36-D34</f>
        <v>230.32070900000002</v>
      </c>
      <c r="E35" s="8">
        <f t="shared" si="3"/>
        <v>274.19228800000008</v>
      </c>
      <c r="F35" s="8">
        <f t="shared" si="3"/>
        <v>276.19771299999968</v>
      </c>
      <c r="G35" s="8">
        <f t="shared" si="3"/>
        <v>327.47661099999982</v>
      </c>
      <c r="H35" s="8">
        <f t="shared" si="3"/>
        <v>358.74021700000037</v>
      </c>
      <c r="I35" s="8">
        <f t="shared" si="3"/>
        <v>342.32829400000037</v>
      </c>
      <c r="J35" s="8">
        <f t="shared" si="3"/>
        <v>361.51620999999966</v>
      </c>
      <c r="K35" s="8">
        <f t="shared" si="3"/>
        <v>345.0233469999996</v>
      </c>
      <c r="L35" s="8">
        <f t="shared" si="3"/>
        <v>304.76437499999975</v>
      </c>
      <c r="M35" s="8">
        <f t="shared" si="3"/>
        <v>304.77935400000013</v>
      </c>
      <c r="N35" s="8">
        <f t="shared" si="3"/>
        <v>351.81963199999984</v>
      </c>
      <c r="O35" s="8">
        <f t="shared" si="3"/>
        <v>365.28626600000007</v>
      </c>
      <c r="P35" s="8">
        <f t="shared" si="3"/>
        <v>349.8883699999999</v>
      </c>
      <c r="Q35" s="8">
        <f t="shared" si="3"/>
        <v>260.33246300000042</v>
      </c>
      <c r="R35" s="8">
        <f t="shared" si="3"/>
        <v>326.47688499999981</v>
      </c>
      <c r="S35" s="8">
        <f t="shared" si="3"/>
        <v>349.22167700000045</v>
      </c>
      <c r="T35" s="8">
        <f t="shared" si="3"/>
        <v>362.7779309999994</v>
      </c>
      <c r="U35" s="8">
        <f t="shared" si="3"/>
        <v>354.97856100000081</v>
      </c>
      <c r="V35" s="8">
        <f t="shared" si="3"/>
        <v>373.38761799999907</v>
      </c>
      <c r="W35" s="8">
        <f t="shared" si="3"/>
        <v>308.6704550000004</v>
      </c>
      <c r="X35" s="8">
        <f t="shared" si="3"/>
        <v>316.06289600000036</v>
      </c>
      <c r="Y35" s="8">
        <f t="shared" si="3"/>
        <v>309.05856099999983</v>
      </c>
      <c r="Z35" s="8">
        <f t="shared" si="3"/>
        <v>351.66928100000041</v>
      </c>
      <c r="AA35" s="8">
        <f t="shared" si="3"/>
        <v>349.35098400000061</v>
      </c>
      <c r="AB35" s="8">
        <f t="shared" si="3"/>
        <v>272.27881199999911</v>
      </c>
      <c r="AC35" s="8">
        <f t="shared" si="3"/>
        <v>306.10622900000044</v>
      </c>
      <c r="AD35" s="8">
        <f t="shared" si="3"/>
        <v>168.34540599999991</v>
      </c>
      <c r="AE35" s="8">
        <f t="shared" ref="AE35" si="4">AE36-AE34</f>
        <v>417.04760899999951</v>
      </c>
      <c r="AF35" s="10">
        <f t="shared" si="0"/>
        <v>9185.2217540000001</v>
      </c>
    </row>
    <row r="36" spans="1:32" ht="12.75" customHeight="1">
      <c r="A36" s="3"/>
      <c r="B36" s="29" t="s">
        <v>7</v>
      </c>
      <c r="C36" s="8">
        <v>469.33300799999995</v>
      </c>
      <c r="D36" s="8">
        <v>507.51781800000009</v>
      </c>
      <c r="E36" s="8">
        <v>639.54200200000014</v>
      </c>
      <c r="F36" s="8">
        <v>749.1029699999998</v>
      </c>
      <c r="G36" s="8">
        <v>912.94777099999976</v>
      </c>
      <c r="H36" s="8">
        <v>1054.2517590000004</v>
      </c>
      <c r="I36" s="8">
        <v>1061.4207670000001</v>
      </c>
      <c r="J36" s="8">
        <v>1065.7042089999995</v>
      </c>
      <c r="K36" s="8">
        <v>1066.7403759999997</v>
      </c>
      <c r="L36" s="8">
        <v>1086.3828899999999</v>
      </c>
      <c r="M36" s="8">
        <v>1224.193172</v>
      </c>
      <c r="N36" s="8">
        <v>1368.8061479999999</v>
      </c>
      <c r="O36" s="8">
        <v>1462.9131499999999</v>
      </c>
      <c r="P36" s="10">
        <v>1488.7292260000002</v>
      </c>
      <c r="Q36" s="10">
        <v>1311.6946940000003</v>
      </c>
      <c r="R36" s="10">
        <v>1622.4184719999994</v>
      </c>
      <c r="S36" s="10">
        <v>1881.7179860000001</v>
      </c>
      <c r="T36" s="10">
        <v>2000.4704979999997</v>
      </c>
      <c r="U36" s="10">
        <v>2134.2382030000008</v>
      </c>
      <c r="V36" s="10">
        <v>2290.1182619999995</v>
      </c>
      <c r="W36" s="10">
        <v>2238.6262790000005</v>
      </c>
      <c r="X36" s="10">
        <v>2174.6532980000002</v>
      </c>
      <c r="Y36" s="10">
        <v>2261.884497</v>
      </c>
      <c r="Z36" s="10">
        <v>2468.1361050000005</v>
      </c>
      <c r="AA36" s="10">
        <v>2466.7255370000012</v>
      </c>
      <c r="AB36" s="10">
        <v>2588.2510319999997</v>
      </c>
      <c r="AC36" s="10">
        <v>2649.4461550000005</v>
      </c>
      <c r="AD36" s="10">
        <v>2593.5725189999998</v>
      </c>
      <c r="AE36" s="10">
        <v>2318.5041719999999</v>
      </c>
      <c r="AF36" s="10">
        <f t="shared" si="0"/>
        <v>47158.042974999997</v>
      </c>
    </row>
    <row r="37" spans="1:32" s="27" customFormat="1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32" s="2" customFormat="1">
      <c r="A38" s="5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s="27" customFormat="1">
      <c r="A39" s="2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2" ht="12.75" customHeight="1">
      <c r="A40" s="3">
        <v>1</v>
      </c>
      <c r="B40" s="3">
        <v>560300</v>
      </c>
      <c r="C40" s="12">
        <f>C9/C$36*100</f>
        <v>29.465434061266798</v>
      </c>
      <c r="D40" s="12">
        <f t="shared" ref="D40:AF49" si="5">D9/D$36*100</f>
        <v>13.236735660776343</v>
      </c>
      <c r="E40" s="12">
        <f t="shared" si="5"/>
        <v>14.778369474472761</v>
      </c>
      <c r="F40" s="12">
        <f t="shared" si="5"/>
        <v>17.362714234065848</v>
      </c>
      <c r="G40" s="12">
        <f t="shared" si="5"/>
        <v>21.036534849045601</v>
      </c>
      <c r="H40" s="12">
        <f t="shared" si="5"/>
        <v>24.6642000622927</v>
      </c>
      <c r="I40" s="12">
        <f t="shared" si="5"/>
        <v>24.707625397346309</v>
      </c>
      <c r="J40" s="12">
        <f t="shared" si="5"/>
        <v>25.1530246137932</v>
      </c>
      <c r="K40" s="12">
        <f t="shared" si="5"/>
        <v>25.640554267348747</v>
      </c>
      <c r="L40" s="12">
        <f t="shared" si="5"/>
        <v>26.385879935940455</v>
      </c>
      <c r="M40" s="12">
        <f t="shared" si="5"/>
        <v>25.725170112286822</v>
      </c>
      <c r="N40" s="12">
        <f t="shared" si="5"/>
        <v>26.974153684178226</v>
      </c>
      <c r="O40" s="12">
        <f t="shared" si="5"/>
        <v>24.311079232557315</v>
      </c>
      <c r="P40" s="12">
        <f t="shared" si="5"/>
        <v>23.703410790700762</v>
      </c>
      <c r="Q40" s="12">
        <f t="shared" si="5"/>
        <v>26.154081858319994</v>
      </c>
      <c r="R40" s="12">
        <f t="shared" si="5"/>
        <v>25.978324166910756</v>
      </c>
      <c r="S40" s="12">
        <f t="shared" si="5"/>
        <v>24.564848050509092</v>
      </c>
      <c r="T40" s="12">
        <f t="shared" si="5"/>
        <v>21.024444170533329</v>
      </c>
      <c r="U40" s="12">
        <f t="shared" si="5"/>
        <v>24.28376988433094</v>
      </c>
      <c r="V40" s="12">
        <f t="shared" si="5"/>
        <v>24.871907728580005</v>
      </c>
      <c r="W40" s="12">
        <f t="shared" si="5"/>
        <v>26.137444936158545</v>
      </c>
      <c r="X40" s="12">
        <f t="shared" si="5"/>
        <v>26.029764262680178</v>
      </c>
      <c r="Y40" s="12">
        <f t="shared" si="5"/>
        <v>26.015027680699472</v>
      </c>
      <c r="Z40" s="12">
        <f t="shared" si="5"/>
        <v>23.787751324192065</v>
      </c>
      <c r="AA40" s="12">
        <f t="shared" si="5"/>
        <v>22.588419775215542</v>
      </c>
      <c r="AB40" s="12">
        <f t="shared" si="5"/>
        <v>20.94682757959005</v>
      </c>
      <c r="AC40" s="12">
        <f t="shared" si="5"/>
        <v>21.290932632673179</v>
      </c>
      <c r="AD40" s="12">
        <f t="shared" si="5"/>
        <v>20.263497247519997</v>
      </c>
      <c r="AE40" s="12">
        <f t="shared" ref="AE40:AE66" si="6">AE9/AE$36*100</f>
        <v>0</v>
      </c>
      <c r="AF40" s="12">
        <f t="shared" si="5"/>
        <v>22.512025538523744</v>
      </c>
    </row>
    <row r="41" spans="1:32" ht="12.75" customHeight="1">
      <c r="A41" s="3">
        <v>2</v>
      </c>
      <c r="B41" s="3">
        <v>630790</v>
      </c>
      <c r="C41" s="12">
        <f t="shared" ref="C41:R67" si="7">C10/C$36*100</f>
        <v>8.0782726451662672</v>
      </c>
      <c r="D41" s="12">
        <f t="shared" si="7"/>
        <v>10.575232257165796</v>
      </c>
      <c r="E41" s="12">
        <f t="shared" si="7"/>
        <v>8.7712200019037976</v>
      </c>
      <c r="F41" s="12">
        <f t="shared" si="7"/>
        <v>9.5086420495703052</v>
      </c>
      <c r="G41" s="12">
        <f t="shared" si="7"/>
        <v>9.2723464242950673</v>
      </c>
      <c r="H41" s="12">
        <f t="shared" si="7"/>
        <v>9.3899665004021067</v>
      </c>
      <c r="I41" s="12">
        <f t="shared" si="7"/>
        <v>7.307378036254307</v>
      </c>
      <c r="J41" s="12">
        <f t="shared" si="7"/>
        <v>6.5267289377854034</v>
      </c>
      <c r="K41" s="12">
        <f t="shared" si="7"/>
        <v>6.5191370425825177</v>
      </c>
      <c r="L41" s="12">
        <f t="shared" si="7"/>
        <v>6.9351401511855562</v>
      </c>
      <c r="M41" s="12">
        <f t="shared" si="7"/>
        <v>9.1548463562252245</v>
      </c>
      <c r="N41" s="12">
        <f t="shared" si="7"/>
        <v>8.8584103875605926</v>
      </c>
      <c r="O41" s="12">
        <f t="shared" si="7"/>
        <v>10.40407005706388</v>
      </c>
      <c r="P41" s="12">
        <f t="shared" si="7"/>
        <v>10.755879121835683</v>
      </c>
      <c r="Q41" s="12">
        <f t="shared" si="7"/>
        <v>15.523285024434196</v>
      </c>
      <c r="R41" s="12">
        <f t="shared" si="7"/>
        <v>13.449685932816479</v>
      </c>
      <c r="S41" s="12">
        <f t="shared" si="5"/>
        <v>13.617158729756646</v>
      </c>
      <c r="T41" s="12">
        <f t="shared" si="5"/>
        <v>13.727894326587567</v>
      </c>
      <c r="U41" s="12">
        <f t="shared" si="5"/>
        <v>14.889592106134739</v>
      </c>
      <c r="V41" s="12">
        <f t="shared" si="5"/>
        <v>15.406227436127057</v>
      </c>
      <c r="W41" s="12">
        <f t="shared" si="5"/>
        <v>12.54996792611135</v>
      </c>
      <c r="X41" s="12">
        <f t="shared" si="5"/>
        <v>13.755343864472872</v>
      </c>
      <c r="Y41" s="12">
        <f t="shared" si="5"/>
        <v>15.797435301135978</v>
      </c>
      <c r="Z41" s="12">
        <f t="shared" si="5"/>
        <v>15.007441698601138</v>
      </c>
      <c r="AA41" s="12">
        <f t="shared" si="5"/>
        <v>15.743568474679471</v>
      </c>
      <c r="AB41" s="12">
        <f t="shared" si="5"/>
        <v>30.804655890889649</v>
      </c>
      <c r="AC41" s="12">
        <f t="shared" si="5"/>
        <v>19.694133017774043</v>
      </c>
      <c r="AD41" s="12">
        <f t="shared" si="5"/>
        <v>19.138292928527132</v>
      </c>
      <c r="AE41" s="12">
        <f t="shared" si="6"/>
        <v>20.929125850199249</v>
      </c>
      <c r="AF41" s="12">
        <f t="shared" si="5"/>
        <v>14.547569751011281</v>
      </c>
    </row>
    <row r="42" spans="1:32" ht="12.75" customHeight="1">
      <c r="A42" s="3">
        <v>3</v>
      </c>
      <c r="B42" s="3">
        <v>420292</v>
      </c>
      <c r="C42" s="12">
        <f t="shared" si="7"/>
        <v>0.67670501453415788</v>
      </c>
      <c r="D42" s="12">
        <f t="shared" si="5"/>
        <v>1.1043629999213149</v>
      </c>
      <c r="E42" s="12">
        <f t="shared" si="5"/>
        <v>2.3459738301910615</v>
      </c>
      <c r="F42" s="12">
        <f t="shared" si="5"/>
        <v>2.5261194732681416</v>
      </c>
      <c r="G42" s="12">
        <f t="shared" si="5"/>
        <v>2.034083502899533</v>
      </c>
      <c r="H42" s="12">
        <f t="shared" si="5"/>
        <v>2.8138256110796767</v>
      </c>
      <c r="I42" s="12">
        <f t="shared" si="5"/>
        <v>4.6417468483542486</v>
      </c>
      <c r="J42" s="12">
        <f t="shared" si="5"/>
        <v>4.5067501464658299</v>
      </c>
      <c r="K42" s="12">
        <f t="shared" si="5"/>
        <v>5.0884977470844328</v>
      </c>
      <c r="L42" s="12">
        <f t="shared" si="5"/>
        <v>5.3850750539710734</v>
      </c>
      <c r="M42" s="12">
        <f t="shared" si="5"/>
        <v>4.5931189853099426</v>
      </c>
      <c r="N42" s="12">
        <f t="shared" si="5"/>
        <v>3.3801294703126947</v>
      </c>
      <c r="O42" s="12">
        <f t="shared" si="5"/>
        <v>4.883823691105655</v>
      </c>
      <c r="P42" s="12">
        <f t="shared" si="5"/>
        <v>5.5903068567822958</v>
      </c>
      <c r="Q42" s="12">
        <f t="shared" si="5"/>
        <v>5.5243134192322945</v>
      </c>
      <c r="R42" s="12">
        <f t="shared" si="5"/>
        <v>5.9533385909329093</v>
      </c>
      <c r="S42" s="12">
        <f t="shared" si="5"/>
        <v>6.7141961728583901</v>
      </c>
      <c r="T42" s="12">
        <f t="shared" si="5"/>
        <v>8.6369052766705696</v>
      </c>
      <c r="U42" s="12">
        <f t="shared" si="5"/>
        <v>8.9474626933196131</v>
      </c>
      <c r="V42" s="12">
        <f t="shared" si="5"/>
        <v>9.8790389891227406</v>
      </c>
      <c r="W42" s="12">
        <f t="shared" si="5"/>
        <v>10.668567649741235</v>
      </c>
      <c r="X42" s="12">
        <f t="shared" si="5"/>
        <v>10.38856452234346</v>
      </c>
      <c r="Y42" s="12">
        <f t="shared" si="5"/>
        <v>10.145710017658784</v>
      </c>
      <c r="Z42" s="12">
        <f t="shared" si="5"/>
        <v>11.049430031331271</v>
      </c>
      <c r="AA42" s="12">
        <f t="shared" si="5"/>
        <v>12.208467560856159</v>
      </c>
      <c r="AB42" s="12">
        <f t="shared" si="5"/>
        <v>9.1188275820998506</v>
      </c>
      <c r="AC42" s="12">
        <f t="shared" si="5"/>
        <v>8.5270827479790743</v>
      </c>
      <c r="AD42" s="12">
        <f t="shared" si="5"/>
        <v>10.082401864005872</v>
      </c>
      <c r="AE42" s="12">
        <f t="shared" si="6"/>
        <v>14.080056872116769</v>
      </c>
      <c r="AF42" s="12">
        <f t="shared" si="5"/>
        <v>7.976446000937977</v>
      </c>
    </row>
    <row r="43" spans="1:32" ht="12.75" customHeight="1">
      <c r="A43" s="3">
        <v>4</v>
      </c>
      <c r="B43" s="3">
        <v>420222</v>
      </c>
      <c r="C43" s="12">
        <f t="shared" si="7"/>
        <v>1.3593759422946874</v>
      </c>
      <c r="D43" s="12">
        <f t="shared" si="5"/>
        <v>1.3662196191109883</v>
      </c>
      <c r="E43" s="12">
        <f t="shared" si="5"/>
        <v>1.2061719130059574</v>
      </c>
      <c r="F43" s="12">
        <f t="shared" si="5"/>
        <v>1.2620063434002942</v>
      </c>
      <c r="G43" s="12">
        <f t="shared" si="5"/>
        <v>1.2780256845602183</v>
      </c>
      <c r="H43" s="12">
        <f t="shared" si="5"/>
        <v>1.4156997958587227</v>
      </c>
      <c r="I43" s="12">
        <f t="shared" si="5"/>
        <v>2.4420041331262174</v>
      </c>
      <c r="J43" s="12">
        <f t="shared" si="5"/>
        <v>3.4316647800721989</v>
      </c>
      <c r="K43" s="12">
        <f t="shared" si="5"/>
        <v>3.8207824431312245</v>
      </c>
      <c r="L43" s="12">
        <f t="shared" si="5"/>
        <v>4.1590645817332419</v>
      </c>
      <c r="M43" s="12">
        <f t="shared" si="5"/>
        <v>4.4231351095952682</v>
      </c>
      <c r="N43" s="12">
        <f t="shared" si="5"/>
        <v>5.1127594000257233</v>
      </c>
      <c r="O43" s="12">
        <f t="shared" si="5"/>
        <v>5.9107206056627497</v>
      </c>
      <c r="P43" s="12">
        <f t="shared" si="5"/>
        <v>6.3711215809771433</v>
      </c>
      <c r="Q43" s="12">
        <f t="shared" si="5"/>
        <v>6.0102591220819557</v>
      </c>
      <c r="R43" s="12">
        <f t="shared" si="5"/>
        <v>5.8868493947965872</v>
      </c>
      <c r="S43" s="12">
        <f t="shared" si="5"/>
        <v>6.0833330420215264</v>
      </c>
      <c r="T43" s="12">
        <f t="shared" si="5"/>
        <v>6.322170165790669</v>
      </c>
      <c r="U43" s="12">
        <f t="shared" si="5"/>
        <v>6.0883110806165233</v>
      </c>
      <c r="V43" s="12">
        <f t="shared" si="5"/>
        <v>6.2437278621203376</v>
      </c>
      <c r="W43" s="12">
        <f t="shared" si="5"/>
        <v>6.3408103590836111</v>
      </c>
      <c r="X43" s="12">
        <f t="shared" si="5"/>
        <v>6.1181465625974916</v>
      </c>
      <c r="Y43" s="12">
        <f t="shared" si="5"/>
        <v>5.5896687548674588</v>
      </c>
      <c r="Z43" s="12">
        <f t="shared" si="5"/>
        <v>5.7453407740656175</v>
      </c>
      <c r="AA43" s="12">
        <f t="shared" si="5"/>
        <v>5.7671208598672692</v>
      </c>
      <c r="AB43" s="12">
        <f t="shared" si="5"/>
        <v>3.7093912380597871</v>
      </c>
      <c r="AC43" s="12">
        <f t="shared" si="5"/>
        <v>4.5928267223079295</v>
      </c>
      <c r="AD43" s="12">
        <f t="shared" si="5"/>
        <v>7.9147724035550677</v>
      </c>
      <c r="AE43" s="12">
        <f t="shared" si="6"/>
        <v>8.5645862275377453</v>
      </c>
      <c r="AF43" s="12">
        <f t="shared" si="5"/>
        <v>5.3144723845487354</v>
      </c>
    </row>
    <row r="44" spans="1:32" ht="12.75" customHeight="1">
      <c r="A44" s="3">
        <v>5</v>
      </c>
      <c r="B44" s="3">
        <v>420212</v>
      </c>
      <c r="C44" s="12">
        <f t="shared" si="7"/>
        <v>3.9142782814883543</v>
      </c>
      <c r="D44" s="12">
        <f t="shared" si="5"/>
        <v>4.9567836059698696</v>
      </c>
      <c r="E44" s="12">
        <f t="shared" si="5"/>
        <v>8.025340609294334</v>
      </c>
      <c r="F44" s="12">
        <f t="shared" si="5"/>
        <v>8.7565163438078493</v>
      </c>
      <c r="G44" s="12">
        <f t="shared" si="5"/>
        <v>10.771272040270969</v>
      </c>
      <c r="H44" s="12">
        <f t="shared" si="5"/>
        <v>7.1522496743588517</v>
      </c>
      <c r="I44" s="12">
        <f t="shared" si="5"/>
        <v>6.1775541838442267</v>
      </c>
      <c r="J44" s="12">
        <f t="shared" si="5"/>
        <v>6.1997702966752595</v>
      </c>
      <c r="K44" s="12">
        <f t="shared" si="5"/>
        <v>6.9042946772270701</v>
      </c>
      <c r="L44" s="12">
        <f t="shared" si="5"/>
        <v>6.1878384332801861</v>
      </c>
      <c r="M44" s="12">
        <f t="shared" si="5"/>
        <v>6.6353653049128418</v>
      </c>
      <c r="N44" s="12">
        <f t="shared" si="5"/>
        <v>7.7058931357166873</v>
      </c>
      <c r="O44" s="12">
        <f t="shared" si="5"/>
        <v>6.8145378965251631</v>
      </c>
      <c r="P44" s="12">
        <f t="shared" si="5"/>
        <v>7.2346976279486306</v>
      </c>
      <c r="Q44" s="12">
        <f t="shared" si="5"/>
        <v>5.532728944621315</v>
      </c>
      <c r="R44" s="12">
        <f t="shared" si="5"/>
        <v>5.3256709961818052</v>
      </c>
      <c r="S44" s="12">
        <f t="shared" si="5"/>
        <v>5.4542614655116548</v>
      </c>
      <c r="T44" s="12">
        <f t="shared" si="5"/>
        <v>5.4699356031193025</v>
      </c>
      <c r="U44" s="12">
        <f t="shared" si="5"/>
        <v>5.4542914111635339</v>
      </c>
      <c r="V44" s="12">
        <f t="shared" si="5"/>
        <v>4.5980525873820586</v>
      </c>
      <c r="W44" s="12">
        <f t="shared" si="5"/>
        <v>5.0315183939641388</v>
      </c>
      <c r="X44" s="12">
        <f t="shared" si="5"/>
        <v>4.3554725751966732</v>
      </c>
      <c r="Y44" s="12">
        <f t="shared" si="5"/>
        <v>4.4051734795545574</v>
      </c>
      <c r="Z44" s="12">
        <f t="shared" si="5"/>
        <v>4.9461820501993738</v>
      </c>
      <c r="AA44" s="12">
        <f t="shared" si="5"/>
        <v>4.296529484544755</v>
      </c>
      <c r="AB44" s="12">
        <f t="shared" si="5"/>
        <v>2.5159255881637375</v>
      </c>
      <c r="AC44" s="12">
        <f t="shared" si="5"/>
        <v>2.8542582704421853</v>
      </c>
      <c r="AD44" s="12">
        <f t="shared" si="5"/>
        <v>6.352195737465709</v>
      </c>
      <c r="AE44" s="12">
        <f t="shared" si="6"/>
        <v>6.2915161318933359</v>
      </c>
      <c r="AF44" s="12">
        <f t="shared" si="5"/>
        <v>5.4708897321454213</v>
      </c>
    </row>
    <row r="45" spans="1:32" ht="12.75" customHeight="1">
      <c r="A45" s="3">
        <v>6</v>
      </c>
      <c r="B45" s="3">
        <v>940490</v>
      </c>
      <c r="C45" s="12">
        <f t="shared" si="7"/>
        <v>1.4569612372117668</v>
      </c>
      <c r="D45" s="12">
        <f t="shared" si="5"/>
        <v>1.2399980408175539</v>
      </c>
      <c r="E45" s="12">
        <f t="shared" si="5"/>
        <v>1.2910775170635311</v>
      </c>
      <c r="F45" s="12">
        <f t="shared" si="5"/>
        <v>1.5939773940557198</v>
      </c>
      <c r="G45" s="12">
        <f t="shared" si="5"/>
        <v>1.4964594288932223</v>
      </c>
      <c r="H45" s="12">
        <f t="shared" si="5"/>
        <v>1.9215633103819172</v>
      </c>
      <c r="I45" s="12">
        <f t="shared" si="5"/>
        <v>2.185565302774974</v>
      </c>
      <c r="J45" s="12">
        <f t="shared" si="5"/>
        <v>2.3660163661791458</v>
      </c>
      <c r="K45" s="12">
        <f t="shared" si="5"/>
        <v>2.0451466440040331</v>
      </c>
      <c r="L45" s="12">
        <f t="shared" si="5"/>
        <v>3.0165280861520203</v>
      </c>
      <c r="M45" s="12">
        <f t="shared" si="5"/>
        <v>3.1851557329221896</v>
      </c>
      <c r="N45" s="12">
        <f t="shared" si="5"/>
        <v>3.4170924106632521</v>
      </c>
      <c r="O45" s="12">
        <f t="shared" si="5"/>
        <v>3.9360568329022136</v>
      </c>
      <c r="P45" s="12">
        <f t="shared" si="5"/>
        <v>3.7031603892217801</v>
      </c>
      <c r="Q45" s="12">
        <f t="shared" si="5"/>
        <v>3.8507938036989571</v>
      </c>
      <c r="R45" s="12">
        <f t="shared" si="5"/>
        <v>5.9976838084225186</v>
      </c>
      <c r="S45" s="12">
        <f t="shared" si="5"/>
        <v>7.1017379859385583</v>
      </c>
      <c r="T45" s="12">
        <f t="shared" si="5"/>
        <v>7.0388457185835502</v>
      </c>
      <c r="U45" s="12">
        <f t="shared" si="5"/>
        <v>4.9712697416278022</v>
      </c>
      <c r="V45" s="12">
        <f t="shared" si="5"/>
        <v>4.5994223856374816</v>
      </c>
      <c r="W45" s="12">
        <f t="shared" si="5"/>
        <v>4.9623108618926377</v>
      </c>
      <c r="X45" s="12">
        <f t="shared" si="5"/>
        <v>4.0734772794113683</v>
      </c>
      <c r="Y45" s="12">
        <f t="shared" si="5"/>
        <v>4.8505174400158593</v>
      </c>
      <c r="Z45" s="12">
        <f t="shared" si="5"/>
        <v>4.7378502248359595</v>
      </c>
      <c r="AA45" s="12">
        <f t="shared" si="5"/>
        <v>4.6864812183602069</v>
      </c>
      <c r="AB45" s="12">
        <f t="shared" si="5"/>
        <v>3.8153563460068587</v>
      </c>
      <c r="AC45" s="12">
        <f t="shared" si="5"/>
        <v>5.9955920863015226</v>
      </c>
      <c r="AD45" s="12">
        <f t="shared" si="5"/>
        <v>6.2434195617724315</v>
      </c>
      <c r="AE45" s="12">
        <f t="shared" si="6"/>
        <v>6.5432320904186838</v>
      </c>
      <c r="AF45" s="12">
        <f t="shared" si="5"/>
        <v>4.4861433353405609</v>
      </c>
    </row>
    <row r="46" spans="1:32" ht="12.75" customHeight="1">
      <c r="A46" s="3">
        <v>7</v>
      </c>
      <c r="B46" s="3">
        <v>401519</v>
      </c>
      <c r="C46" s="12">
        <f t="shared" si="7"/>
        <v>3.1148459091545511</v>
      </c>
      <c r="D46" s="12">
        <f t="shared" si="5"/>
        <v>4.5792386347310465</v>
      </c>
      <c r="E46" s="12">
        <f t="shared" si="5"/>
        <v>4.9912900013094053</v>
      </c>
      <c r="F46" s="12">
        <f t="shared" si="5"/>
        <v>6.0753020375823645</v>
      </c>
      <c r="G46" s="12">
        <f t="shared" si="5"/>
        <v>3.4780050960878031</v>
      </c>
      <c r="H46" s="12">
        <f t="shared" si="5"/>
        <v>2.2492362756399245</v>
      </c>
      <c r="I46" s="12">
        <f t="shared" si="5"/>
        <v>2.0125048109219819</v>
      </c>
      <c r="J46" s="12">
        <f t="shared" si="5"/>
        <v>1.9060504620752614</v>
      </c>
      <c r="K46" s="12">
        <f t="shared" si="5"/>
        <v>2.1735138672579883</v>
      </c>
      <c r="L46" s="12">
        <f t="shared" si="5"/>
        <v>2.0748107511155669</v>
      </c>
      <c r="M46" s="12">
        <f t="shared" si="5"/>
        <v>6.1943662760438931</v>
      </c>
      <c r="N46" s="12">
        <f t="shared" si="5"/>
        <v>1.9916061919967354</v>
      </c>
      <c r="O46" s="12">
        <f t="shared" si="5"/>
        <v>2.197032407562951</v>
      </c>
      <c r="P46" s="12">
        <f t="shared" si="5"/>
        <v>2.5357975339432204</v>
      </c>
      <c r="Q46" s="12">
        <f t="shared" si="5"/>
        <v>2.9575913646258902</v>
      </c>
      <c r="R46" s="12">
        <f t="shared" si="5"/>
        <v>2.6787452035371069</v>
      </c>
      <c r="S46" s="12">
        <f t="shared" si="5"/>
        <v>2.7021711743366419</v>
      </c>
      <c r="T46" s="12">
        <f t="shared" si="5"/>
        <v>3.0127912438726709</v>
      </c>
      <c r="U46" s="12">
        <f t="shared" si="5"/>
        <v>2.4446075384960193</v>
      </c>
      <c r="V46" s="12">
        <f t="shared" si="5"/>
        <v>2.3316395002835892</v>
      </c>
      <c r="W46" s="12">
        <f t="shared" si="5"/>
        <v>2.5185083606355714</v>
      </c>
      <c r="X46" s="12">
        <f t="shared" si="5"/>
        <v>2.4184619703917507</v>
      </c>
      <c r="Y46" s="12">
        <f t="shared" si="5"/>
        <v>2.472258511615768</v>
      </c>
      <c r="Z46" s="12">
        <f t="shared" si="5"/>
        <v>2.5550255868081471</v>
      </c>
      <c r="AA46" s="12">
        <f t="shared" si="5"/>
        <v>2.566856143914805</v>
      </c>
      <c r="AB46" s="12">
        <f t="shared" si="5"/>
        <v>3.3081582482297653</v>
      </c>
      <c r="AC46" s="12">
        <f t="shared" si="5"/>
        <v>6.7901664149879633</v>
      </c>
      <c r="AD46" s="12">
        <f t="shared" si="5"/>
        <v>3.9246947696394834</v>
      </c>
      <c r="AE46" s="12">
        <f t="shared" si="6"/>
        <v>2.7988338250012004</v>
      </c>
      <c r="AF46" s="12">
        <f t="shared" si="5"/>
        <v>3.0823190622447583</v>
      </c>
    </row>
    <row r="47" spans="1:32" ht="12.75" customHeight="1">
      <c r="A47" s="3">
        <v>8</v>
      </c>
      <c r="B47" s="3">
        <v>392620</v>
      </c>
      <c r="C47" s="12">
        <f t="shared" si="7"/>
        <v>4.3229433374948139</v>
      </c>
      <c r="D47" s="12">
        <f t="shared" si="5"/>
        <v>4.0283744284225307</v>
      </c>
      <c r="E47" s="12">
        <f t="shared" si="5"/>
        <v>3.6742199771892379</v>
      </c>
      <c r="F47" s="12">
        <f t="shared" si="5"/>
        <v>3.160227758808646</v>
      </c>
      <c r="G47" s="12">
        <f t="shared" si="5"/>
        <v>2.6857805866749862</v>
      </c>
      <c r="H47" s="12">
        <f t="shared" si="5"/>
        <v>3.0141695025618627</v>
      </c>
      <c r="I47" s="12">
        <f t="shared" si="5"/>
        <v>4.3156924590302461</v>
      </c>
      <c r="J47" s="12">
        <f t="shared" si="5"/>
        <v>3.7185696242286328</v>
      </c>
      <c r="K47" s="12">
        <f t="shared" si="5"/>
        <v>3.6086593201193318</v>
      </c>
      <c r="L47" s="12">
        <f t="shared" si="5"/>
        <v>3.7486026680703715</v>
      </c>
      <c r="M47" s="12">
        <f t="shared" si="5"/>
        <v>2.2186405398444751</v>
      </c>
      <c r="N47" s="12">
        <f t="shared" si="5"/>
        <v>2.1476019846164518</v>
      </c>
      <c r="O47" s="12">
        <f t="shared" si="5"/>
        <v>1.9701166128693288</v>
      </c>
      <c r="P47" s="12">
        <f t="shared" si="5"/>
        <v>2.0891451216797701</v>
      </c>
      <c r="Q47" s="12">
        <f t="shared" si="5"/>
        <v>2.0994234501340445</v>
      </c>
      <c r="R47" s="12">
        <f t="shared" si="5"/>
        <v>2.4203177341536097</v>
      </c>
      <c r="S47" s="12">
        <f t="shared" si="5"/>
        <v>2.575560012742526</v>
      </c>
      <c r="T47" s="12">
        <f t="shared" si="5"/>
        <v>2.7325896110265959</v>
      </c>
      <c r="U47" s="12">
        <f t="shared" si="5"/>
        <v>2.7480465825022988</v>
      </c>
      <c r="V47" s="12">
        <f t="shared" si="5"/>
        <v>2.779439344080477</v>
      </c>
      <c r="W47" s="12">
        <f t="shared" si="5"/>
        <v>2.8359215468675369</v>
      </c>
      <c r="X47" s="12">
        <f t="shared" si="5"/>
        <v>2.4036228693591042</v>
      </c>
      <c r="Y47" s="12">
        <f t="shared" si="5"/>
        <v>2.1044365909547151</v>
      </c>
      <c r="Z47" s="12">
        <f t="shared" si="5"/>
        <v>2.2970025390880942</v>
      </c>
      <c r="AA47" s="12">
        <f t="shared" si="5"/>
        <v>2.1510564188884862</v>
      </c>
      <c r="AB47" s="12">
        <f t="shared" si="5"/>
        <v>2.146449487052692</v>
      </c>
      <c r="AC47" s="12">
        <f t="shared" si="5"/>
        <v>2.6690260100794538</v>
      </c>
      <c r="AD47" s="12">
        <f t="shared" si="5"/>
        <v>2.1133613808158955</v>
      </c>
      <c r="AE47" s="12">
        <f t="shared" si="6"/>
        <v>2.2644718363698506</v>
      </c>
      <c r="AF47" s="12">
        <f t="shared" si="5"/>
        <v>2.5960962961270981</v>
      </c>
    </row>
    <row r="48" spans="1:32" ht="12.75" customHeight="1">
      <c r="A48" s="3">
        <v>9</v>
      </c>
      <c r="B48" s="3">
        <v>630539</v>
      </c>
      <c r="C48" s="12">
        <f t="shared" si="7"/>
        <v>0.32578147582579575</v>
      </c>
      <c r="D48" s="12">
        <f t="shared" si="5"/>
        <v>0.10235798263145902</v>
      </c>
      <c r="E48" s="12">
        <f t="shared" si="5"/>
        <v>0.24104077530157272</v>
      </c>
      <c r="F48" s="12">
        <f t="shared" si="5"/>
        <v>0.3041372269555947</v>
      </c>
      <c r="G48" s="12">
        <f t="shared" si="5"/>
        <v>0.3222806488455735</v>
      </c>
      <c r="H48" s="12">
        <f t="shared" si="5"/>
        <v>0.22721527183147899</v>
      </c>
      <c r="I48" s="12">
        <f t="shared" si="5"/>
        <v>0.33163718945777887</v>
      </c>
      <c r="J48" s="12">
        <f t="shared" si="5"/>
        <v>0.38186777959887008</v>
      </c>
      <c r="K48" s="12">
        <f t="shared" si="5"/>
        <v>0.5300815575391703</v>
      </c>
      <c r="L48" s="12">
        <f t="shared" si="5"/>
        <v>0.4299523715805208</v>
      </c>
      <c r="M48" s="12">
        <f t="shared" si="5"/>
        <v>0.47781356192697338</v>
      </c>
      <c r="N48" s="12">
        <f t="shared" si="5"/>
        <v>0.47302300690718413</v>
      </c>
      <c r="O48" s="12">
        <f t="shared" si="5"/>
        <v>0.42065299638601239</v>
      </c>
      <c r="P48" s="12">
        <f t="shared" si="5"/>
        <v>0.41923862922806615</v>
      </c>
      <c r="Q48" s="12">
        <f t="shared" si="5"/>
        <v>0.39721872962001925</v>
      </c>
      <c r="R48" s="12">
        <f t="shared" si="5"/>
        <v>0.76246993075409242</v>
      </c>
      <c r="S48" s="12">
        <f t="shared" si="5"/>
        <v>0.95238825017002293</v>
      </c>
      <c r="T48" s="12">
        <f t="shared" si="5"/>
        <v>1.062496948655326</v>
      </c>
      <c r="U48" s="12">
        <f t="shared" si="5"/>
        <v>1.1294132007438342</v>
      </c>
      <c r="V48" s="12">
        <f t="shared" si="5"/>
        <v>0.96566030527553626</v>
      </c>
      <c r="W48" s="12">
        <f t="shared" si="5"/>
        <v>0.94930615258805306</v>
      </c>
      <c r="X48" s="12">
        <f t="shared" si="5"/>
        <v>1.7554347184955272</v>
      </c>
      <c r="Y48" s="12">
        <f t="shared" si="5"/>
        <v>1.2572016403895092</v>
      </c>
      <c r="Z48" s="12">
        <f t="shared" si="5"/>
        <v>1.1858712710659041</v>
      </c>
      <c r="AA48" s="12">
        <f t="shared" si="5"/>
        <v>1.5144701118809549</v>
      </c>
      <c r="AB48" s="12">
        <f t="shared" si="5"/>
        <v>1.9945171222479785</v>
      </c>
      <c r="AC48" s="12">
        <f t="shared" si="5"/>
        <v>1.6393497530807526</v>
      </c>
      <c r="AD48" s="12">
        <f t="shared" si="5"/>
        <v>2.1054032844647059</v>
      </c>
      <c r="AE48" s="12">
        <f t="shared" si="6"/>
        <v>2.3893917754830762</v>
      </c>
      <c r="AF48" s="12">
        <f t="shared" si="5"/>
        <v>1.0949687718672767</v>
      </c>
    </row>
    <row r="49" spans="1:32" ht="12.75" customHeight="1">
      <c r="A49" s="3">
        <v>10</v>
      </c>
      <c r="B49" s="3">
        <v>420232</v>
      </c>
      <c r="C49" s="12">
        <f t="shared" si="7"/>
        <v>1.2790491820681833</v>
      </c>
      <c r="D49" s="12">
        <f t="shared" si="5"/>
        <v>1.5520495479431617</v>
      </c>
      <c r="E49" s="12">
        <f t="shared" si="5"/>
        <v>0.31252771416880293</v>
      </c>
      <c r="F49" s="12">
        <f t="shared" si="5"/>
        <v>0.41205950631860411</v>
      </c>
      <c r="G49" s="12">
        <f t="shared" si="5"/>
        <v>0.49840058155966527</v>
      </c>
      <c r="H49" s="12">
        <f t="shared" si="5"/>
        <v>0.39765501591162139</v>
      </c>
      <c r="I49" s="12">
        <f t="shared" si="5"/>
        <v>0.4830329459721226</v>
      </c>
      <c r="J49" s="12">
        <f t="shared" si="5"/>
        <v>0.67004305131725372</v>
      </c>
      <c r="K49" s="12">
        <f t="shared" si="5"/>
        <v>0.89619369577513786</v>
      </c>
      <c r="L49" s="12">
        <f t="shared" si="5"/>
        <v>0.92906120787671842</v>
      </c>
      <c r="M49" s="12">
        <f t="shared" si="5"/>
        <v>1.090927584425377</v>
      </c>
      <c r="N49" s="12">
        <f t="shared" si="5"/>
        <v>1.1214037153784031</v>
      </c>
      <c r="O49" s="12">
        <f t="shared" si="5"/>
        <v>1.4074447960222383</v>
      </c>
      <c r="P49" s="12">
        <f t="shared" si="5"/>
        <v>1.5230046273035283</v>
      </c>
      <c r="Q49" s="12">
        <f t="shared" si="5"/>
        <v>1.385615729265121</v>
      </c>
      <c r="R49" s="12">
        <f t="shared" si="5"/>
        <v>1.3066664591082153</v>
      </c>
      <c r="S49" s="12">
        <f t="shared" si="5"/>
        <v>1.3546162703256428</v>
      </c>
      <c r="T49" s="12">
        <f t="shared" si="5"/>
        <v>1.3528120023292642</v>
      </c>
      <c r="U49" s="12">
        <f t="shared" si="5"/>
        <v>1.4517731880371549</v>
      </c>
      <c r="V49" s="12">
        <f t="shared" ref="D49:AF58" si="8">V18/V$36*100</f>
        <v>1.5310731145114991</v>
      </c>
      <c r="W49" s="12">
        <f t="shared" si="8"/>
        <v>1.7603765027543479</v>
      </c>
      <c r="X49" s="12">
        <f t="shared" si="8"/>
        <v>1.9347884574840393</v>
      </c>
      <c r="Y49" s="12">
        <f t="shared" si="8"/>
        <v>1.7902097146740383</v>
      </c>
      <c r="Z49" s="12">
        <f t="shared" si="8"/>
        <v>1.7375637799358714</v>
      </c>
      <c r="AA49" s="12">
        <f t="shared" si="8"/>
        <v>1.6620927778557306</v>
      </c>
      <c r="AB49" s="12">
        <f t="shared" si="8"/>
        <v>1.0326795457450821</v>
      </c>
      <c r="AC49" s="12">
        <f t="shared" si="8"/>
        <v>1.2433955654403548</v>
      </c>
      <c r="AD49" s="12">
        <f t="shared" si="8"/>
        <v>1.9052180587976073</v>
      </c>
      <c r="AE49" s="12">
        <f t="shared" si="6"/>
        <v>2.0401023457808987</v>
      </c>
      <c r="AF49" s="12">
        <f t="shared" si="8"/>
        <v>1.3821961236719451</v>
      </c>
    </row>
    <row r="50" spans="1:32" ht="12.75" customHeight="1">
      <c r="A50" s="3">
        <v>11</v>
      </c>
      <c r="B50" s="3">
        <v>630260</v>
      </c>
      <c r="C50" s="12">
        <f t="shared" si="7"/>
        <v>1.3205975063232716</v>
      </c>
      <c r="D50" s="12">
        <f t="shared" si="8"/>
        <v>1.7241369050810345</v>
      </c>
      <c r="E50" s="12">
        <f t="shared" si="8"/>
        <v>1.6508601416299156</v>
      </c>
      <c r="F50" s="12">
        <f t="shared" si="8"/>
        <v>1.730796101369082</v>
      </c>
      <c r="G50" s="12">
        <f t="shared" si="8"/>
        <v>1.4298055611332452</v>
      </c>
      <c r="H50" s="12">
        <f t="shared" si="8"/>
        <v>1.7176290051606158</v>
      </c>
      <c r="I50" s="12">
        <f t="shared" si="8"/>
        <v>1.6392704515456311</v>
      </c>
      <c r="J50" s="12">
        <f t="shared" si="8"/>
        <v>1.7407091802149401</v>
      </c>
      <c r="K50" s="12">
        <f t="shared" si="8"/>
        <v>1.4678176013842006</v>
      </c>
      <c r="L50" s="12">
        <f t="shared" si="8"/>
        <v>2.0127071404815662</v>
      </c>
      <c r="M50" s="12">
        <f t="shared" si="8"/>
        <v>1.1924190016638976</v>
      </c>
      <c r="N50" s="12">
        <f t="shared" si="8"/>
        <v>1.4122735369245287</v>
      </c>
      <c r="O50" s="12">
        <f t="shared" si="8"/>
        <v>1.4888483981431162</v>
      </c>
      <c r="P50" s="12">
        <f t="shared" si="8"/>
        <v>1.0907111727515719</v>
      </c>
      <c r="Q50" s="12">
        <f t="shared" si="8"/>
        <v>0.90506007642659547</v>
      </c>
      <c r="R50" s="12">
        <f t="shared" si="8"/>
        <v>0.95820019731629424</v>
      </c>
      <c r="S50" s="12">
        <f t="shared" si="8"/>
        <v>0.77590824494569077</v>
      </c>
      <c r="T50" s="12">
        <f t="shared" si="8"/>
        <v>0.98303074300073989</v>
      </c>
      <c r="U50" s="12">
        <f t="shared" si="8"/>
        <v>1.0202974986293034</v>
      </c>
      <c r="V50" s="12">
        <f t="shared" si="8"/>
        <v>0.87667140746114025</v>
      </c>
      <c r="W50" s="12">
        <f t="shared" si="8"/>
        <v>1.200787833689144</v>
      </c>
      <c r="X50" s="12">
        <f t="shared" si="8"/>
        <v>1.3104018937735058</v>
      </c>
      <c r="Y50" s="12">
        <f t="shared" si="8"/>
        <v>1.357716321975392</v>
      </c>
      <c r="Z50" s="12">
        <f t="shared" si="8"/>
        <v>1.5573994044384354</v>
      </c>
      <c r="AA50" s="12">
        <f t="shared" si="8"/>
        <v>1.4392900818296426</v>
      </c>
      <c r="AB50" s="12">
        <f t="shared" si="8"/>
        <v>1.0770675508417995</v>
      </c>
      <c r="AC50" s="12">
        <f t="shared" si="8"/>
        <v>1.4650093162584008</v>
      </c>
      <c r="AD50" s="12">
        <f t="shared" si="8"/>
        <v>1.8974711383422092</v>
      </c>
      <c r="AE50" s="12">
        <f t="shared" si="6"/>
        <v>2.0298776930559694</v>
      </c>
      <c r="AF50" s="12">
        <f t="shared" si="8"/>
        <v>1.3605032005677713</v>
      </c>
    </row>
    <row r="51" spans="1:32" ht="12.75" customHeight="1">
      <c r="A51" s="3">
        <v>12</v>
      </c>
      <c r="B51" s="3">
        <v>630531</v>
      </c>
      <c r="C51" s="12">
        <f t="shared" si="7"/>
        <v>0.27634962337871621</v>
      </c>
      <c r="D51" s="12">
        <f t="shared" si="8"/>
        <v>0.65027273584313838</v>
      </c>
      <c r="E51" s="12">
        <f t="shared" si="8"/>
        <v>0.96750330402849749</v>
      </c>
      <c r="F51" s="12">
        <f t="shared" si="8"/>
        <v>0.62568728034812104</v>
      </c>
      <c r="G51" s="12">
        <f t="shared" si="8"/>
        <v>0.77783639169430663</v>
      </c>
      <c r="H51" s="12">
        <f t="shared" si="8"/>
        <v>0.65420749276644041</v>
      </c>
      <c r="I51" s="12">
        <f t="shared" si="8"/>
        <v>0.61446159739589867</v>
      </c>
      <c r="J51" s="12">
        <f t="shared" si="8"/>
        <v>0.42445595708442974</v>
      </c>
      <c r="K51" s="12">
        <f t="shared" si="8"/>
        <v>0.60259254684853159</v>
      </c>
      <c r="L51" s="12">
        <f t="shared" si="8"/>
        <v>1.0173097442652106</v>
      </c>
      <c r="M51" s="12">
        <f t="shared" si="8"/>
        <v>1.2190192970623757</v>
      </c>
      <c r="N51" s="12">
        <f t="shared" si="8"/>
        <v>1.2089900402755935</v>
      </c>
      <c r="O51" s="12">
        <f t="shared" si="8"/>
        <v>0.77701858104153365</v>
      </c>
      <c r="P51" s="12">
        <f t="shared" si="8"/>
        <v>1.0223028966047851</v>
      </c>
      <c r="Q51" s="12">
        <f t="shared" si="8"/>
        <v>0.83611293467655035</v>
      </c>
      <c r="R51" s="12">
        <f t="shared" si="8"/>
        <v>0.7272066488158182</v>
      </c>
      <c r="S51" s="12">
        <f t="shared" si="8"/>
        <v>1.1578439576014128</v>
      </c>
      <c r="T51" s="12">
        <f t="shared" si="8"/>
        <v>1.1157545198649566</v>
      </c>
      <c r="U51" s="12">
        <f t="shared" si="8"/>
        <v>1.0176135901546315</v>
      </c>
      <c r="V51" s="12">
        <f t="shared" si="8"/>
        <v>0.94900579418199515</v>
      </c>
      <c r="W51" s="12">
        <f t="shared" si="8"/>
        <v>0.88234919715243798</v>
      </c>
      <c r="X51" s="12">
        <f t="shared" si="8"/>
        <v>0.73944577808282885</v>
      </c>
      <c r="Y51" s="12">
        <f t="shared" si="8"/>
        <v>0.84125254959913198</v>
      </c>
      <c r="Z51" s="12">
        <f t="shared" si="8"/>
        <v>0.76361963839105196</v>
      </c>
      <c r="AA51" s="12">
        <f t="shared" si="8"/>
        <v>0.89723589706364615</v>
      </c>
      <c r="AB51" s="12">
        <f t="shared" si="8"/>
        <v>0.99702125802146702</v>
      </c>
      <c r="AC51" s="12">
        <f t="shared" si="8"/>
        <v>1.5790350342107629</v>
      </c>
      <c r="AD51" s="12">
        <f t="shared" si="8"/>
        <v>1.7104114373136601</v>
      </c>
      <c r="AE51" s="12">
        <f t="shared" si="6"/>
        <v>0</v>
      </c>
      <c r="AF51" s="12">
        <f t="shared" si="8"/>
        <v>0.92077872321842258</v>
      </c>
    </row>
    <row r="52" spans="1:32" ht="12.75" customHeight="1">
      <c r="A52" s="3">
        <v>13</v>
      </c>
      <c r="B52" s="3">
        <v>630392</v>
      </c>
      <c r="C52" s="12">
        <f t="shared" si="7"/>
        <v>0.47514237481460081</v>
      </c>
      <c r="D52" s="12">
        <f t="shared" si="8"/>
        <v>0.39736122131578033</v>
      </c>
      <c r="E52" s="12">
        <f t="shared" si="8"/>
        <v>0.37466655708408025</v>
      </c>
      <c r="F52" s="12">
        <f t="shared" si="8"/>
        <v>0.46979829755580882</v>
      </c>
      <c r="G52" s="12">
        <f t="shared" si="8"/>
        <v>0.37670512040715648</v>
      </c>
      <c r="H52" s="12">
        <f t="shared" si="8"/>
        <v>0.36323695619273783</v>
      </c>
      <c r="I52" s="12">
        <f t="shared" si="8"/>
        <v>0.50073440856278251</v>
      </c>
      <c r="J52" s="12">
        <f t="shared" si="8"/>
        <v>0.67572389591641402</v>
      </c>
      <c r="K52" s="12">
        <f t="shared" si="8"/>
        <v>0.55119138004766044</v>
      </c>
      <c r="L52" s="12">
        <f t="shared" si="8"/>
        <v>0.62692638688372571</v>
      </c>
      <c r="M52" s="12">
        <f t="shared" si="8"/>
        <v>0.51316386528579661</v>
      </c>
      <c r="N52" s="12">
        <f t="shared" si="8"/>
        <v>0.80648863362644696</v>
      </c>
      <c r="O52" s="12">
        <f t="shared" si="8"/>
        <v>0.9481180068686923</v>
      </c>
      <c r="P52" s="12">
        <f t="shared" si="8"/>
        <v>1.0329633308347503</v>
      </c>
      <c r="Q52" s="12">
        <f t="shared" si="8"/>
        <v>1.0066012358208105</v>
      </c>
      <c r="R52" s="12">
        <f t="shared" si="8"/>
        <v>0.78764839161668543</v>
      </c>
      <c r="S52" s="12">
        <f t="shared" si="8"/>
        <v>0.8956115701388635</v>
      </c>
      <c r="T52" s="12">
        <f t="shared" si="8"/>
        <v>0.86675714624810252</v>
      </c>
      <c r="U52" s="12">
        <f t="shared" si="8"/>
        <v>1.1235100171243628</v>
      </c>
      <c r="V52" s="12">
        <f t="shared" si="8"/>
        <v>0.76988879974269231</v>
      </c>
      <c r="W52" s="12">
        <f t="shared" si="8"/>
        <v>1.0502071391077419</v>
      </c>
      <c r="X52" s="12">
        <f t="shared" si="8"/>
        <v>1.0857226309000358</v>
      </c>
      <c r="Y52" s="12">
        <f t="shared" si="8"/>
        <v>1.1883683289598144</v>
      </c>
      <c r="Z52" s="12">
        <f t="shared" si="8"/>
        <v>1.2933373056426316</v>
      </c>
      <c r="AA52" s="12">
        <f t="shared" si="8"/>
        <v>1.263896754314908</v>
      </c>
      <c r="AB52" s="12">
        <f t="shared" si="8"/>
        <v>1.0385001558071438</v>
      </c>
      <c r="AC52" s="12">
        <f t="shared" si="8"/>
        <v>1.5105593644344133</v>
      </c>
      <c r="AD52" s="12">
        <f t="shared" si="8"/>
        <v>1.4456223500724101</v>
      </c>
      <c r="AE52" s="12">
        <f t="shared" si="6"/>
        <v>1.8440952367628523</v>
      </c>
      <c r="AF52" s="12">
        <f t="shared" si="8"/>
        <v>1.0077581575044148</v>
      </c>
    </row>
    <row r="53" spans="1:32" ht="12.75" customHeight="1">
      <c r="A53" s="3">
        <v>14</v>
      </c>
      <c r="B53" s="3">
        <v>630231</v>
      </c>
      <c r="C53" s="12">
        <f t="shared" si="7"/>
        <v>0.23458823079411453</v>
      </c>
      <c r="D53" s="12">
        <f t="shared" si="8"/>
        <v>0.20333650630567612</v>
      </c>
      <c r="E53" s="12">
        <f t="shared" si="8"/>
        <v>0.24826922939144186</v>
      </c>
      <c r="F53" s="12">
        <f t="shared" si="8"/>
        <v>0.22543336065000524</v>
      </c>
      <c r="G53" s="12">
        <f t="shared" si="8"/>
        <v>0.1875377819395542</v>
      </c>
      <c r="H53" s="12">
        <f t="shared" si="8"/>
        <v>0.30261462433092312</v>
      </c>
      <c r="I53" s="12">
        <f t="shared" si="8"/>
        <v>0.35952179556328578</v>
      </c>
      <c r="J53" s="12">
        <f t="shared" si="8"/>
        <v>0.49254483145238304</v>
      </c>
      <c r="K53" s="12">
        <f t="shared" si="8"/>
        <v>0.35954643569242767</v>
      </c>
      <c r="L53" s="12">
        <f t="shared" si="8"/>
        <v>0.44868490150834389</v>
      </c>
      <c r="M53" s="12">
        <f t="shared" si="8"/>
        <v>0.54972419009701845</v>
      </c>
      <c r="N53" s="12">
        <f t="shared" si="8"/>
        <v>0.66038847160408876</v>
      </c>
      <c r="O53" s="12">
        <f t="shared" si="8"/>
        <v>0.94965370979131614</v>
      </c>
      <c r="P53" s="12">
        <f t="shared" si="8"/>
        <v>1.4296938374205059</v>
      </c>
      <c r="Q53" s="12">
        <f t="shared" si="8"/>
        <v>0.83495496704357308</v>
      </c>
      <c r="R53" s="12">
        <f t="shared" si="8"/>
        <v>0.75637446267931818</v>
      </c>
      <c r="S53" s="12">
        <f t="shared" si="8"/>
        <v>0.88539776544390192</v>
      </c>
      <c r="T53" s="12">
        <f t="shared" si="8"/>
        <v>0.88058249384890475</v>
      </c>
      <c r="U53" s="12">
        <f t="shared" si="8"/>
        <v>0.75247387931795873</v>
      </c>
      <c r="V53" s="12">
        <f t="shared" si="8"/>
        <v>1.0549852992701039</v>
      </c>
      <c r="W53" s="12">
        <f t="shared" si="8"/>
        <v>1.2095199745486411</v>
      </c>
      <c r="X53" s="12">
        <f t="shared" si="8"/>
        <v>1.0612644333340531</v>
      </c>
      <c r="Y53" s="12">
        <f t="shared" si="8"/>
        <v>0.92956422080291579</v>
      </c>
      <c r="Z53" s="12">
        <f t="shared" si="8"/>
        <v>1.0807602929985092</v>
      </c>
      <c r="AA53" s="12">
        <f t="shared" si="8"/>
        <v>0.97032878773817099</v>
      </c>
      <c r="AB53" s="12">
        <f t="shared" si="8"/>
        <v>0.61530990630741889</v>
      </c>
      <c r="AC53" s="12">
        <f t="shared" si="8"/>
        <v>0.89565288787686259</v>
      </c>
      <c r="AD53" s="12">
        <f t="shared" si="8"/>
        <v>1.13610037059465</v>
      </c>
      <c r="AE53" s="12">
        <f t="shared" si="6"/>
        <v>0.94397859034777731</v>
      </c>
      <c r="AF53" s="12">
        <f t="shared" si="8"/>
        <v>0.82605522923526287</v>
      </c>
    </row>
    <row r="54" spans="1:32" ht="12.75" customHeight="1">
      <c r="A54" s="3">
        <v>15</v>
      </c>
      <c r="B54" s="3">
        <v>630140</v>
      </c>
      <c r="C54" s="12">
        <f t="shared" si="7"/>
        <v>0.37606560159092839</v>
      </c>
      <c r="D54" s="12">
        <f t="shared" si="8"/>
        <v>0.24709516701145648</v>
      </c>
      <c r="E54" s="12">
        <f t="shared" si="8"/>
        <v>0.39831363570081818</v>
      </c>
      <c r="F54" s="12">
        <f t="shared" si="8"/>
        <v>0.41824049903313038</v>
      </c>
      <c r="G54" s="12">
        <f t="shared" si="8"/>
        <v>0.41157250385575467</v>
      </c>
      <c r="H54" s="12">
        <f t="shared" si="8"/>
        <v>0.54844537375820468</v>
      </c>
      <c r="I54" s="12">
        <f t="shared" si="8"/>
        <v>0.6619927947952049</v>
      </c>
      <c r="J54" s="12">
        <f t="shared" si="8"/>
        <v>0.79189553055429507</v>
      </c>
      <c r="K54" s="12">
        <f t="shared" si="8"/>
        <v>0.63018557760112404</v>
      </c>
      <c r="L54" s="12">
        <f t="shared" si="8"/>
        <v>0.65059741506054103</v>
      </c>
      <c r="M54" s="12">
        <f t="shared" si="8"/>
        <v>0.41401791121899839</v>
      </c>
      <c r="N54" s="12">
        <f t="shared" si="8"/>
        <v>0.4943266078901335</v>
      </c>
      <c r="O54" s="12">
        <f t="shared" si="8"/>
        <v>0.44500960292823949</v>
      </c>
      <c r="P54" s="12">
        <f t="shared" si="8"/>
        <v>0.31152750406204494</v>
      </c>
      <c r="Q54" s="12">
        <f t="shared" si="8"/>
        <v>0.31004082113028653</v>
      </c>
      <c r="R54" s="12">
        <f t="shared" si="8"/>
        <v>0.18356928569289618</v>
      </c>
      <c r="S54" s="12">
        <f t="shared" si="8"/>
        <v>0.1955075642243449</v>
      </c>
      <c r="T54" s="12">
        <f t="shared" si="8"/>
        <v>0.36027059670239636</v>
      </c>
      <c r="U54" s="12">
        <f t="shared" si="8"/>
        <v>0.3271603418111993</v>
      </c>
      <c r="V54" s="12">
        <f t="shared" si="8"/>
        <v>0.35424196796348684</v>
      </c>
      <c r="W54" s="12">
        <f t="shared" si="8"/>
        <v>0.43132201612111948</v>
      </c>
      <c r="X54" s="12">
        <f t="shared" si="8"/>
        <v>0.43424549599170176</v>
      </c>
      <c r="Y54" s="12">
        <f t="shared" si="8"/>
        <v>0.48147339152128238</v>
      </c>
      <c r="Z54" s="12">
        <f t="shared" si="8"/>
        <v>0.69696427863729959</v>
      </c>
      <c r="AA54" s="12">
        <f t="shared" si="8"/>
        <v>0.56735412148935771</v>
      </c>
      <c r="AB54" s="12">
        <f t="shared" si="8"/>
        <v>0.50522379160013409</v>
      </c>
      <c r="AC54" s="12">
        <f t="shared" si="8"/>
        <v>0.99237181893209647</v>
      </c>
      <c r="AD54" s="12">
        <f t="shared" si="8"/>
        <v>0.9750962355874655</v>
      </c>
      <c r="AE54" s="12">
        <f t="shared" si="6"/>
        <v>1.4787705544831777</v>
      </c>
      <c r="AF54" s="12">
        <f t="shared" si="8"/>
        <v>0.55904416801129997</v>
      </c>
    </row>
    <row r="55" spans="1:32" ht="12.75" customHeight="1">
      <c r="A55" s="3">
        <v>16</v>
      </c>
      <c r="B55" s="3">
        <v>420330</v>
      </c>
      <c r="C55" s="12">
        <f t="shared" si="7"/>
        <v>0.76768519123632584</v>
      </c>
      <c r="D55" s="12">
        <f t="shared" si="8"/>
        <v>0.82745883022376965</v>
      </c>
      <c r="E55" s="12">
        <f t="shared" si="8"/>
        <v>0.73556529286406414</v>
      </c>
      <c r="F55" s="12">
        <f t="shared" si="8"/>
        <v>0.63574410871712361</v>
      </c>
      <c r="G55" s="12">
        <f t="shared" si="8"/>
        <v>0.45568422774537892</v>
      </c>
      <c r="H55" s="12">
        <f t="shared" si="8"/>
        <v>0.82176244203923543</v>
      </c>
      <c r="I55" s="12">
        <f t="shared" si="8"/>
        <v>0.87222469051239127</v>
      </c>
      <c r="J55" s="12">
        <f t="shared" si="8"/>
        <v>0.76490792953225573</v>
      </c>
      <c r="K55" s="12">
        <f t="shared" si="8"/>
        <v>0.67642644474160241</v>
      </c>
      <c r="L55" s="12">
        <f t="shared" si="8"/>
        <v>0.92356397476031693</v>
      </c>
      <c r="M55" s="12">
        <f t="shared" si="8"/>
        <v>0.87827789322125049</v>
      </c>
      <c r="N55" s="12">
        <f t="shared" si="8"/>
        <v>1.0091723375281041</v>
      </c>
      <c r="O55" s="12">
        <f t="shared" si="8"/>
        <v>1.1635589576865861</v>
      </c>
      <c r="P55" s="12">
        <f t="shared" si="8"/>
        <v>1.2473015022276455</v>
      </c>
      <c r="Q55" s="12">
        <f t="shared" si="8"/>
        <v>1.0033783821953919</v>
      </c>
      <c r="R55" s="12">
        <f t="shared" si="8"/>
        <v>0.95496169868559078</v>
      </c>
      <c r="S55" s="12">
        <f t="shared" si="8"/>
        <v>1.0572717669713552</v>
      </c>
      <c r="T55" s="12">
        <f t="shared" si="8"/>
        <v>1.0109120839431647</v>
      </c>
      <c r="U55" s="12">
        <f t="shared" si="8"/>
        <v>1.1059899015405259</v>
      </c>
      <c r="V55" s="12">
        <f t="shared" si="8"/>
        <v>0.97298407552718813</v>
      </c>
      <c r="W55" s="12">
        <f t="shared" si="8"/>
        <v>0.94412663686952081</v>
      </c>
      <c r="X55" s="12">
        <f t="shared" si="8"/>
        <v>0.94795846395189387</v>
      </c>
      <c r="Y55" s="12">
        <f t="shared" si="8"/>
        <v>0.89228769315005396</v>
      </c>
      <c r="Z55" s="12">
        <f t="shared" si="8"/>
        <v>0.81971917833113161</v>
      </c>
      <c r="AA55" s="12">
        <f t="shared" si="8"/>
        <v>0.92529759219823537</v>
      </c>
      <c r="AB55" s="12">
        <f t="shared" si="8"/>
        <v>0.51455260078497678</v>
      </c>
      <c r="AC55" s="12">
        <f t="shared" si="8"/>
        <v>0.56194450194440715</v>
      </c>
      <c r="AD55" s="12">
        <f t="shared" si="8"/>
        <v>0.77255298832845176</v>
      </c>
      <c r="AE55" s="12">
        <f t="shared" si="6"/>
        <v>0.83789092271687315</v>
      </c>
      <c r="AF55" s="12">
        <f t="shared" si="8"/>
        <v>0.87413724572610929</v>
      </c>
    </row>
    <row r="56" spans="1:32" ht="12.75" customHeight="1">
      <c r="A56" s="3">
        <v>17</v>
      </c>
      <c r="B56" s="3">
        <v>630612</v>
      </c>
      <c r="C56" s="12">
        <f t="shared" si="7"/>
        <v>0.1461648740461059</v>
      </c>
      <c r="D56" s="12">
        <f t="shared" si="8"/>
        <v>0.21822997355336196</v>
      </c>
      <c r="E56" s="12">
        <f t="shared" si="8"/>
        <v>0.22657229634153092</v>
      </c>
      <c r="F56" s="12">
        <f t="shared" si="8"/>
        <v>0.32128520328787386</v>
      </c>
      <c r="G56" s="12">
        <f t="shared" si="8"/>
        <v>0.25231465294853117</v>
      </c>
      <c r="H56" s="12">
        <f t="shared" si="8"/>
        <v>0.15664711829046132</v>
      </c>
      <c r="I56" s="12">
        <f t="shared" si="8"/>
        <v>0.21918197498391323</v>
      </c>
      <c r="J56" s="12">
        <f t="shared" si="8"/>
        <v>0.15138825448703852</v>
      </c>
      <c r="K56" s="12">
        <f t="shared" si="8"/>
        <v>0.22403023770049937</v>
      </c>
      <c r="L56" s="12">
        <f t="shared" si="8"/>
        <v>0.24664407223865614</v>
      </c>
      <c r="M56" s="12">
        <f t="shared" si="8"/>
        <v>0.23274317037278819</v>
      </c>
      <c r="N56" s="12">
        <f t="shared" si="8"/>
        <v>0.14168098257255929</v>
      </c>
      <c r="O56" s="12">
        <f t="shared" si="8"/>
        <v>0.18487221883267646</v>
      </c>
      <c r="P56" s="12">
        <f t="shared" si="8"/>
        <v>0.13629845942179414</v>
      </c>
      <c r="Q56" s="12">
        <f t="shared" si="8"/>
        <v>0.20437141449624552</v>
      </c>
      <c r="R56" s="12">
        <f t="shared" si="8"/>
        <v>0.24640979309560038</v>
      </c>
      <c r="S56" s="12">
        <f t="shared" si="8"/>
        <v>0.25751903505480972</v>
      </c>
      <c r="T56" s="12">
        <f t="shared" si="8"/>
        <v>0.35034358202267285</v>
      </c>
      <c r="U56" s="12">
        <f t="shared" si="8"/>
        <v>0.34273840613094853</v>
      </c>
      <c r="V56" s="12">
        <f t="shared" si="8"/>
        <v>0.43711843034942804</v>
      </c>
      <c r="W56" s="12">
        <f t="shared" si="8"/>
        <v>0.43942761202616964</v>
      </c>
      <c r="X56" s="12">
        <f t="shared" si="8"/>
        <v>0.44515059062072149</v>
      </c>
      <c r="Y56" s="12">
        <f t="shared" si="8"/>
        <v>0.4571509294004415</v>
      </c>
      <c r="Z56" s="12">
        <f t="shared" si="8"/>
        <v>0.44893302186833811</v>
      </c>
      <c r="AA56" s="12">
        <f t="shared" si="8"/>
        <v>0.49849190011446315</v>
      </c>
      <c r="AB56" s="12">
        <f t="shared" si="8"/>
        <v>0.39698676337666772</v>
      </c>
      <c r="AC56" s="12">
        <f t="shared" si="8"/>
        <v>0.55104931921139555</v>
      </c>
      <c r="AD56" s="12">
        <f t="shared" si="8"/>
        <v>0.75816862092530535</v>
      </c>
      <c r="AE56" s="12">
        <f t="shared" si="6"/>
        <v>0.90321782694639896</v>
      </c>
      <c r="AF56" s="12">
        <f t="shared" si="8"/>
        <v>0.38743749204533234</v>
      </c>
    </row>
    <row r="57" spans="1:32" ht="12.75" customHeight="1">
      <c r="A57" s="3">
        <v>18</v>
      </c>
      <c r="B57" s="3">
        <v>630232</v>
      </c>
      <c r="C57" s="12">
        <f t="shared" si="7"/>
        <v>0.21754276443305262</v>
      </c>
      <c r="D57" s="12">
        <f t="shared" si="8"/>
        <v>0.29292488800856242</v>
      </c>
      <c r="E57" s="12">
        <f t="shared" si="8"/>
        <v>0.20101291173679625</v>
      </c>
      <c r="F57" s="12">
        <f t="shared" si="8"/>
        <v>0.38056383623736006</v>
      </c>
      <c r="G57" s="12">
        <f t="shared" si="8"/>
        <v>0.29747090537559356</v>
      </c>
      <c r="H57" s="12">
        <f t="shared" si="8"/>
        <v>0.36008552678165356</v>
      </c>
      <c r="I57" s="12">
        <f t="shared" si="8"/>
        <v>0.30286810847747431</v>
      </c>
      <c r="J57" s="12">
        <f t="shared" si="8"/>
        <v>0.27893996991805081</v>
      </c>
      <c r="K57" s="12">
        <f t="shared" si="8"/>
        <v>0.28366246071480855</v>
      </c>
      <c r="L57" s="12">
        <f t="shared" si="8"/>
        <v>0.21561164314728856</v>
      </c>
      <c r="M57" s="12">
        <f t="shared" si="8"/>
        <v>0.17669662349660617</v>
      </c>
      <c r="N57" s="12">
        <f t="shared" si="8"/>
        <v>0.26392349313147595</v>
      </c>
      <c r="O57" s="12">
        <f t="shared" si="8"/>
        <v>0.55634772303468605</v>
      </c>
      <c r="P57" s="12">
        <f t="shared" si="8"/>
        <v>0.30475837518084703</v>
      </c>
      <c r="Q57" s="12">
        <f t="shared" si="8"/>
        <v>0.17072753364358731</v>
      </c>
      <c r="R57" s="12">
        <f t="shared" si="8"/>
        <v>8.0445829637965344E-2</v>
      </c>
      <c r="S57" s="12">
        <f t="shared" si="8"/>
        <v>0.10117515027036574</v>
      </c>
      <c r="T57" s="12">
        <f t="shared" si="8"/>
        <v>0.1903486206773343</v>
      </c>
      <c r="U57" s="12">
        <f t="shared" si="8"/>
        <v>0.17907326345427613</v>
      </c>
      <c r="V57" s="12">
        <f t="shared" si="8"/>
        <v>0.28156161657646317</v>
      </c>
      <c r="W57" s="12">
        <f t="shared" si="8"/>
        <v>0.37492162397687989</v>
      </c>
      <c r="X57" s="12">
        <f t="shared" si="8"/>
        <v>0.30839577996952039</v>
      </c>
      <c r="Y57" s="12">
        <f t="shared" si="8"/>
        <v>0.34357536869399219</v>
      </c>
      <c r="Z57" s="12">
        <f t="shared" si="8"/>
        <v>0.44972487447162068</v>
      </c>
      <c r="AA57" s="12">
        <f t="shared" si="8"/>
        <v>0.57178509681922485</v>
      </c>
      <c r="AB57" s="12">
        <f t="shared" si="8"/>
        <v>0.48048801473442254</v>
      </c>
      <c r="AC57" s="12">
        <f t="shared" si="8"/>
        <v>0.73062737898894936</v>
      </c>
      <c r="AD57" s="12">
        <f t="shared" si="8"/>
        <v>0.73602572745335304</v>
      </c>
      <c r="AE57" s="12">
        <f t="shared" si="6"/>
        <v>0.99257026482503996</v>
      </c>
      <c r="AF57" s="12">
        <f t="shared" si="8"/>
        <v>0.39157814733298951</v>
      </c>
    </row>
    <row r="58" spans="1:32" ht="12.75" customHeight="1">
      <c r="A58" s="3">
        <v>19</v>
      </c>
      <c r="B58" s="3">
        <v>570500</v>
      </c>
      <c r="C58" s="12">
        <f t="shared" si="7"/>
        <v>1.9487229417284031</v>
      </c>
      <c r="D58" s="12">
        <f t="shared" si="8"/>
        <v>1.9541739517803489</v>
      </c>
      <c r="E58" s="12">
        <f t="shared" si="8"/>
        <v>2.1039611093439952</v>
      </c>
      <c r="F58" s="12">
        <f t="shared" si="8"/>
        <v>3.1085259213429643</v>
      </c>
      <c r="G58" s="12">
        <f t="shared" si="8"/>
        <v>3.7651025712400807</v>
      </c>
      <c r="H58" s="12">
        <f t="shared" si="8"/>
        <v>4.3018157297663073</v>
      </c>
      <c r="I58" s="12">
        <f t="shared" si="8"/>
        <v>3.4815554913671667</v>
      </c>
      <c r="J58" s="12">
        <f t="shared" si="8"/>
        <v>2.990275137404474</v>
      </c>
      <c r="K58" s="12">
        <f t="shared" si="8"/>
        <v>2.4759708729727508</v>
      </c>
      <c r="L58" s="12">
        <f t="shared" si="8"/>
        <v>2.962070398586635</v>
      </c>
      <c r="M58" s="12">
        <f t="shared" si="8"/>
        <v>2.5536473095113785</v>
      </c>
      <c r="N58" s="12">
        <f t="shared" si="8"/>
        <v>3.2219969982192098</v>
      </c>
      <c r="O58" s="12">
        <f t="shared" si="8"/>
        <v>2.3358544558848213</v>
      </c>
      <c r="P58" s="12">
        <f t="shared" si="8"/>
        <v>2.2251957187008293</v>
      </c>
      <c r="Q58" s="12">
        <f t="shared" si="8"/>
        <v>1.2496337810145932</v>
      </c>
      <c r="R58" s="12">
        <f t="shared" si="8"/>
        <v>1.2106601557480299</v>
      </c>
      <c r="S58" s="12">
        <f t="shared" si="8"/>
        <v>0.917163258703103</v>
      </c>
      <c r="T58" s="12">
        <f t="shared" si="8"/>
        <v>1.255811771536558</v>
      </c>
      <c r="U58" s="12">
        <f t="shared" si="8"/>
        <v>1.0854204543540349</v>
      </c>
      <c r="V58" s="12">
        <f t="shared" si="8"/>
        <v>0.90956682655369359</v>
      </c>
      <c r="W58" s="12">
        <f t="shared" si="8"/>
        <v>2.0330540844151321</v>
      </c>
      <c r="X58" s="12">
        <f t="shared" si="8"/>
        <v>1.7647503643589992</v>
      </c>
      <c r="Y58" s="12">
        <f t="shared" ref="D58:AF67" si="9">Y27/Y$36*100</f>
        <v>1.357337964901397</v>
      </c>
      <c r="Z58" s="12">
        <f t="shared" si="9"/>
        <v>1.1049716401276013</v>
      </c>
      <c r="AA58" s="12">
        <f t="shared" si="9"/>
        <v>0.92894700510006478</v>
      </c>
      <c r="AB58" s="12">
        <f t="shared" si="9"/>
        <v>0.55325232456045637</v>
      </c>
      <c r="AC58" s="12">
        <f t="shared" si="9"/>
        <v>0.63865887472621596</v>
      </c>
      <c r="AD58" s="12">
        <f t="shared" si="9"/>
        <v>0.69368135528120167</v>
      </c>
      <c r="AE58" s="12">
        <f t="shared" si="6"/>
        <v>0.81754608117220162</v>
      </c>
      <c r="AF58" s="12">
        <f t="shared" si="9"/>
        <v>1.6136822946690572</v>
      </c>
    </row>
    <row r="59" spans="1:32" ht="12.75" customHeight="1">
      <c r="A59" s="3">
        <v>20</v>
      </c>
      <c r="B59" s="3">
        <v>630622</v>
      </c>
      <c r="C59" s="12">
        <f t="shared" si="7"/>
        <v>0.24524164726977826</v>
      </c>
      <c r="D59" s="12">
        <f t="shared" si="9"/>
        <v>0.18844835906825241</v>
      </c>
      <c r="E59" s="12">
        <f t="shared" si="9"/>
        <v>0.25321104711430664</v>
      </c>
      <c r="F59" s="12">
        <f t="shared" si="9"/>
        <v>0.24901302954385571</v>
      </c>
      <c r="G59" s="12">
        <f t="shared" si="9"/>
        <v>0.44541737536045761</v>
      </c>
      <c r="H59" s="12">
        <f t="shared" si="9"/>
        <v>0.57756460428158485</v>
      </c>
      <c r="I59" s="12">
        <f t="shared" si="9"/>
        <v>0.56519141009043394</v>
      </c>
      <c r="J59" s="12">
        <f t="shared" si="9"/>
        <v>0.55947456617392444</v>
      </c>
      <c r="K59" s="12">
        <f t="shared" si="9"/>
        <v>0.47952717597332245</v>
      </c>
      <c r="L59" s="12">
        <f t="shared" si="9"/>
        <v>0.6085095835778489</v>
      </c>
      <c r="M59" s="12">
        <f t="shared" si="9"/>
        <v>0.52585557142774197</v>
      </c>
      <c r="N59" s="12">
        <f t="shared" si="9"/>
        <v>0.67620787746491051</v>
      </c>
      <c r="O59" s="12">
        <f t="shared" si="9"/>
        <v>0.76706973342880957</v>
      </c>
      <c r="P59" s="12">
        <f t="shared" si="9"/>
        <v>0.53746294895402291</v>
      </c>
      <c r="Q59" s="12">
        <f t="shared" si="9"/>
        <v>0.59877973402856499</v>
      </c>
      <c r="R59" s="12">
        <f t="shared" si="9"/>
        <v>0.4870204658271422</v>
      </c>
      <c r="S59" s="12">
        <f t="shared" si="9"/>
        <v>0.58192620155993968</v>
      </c>
      <c r="T59" s="12">
        <f t="shared" si="9"/>
        <v>0.68647335782904417</v>
      </c>
      <c r="U59" s="12">
        <f t="shared" si="9"/>
        <v>0.55587422169295675</v>
      </c>
      <c r="V59" s="12">
        <f t="shared" si="9"/>
        <v>0.5307234653194518</v>
      </c>
      <c r="W59" s="12">
        <f t="shared" si="9"/>
        <v>0.38536468015794245</v>
      </c>
      <c r="X59" s="12">
        <f t="shared" si="9"/>
        <v>0.50966478243650581</v>
      </c>
      <c r="Y59" s="12">
        <f t="shared" si="9"/>
        <v>0.54906795711593759</v>
      </c>
      <c r="Z59" s="12">
        <f t="shared" si="9"/>
        <v>0.57281990937853877</v>
      </c>
      <c r="AA59" s="12">
        <f t="shared" si="9"/>
        <v>0.64862445213336239</v>
      </c>
      <c r="AB59" s="12">
        <f t="shared" si="9"/>
        <v>0.44333914516526701</v>
      </c>
      <c r="AC59" s="12">
        <f t="shared" si="9"/>
        <v>0.4734854103875909</v>
      </c>
      <c r="AD59" s="12">
        <f t="shared" si="9"/>
        <v>0.6502150942940339</v>
      </c>
      <c r="AE59" s="12">
        <f t="shared" si="6"/>
        <v>0.63609909260064079</v>
      </c>
      <c r="AF59" s="12">
        <f t="shared" si="9"/>
        <v>0.54435358595370131</v>
      </c>
    </row>
    <row r="60" spans="1:32" ht="12.75" customHeight="1">
      <c r="A60" s="3">
        <v>21</v>
      </c>
      <c r="B60" s="3">
        <v>420329</v>
      </c>
      <c r="C60" s="12">
        <f t="shared" si="7"/>
        <v>0.54076742030468916</v>
      </c>
      <c r="D60" s="12">
        <f t="shared" si="9"/>
        <v>0.65652670346245845</v>
      </c>
      <c r="E60" s="12">
        <f t="shared" si="9"/>
        <v>0.70078993810949075</v>
      </c>
      <c r="F60" s="12">
        <f t="shared" si="9"/>
        <v>0.62871930677300636</v>
      </c>
      <c r="G60" s="12">
        <f t="shared" si="9"/>
        <v>0.46373047117062316</v>
      </c>
      <c r="H60" s="12">
        <f t="shared" si="9"/>
        <v>0.50276719528812264</v>
      </c>
      <c r="I60" s="12">
        <f t="shared" si="9"/>
        <v>0.52418552311969224</v>
      </c>
      <c r="J60" s="12">
        <f t="shared" si="9"/>
        <v>0.49367065979186747</v>
      </c>
      <c r="K60" s="12">
        <f t="shared" si="9"/>
        <v>0.62063508131429357</v>
      </c>
      <c r="L60" s="12">
        <f t="shared" si="9"/>
        <v>0.61367249625958309</v>
      </c>
      <c r="M60" s="12">
        <f t="shared" si="9"/>
        <v>0.67203462559420324</v>
      </c>
      <c r="N60" s="12">
        <f t="shared" si="9"/>
        <v>0.71113678253292023</v>
      </c>
      <c r="O60" s="12">
        <f t="shared" si="9"/>
        <v>0.66091244035915608</v>
      </c>
      <c r="P60" s="12">
        <f t="shared" si="9"/>
        <v>0.84216160877599366</v>
      </c>
      <c r="Q60" s="12">
        <f t="shared" si="9"/>
        <v>0.55798548499731881</v>
      </c>
      <c r="R60" s="12">
        <f t="shared" si="9"/>
        <v>0.48807007172684624</v>
      </c>
      <c r="S60" s="12">
        <f t="shared" si="9"/>
        <v>0.58892698493875151</v>
      </c>
      <c r="T60" s="12">
        <f t="shared" si="9"/>
        <v>0.68957147899913707</v>
      </c>
      <c r="U60" s="12">
        <f t="shared" si="9"/>
        <v>0.68534711727301956</v>
      </c>
      <c r="V60" s="12">
        <f t="shared" si="9"/>
        <v>0.78865673881081</v>
      </c>
      <c r="W60" s="12">
        <f t="shared" si="9"/>
        <v>0.79584534350943348</v>
      </c>
      <c r="X60" s="12">
        <f t="shared" si="9"/>
        <v>0.63099947989962302</v>
      </c>
      <c r="Y60" s="12">
        <f t="shared" si="9"/>
        <v>0.63861930258413191</v>
      </c>
      <c r="Z60" s="12">
        <f t="shared" si="9"/>
        <v>0.64010987757095339</v>
      </c>
      <c r="AA60" s="12">
        <f t="shared" si="9"/>
        <v>0.57231673277966288</v>
      </c>
      <c r="AB60" s="12">
        <f t="shared" si="9"/>
        <v>0.44145331572304769</v>
      </c>
      <c r="AC60" s="12">
        <f t="shared" si="9"/>
        <v>0.47265478395804567</v>
      </c>
      <c r="AD60" s="12">
        <f t="shared" si="9"/>
        <v>0.63256072000352659</v>
      </c>
      <c r="AE60" s="12">
        <f t="shared" si="6"/>
        <v>0.97570184575022623</v>
      </c>
      <c r="AF60" s="12">
        <f t="shared" si="9"/>
        <v>0.63733102359513238</v>
      </c>
    </row>
    <row r="61" spans="1:32" ht="12.75" customHeight="1">
      <c r="A61" s="3">
        <v>22</v>
      </c>
      <c r="B61" s="3">
        <v>701931</v>
      </c>
      <c r="C61" s="12">
        <f t="shared" si="7"/>
        <v>0.4431821253876097</v>
      </c>
      <c r="D61" s="12">
        <f t="shared" si="9"/>
        <v>1.4027706510985982</v>
      </c>
      <c r="E61" s="12">
        <f t="shared" si="9"/>
        <v>0.95840867070994951</v>
      </c>
      <c r="F61" s="12">
        <f t="shared" si="9"/>
        <v>0.776986106462774</v>
      </c>
      <c r="G61" s="12">
        <f t="shared" si="9"/>
        <v>0.36590658371846785</v>
      </c>
      <c r="H61" s="12">
        <f t="shared" si="9"/>
        <v>0.54643143355665935</v>
      </c>
      <c r="I61" s="12">
        <f t="shared" si="9"/>
        <v>0.67937468572253779</v>
      </c>
      <c r="J61" s="12">
        <f t="shared" si="9"/>
        <v>0.77099817478528909</v>
      </c>
      <c r="K61" s="12">
        <f t="shared" si="9"/>
        <v>1.0023557972085235</v>
      </c>
      <c r="L61" s="12">
        <f t="shared" si="9"/>
        <v>0.97474887514106567</v>
      </c>
      <c r="M61" s="12">
        <f t="shared" si="9"/>
        <v>0.89984368904812029</v>
      </c>
      <c r="N61" s="12">
        <f t="shared" si="9"/>
        <v>1.0259748628773693</v>
      </c>
      <c r="O61" s="12">
        <f t="shared" si="9"/>
        <v>0.99206798435026744</v>
      </c>
      <c r="P61" s="12">
        <f t="shared" si="9"/>
        <v>0.99283743086803611</v>
      </c>
      <c r="Q61" s="12">
        <f t="shared" si="9"/>
        <v>1.1210483710319863</v>
      </c>
      <c r="R61" s="12">
        <f t="shared" si="9"/>
        <v>1.2476272521137821</v>
      </c>
      <c r="S61" s="12">
        <f t="shared" si="9"/>
        <v>1.1014053197236113</v>
      </c>
      <c r="T61" s="12">
        <f t="shared" si="9"/>
        <v>1.067796651905436</v>
      </c>
      <c r="U61" s="12">
        <f t="shared" si="9"/>
        <v>0.9578199364656389</v>
      </c>
      <c r="V61" s="12">
        <f t="shared" si="9"/>
        <v>0.97398297590624638</v>
      </c>
      <c r="W61" s="12">
        <f t="shared" si="9"/>
        <v>1.0857089558895505</v>
      </c>
      <c r="X61" s="12">
        <f t="shared" si="9"/>
        <v>0.98284053001261429</v>
      </c>
      <c r="Y61" s="12">
        <f t="shared" si="9"/>
        <v>1.1937331475507258</v>
      </c>
      <c r="Z61" s="12">
        <f t="shared" si="9"/>
        <v>1.5198780944051704</v>
      </c>
      <c r="AA61" s="12">
        <f t="shared" si="9"/>
        <v>1.7487702362080821</v>
      </c>
      <c r="AB61" s="12">
        <f t="shared" si="9"/>
        <v>1.4194440780966722</v>
      </c>
      <c r="AC61" s="12">
        <f t="shared" si="9"/>
        <v>1.7814220874400064</v>
      </c>
      <c r="AD61" s="12">
        <f t="shared" si="9"/>
        <v>0.55598179323552588</v>
      </c>
      <c r="AE61" s="12">
        <f t="shared" si="6"/>
        <v>2.4381145689825399</v>
      </c>
      <c r="AF61" s="12">
        <f t="shared" si="9"/>
        <v>1.1648213631155249</v>
      </c>
    </row>
    <row r="62" spans="1:32" ht="12.75" customHeight="1">
      <c r="A62" s="3">
        <v>23</v>
      </c>
      <c r="B62" s="3">
        <v>401511</v>
      </c>
      <c r="C62" s="12">
        <f t="shared" si="7"/>
        <v>2.7737235136037994</v>
      </c>
      <c r="D62" s="12">
        <f t="shared" si="9"/>
        <v>2.5114992120335762</v>
      </c>
      <c r="E62" s="12">
        <f t="shared" si="9"/>
        <v>2.1284434732091291</v>
      </c>
      <c r="F62" s="12">
        <f t="shared" si="9"/>
        <v>2.0441463474640882</v>
      </c>
      <c r="G62" s="12">
        <f t="shared" si="9"/>
        <v>1.5977470413255441</v>
      </c>
      <c r="H62" s="12">
        <f t="shared" si="9"/>
        <v>1.4094266263396382</v>
      </c>
      <c r="I62" s="12">
        <f t="shared" si="9"/>
        <v>2.2957691009638967</v>
      </c>
      <c r="J62" s="12">
        <f t="shared" si="9"/>
        <v>0.70027827017806243</v>
      </c>
      <c r="K62" s="12">
        <f t="shared" si="9"/>
        <v>0.67685841489138521</v>
      </c>
      <c r="L62" s="12">
        <f t="shared" si="9"/>
        <v>0.74020873064376047</v>
      </c>
      <c r="M62" s="12">
        <f t="shared" si="9"/>
        <v>0.81557798461565012</v>
      </c>
      <c r="N62" s="12">
        <f t="shared" si="9"/>
        <v>0.87344720196274295</v>
      </c>
      <c r="O62" s="12">
        <f t="shared" si="9"/>
        <v>0.93284895278984958</v>
      </c>
      <c r="P62" s="12">
        <f t="shared" si="9"/>
        <v>0.81602952288652109</v>
      </c>
      <c r="Q62" s="12">
        <f t="shared" si="9"/>
        <v>0.90837601573769866</v>
      </c>
      <c r="R62" s="12">
        <f t="shared" si="9"/>
        <v>0.56608132602671724</v>
      </c>
      <c r="S62" s="12">
        <f t="shared" si="9"/>
        <v>0.37046215489593559</v>
      </c>
      <c r="T62" s="12">
        <f t="shared" si="9"/>
        <v>0.52995642828020362</v>
      </c>
      <c r="U62" s="12">
        <f t="shared" si="9"/>
        <v>0.45521394876839794</v>
      </c>
      <c r="V62" s="12">
        <f t="shared" si="9"/>
        <v>0.37125977907249236</v>
      </c>
      <c r="W62" s="12">
        <f t="shared" si="9"/>
        <v>0.45041296506642126</v>
      </c>
      <c r="X62" s="12">
        <f t="shared" si="9"/>
        <v>0.40889970866519249</v>
      </c>
      <c r="Y62" s="12">
        <f t="shared" si="9"/>
        <v>0.44030042264355285</v>
      </c>
      <c r="Z62" s="12">
        <f t="shared" si="9"/>
        <v>0.34126938878842739</v>
      </c>
      <c r="AA62" s="12">
        <f t="shared" si="9"/>
        <v>0.36172958305089281</v>
      </c>
      <c r="AB62" s="12">
        <f t="shared" si="9"/>
        <v>0.469196142486074</v>
      </c>
      <c r="AC62" s="12">
        <f t="shared" si="9"/>
        <v>0.38496019180280333</v>
      </c>
      <c r="AD62" s="12">
        <f t="shared" si="9"/>
        <v>0.53904395954158391</v>
      </c>
      <c r="AE62" s="12">
        <f t="shared" si="6"/>
        <v>0.87180045842074083</v>
      </c>
      <c r="AF62" s="12">
        <f t="shared" si="9"/>
        <v>0.71815736539266373</v>
      </c>
    </row>
    <row r="63" spans="1:32" ht="12.75" customHeight="1">
      <c r="A63" s="3">
        <v>24</v>
      </c>
      <c r="B63" s="3">
        <v>631010</v>
      </c>
      <c r="C63" s="12">
        <f t="shared" si="7"/>
        <v>0.53544071206685728</v>
      </c>
      <c r="D63" s="12">
        <f t="shared" si="9"/>
        <v>0.53990124145749685</v>
      </c>
      <c r="E63" s="12">
        <f t="shared" si="9"/>
        <v>0.45820508908498547</v>
      </c>
      <c r="F63" s="12">
        <f t="shared" si="9"/>
        <v>0.39390619423121509</v>
      </c>
      <c r="G63" s="12">
        <f t="shared" si="9"/>
        <v>0.27446608443496606</v>
      </c>
      <c r="H63" s="12">
        <f t="shared" si="9"/>
        <v>0.27603359208623324</v>
      </c>
      <c r="I63" s="12">
        <f t="shared" si="9"/>
        <v>0.23399805969690438</v>
      </c>
      <c r="J63" s="12">
        <f t="shared" si="9"/>
        <v>0.21383438113079656</v>
      </c>
      <c r="K63" s="12">
        <f t="shared" si="9"/>
        <v>0.24609268188045041</v>
      </c>
      <c r="L63" s="12">
        <f t="shared" si="9"/>
        <v>0.46813338527450482</v>
      </c>
      <c r="M63" s="12">
        <f t="shared" si="9"/>
        <v>0.55981900215989766</v>
      </c>
      <c r="N63" s="12">
        <f t="shared" si="9"/>
        <v>0.47123940883994336</v>
      </c>
      <c r="O63" s="12">
        <f t="shared" si="9"/>
        <v>0.34227814549346286</v>
      </c>
      <c r="P63" s="12">
        <f t="shared" si="9"/>
        <v>0.42808570482111297</v>
      </c>
      <c r="Q63" s="12">
        <f t="shared" si="9"/>
        <v>0.47614753864362269</v>
      </c>
      <c r="R63" s="12">
        <f t="shared" si="9"/>
        <v>0.45285505107340784</v>
      </c>
      <c r="S63" s="12">
        <f t="shared" si="9"/>
        <v>0.50290899435554415</v>
      </c>
      <c r="T63" s="12">
        <f t="shared" si="9"/>
        <v>0.62212774507010005</v>
      </c>
      <c r="U63" s="12">
        <f t="shared" si="9"/>
        <v>0.58199965601496606</v>
      </c>
      <c r="V63" s="12">
        <f t="shared" si="9"/>
        <v>0.46364588135841883</v>
      </c>
      <c r="W63" s="12">
        <f t="shared" si="9"/>
        <v>0.33979749417566801</v>
      </c>
      <c r="X63" s="12">
        <f t="shared" si="9"/>
        <v>0.6536544474962096</v>
      </c>
      <c r="Y63" s="12">
        <f t="shared" si="9"/>
        <v>0.42370408447960639</v>
      </c>
      <c r="Z63" s="12">
        <f t="shared" si="9"/>
        <v>0.42992479136396727</v>
      </c>
      <c r="AA63" s="12">
        <f t="shared" si="9"/>
        <v>0.44488840916394157</v>
      </c>
      <c r="AB63" s="12">
        <f t="shared" si="9"/>
        <v>0.38420233884021493</v>
      </c>
      <c r="AC63" s="12">
        <f t="shared" si="9"/>
        <v>0.53591298593497927</v>
      </c>
      <c r="AD63" s="12">
        <f t="shared" si="9"/>
        <v>0.51161430431550625</v>
      </c>
      <c r="AE63" s="12">
        <f t="shared" si="6"/>
        <v>0.53890867011991739</v>
      </c>
      <c r="AF63" s="12">
        <f t="shared" si="9"/>
        <v>0.45622208095882077</v>
      </c>
    </row>
    <row r="64" spans="1:32" ht="12.75" customHeight="1">
      <c r="A64" s="3">
        <v>25</v>
      </c>
      <c r="B64" s="3">
        <v>701932</v>
      </c>
      <c r="C64" s="12">
        <f t="shared" si="7"/>
        <v>9.651995326951307E-2</v>
      </c>
      <c r="D64" s="12">
        <f t="shared" si="9"/>
        <v>6.2713266157681954E-2</v>
      </c>
      <c r="E64" s="12">
        <f t="shared" si="9"/>
        <v>8.3759471359943605E-2</v>
      </c>
      <c r="F64" s="12">
        <f t="shared" si="9"/>
        <v>0.15899176050523472</v>
      </c>
      <c r="G64" s="12">
        <f t="shared" si="9"/>
        <v>0.15526791838785273</v>
      </c>
      <c r="H64" s="12">
        <f t="shared" si="9"/>
        <v>0.18760547308700287</v>
      </c>
      <c r="I64" s="12">
        <f t="shared" si="9"/>
        <v>0.19303522822443517</v>
      </c>
      <c r="J64" s="12">
        <f t="shared" si="9"/>
        <v>0.16766387754784598</v>
      </c>
      <c r="K64" s="12">
        <f t="shared" si="9"/>
        <v>0.13254227849720018</v>
      </c>
      <c r="L64" s="12">
        <f t="shared" si="9"/>
        <v>0.18553072020491782</v>
      </c>
      <c r="M64" s="12">
        <f t="shared" si="9"/>
        <v>0.20227542977996615</v>
      </c>
      <c r="N64" s="12">
        <f t="shared" si="9"/>
        <v>0.13801632924869067</v>
      </c>
      <c r="O64" s="12">
        <f t="shared" si="9"/>
        <v>0.23022111736434939</v>
      </c>
      <c r="P64" s="12">
        <f t="shared" si="9"/>
        <v>0.15442223876916084</v>
      </c>
      <c r="Q64" s="12">
        <f t="shared" si="9"/>
        <v>0.53443846590721966</v>
      </c>
      <c r="R64" s="12">
        <f t="shared" si="9"/>
        <v>0.97026410088851645</v>
      </c>
      <c r="S64" s="12">
        <f t="shared" si="9"/>
        <v>0.93203907973912514</v>
      </c>
      <c r="T64" s="12">
        <f t="shared" si="9"/>
        <v>0.87474731656852489</v>
      </c>
      <c r="U64" s="12">
        <f t="shared" si="9"/>
        <v>0.76836512330015638</v>
      </c>
      <c r="V64" s="12">
        <f t="shared" si="9"/>
        <v>0.75522353089728789</v>
      </c>
      <c r="W64" s="12">
        <f t="shared" si="9"/>
        <v>0.83403474600237171</v>
      </c>
      <c r="X64" s="12">
        <f t="shared" si="9"/>
        <v>0.94958437830028752</v>
      </c>
      <c r="Y64" s="12">
        <f t="shared" si="9"/>
        <v>0.81444512416232373</v>
      </c>
      <c r="Z64" s="12">
        <f t="shared" si="9"/>
        <v>0.98273429698075743</v>
      </c>
      <c r="AA64" s="12">
        <f t="shared" si="9"/>
        <v>0.81344080235222316</v>
      </c>
      <c r="AB64" s="12">
        <f t="shared" si="9"/>
        <v>0.75137476077706844</v>
      </c>
      <c r="AC64" s="12">
        <f t="shared" si="9"/>
        <v>0.57629969083104449</v>
      </c>
      <c r="AD64" s="12">
        <f t="shared" si="9"/>
        <v>0.45132722968985156</v>
      </c>
      <c r="AE64" s="12">
        <f t="shared" si="6"/>
        <v>0.80232350774480288</v>
      </c>
      <c r="AF64" s="12">
        <f t="shared" si="9"/>
        <v>0.59748337976911137</v>
      </c>
    </row>
    <row r="65" spans="1:32" ht="12.75" customHeight="1">
      <c r="A65" s="3"/>
      <c r="B65" s="29" t="s">
        <v>19</v>
      </c>
      <c r="C65" s="12">
        <f t="shared" si="7"/>
        <v>64.391381566753125</v>
      </c>
      <c r="D65" s="12">
        <f t="shared" si="9"/>
        <v>54.618202389891266</v>
      </c>
      <c r="E65" s="12">
        <f t="shared" si="9"/>
        <v>57.126773981609411</v>
      </c>
      <c r="F65" s="12">
        <f t="shared" si="9"/>
        <v>63.12953972135503</v>
      </c>
      <c r="G65" s="12">
        <f t="shared" si="9"/>
        <v>64.129754033870142</v>
      </c>
      <c r="H65" s="12">
        <f t="shared" si="9"/>
        <v>65.97205421404469</v>
      </c>
      <c r="I65" s="12">
        <f t="shared" si="9"/>
        <v>67.748106628104026</v>
      </c>
      <c r="J65" s="12">
        <f t="shared" si="9"/>
        <v>66.07724667436311</v>
      </c>
      <c r="K65" s="12">
        <f t="shared" si="9"/>
        <v>67.656296249538457</v>
      </c>
      <c r="L65" s="12">
        <f t="shared" si="9"/>
        <v>71.946872708939679</v>
      </c>
      <c r="M65" s="12">
        <f t="shared" si="9"/>
        <v>75.103655128048686</v>
      </c>
      <c r="N65" s="12">
        <f t="shared" si="9"/>
        <v>74.297336952054678</v>
      </c>
      <c r="O65" s="12">
        <f t="shared" si="9"/>
        <v>75.030215156655061</v>
      </c>
      <c r="P65" s="12">
        <f t="shared" si="9"/>
        <v>76.497514531900521</v>
      </c>
      <c r="Q65" s="12">
        <f t="shared" si="9"/>
        <v>80.152968202827807</v>
      </c>
      <c r="R65" s="12">
        <f t="shared" si="9"/>
        <v>79.877146948558661</v>
      </c>
      <c r="S65" s="12">
        <f t="shared" si="9"/>
        <v>81.441338202737441</v>
      </c>
      <c r="T65" s="12">
        <f t="shared" si="9"/>
        <v>81.865369603666139</v>
      </c>
      <c r="U65" s="12">
        <f t="shared" si="9"/>
        <v>83.367434783004839</v>
      </c>
      <c r="V65" s="12">
        <f t="shared" si="9"/>
        <v>83.695705842111707</v>
      </c>
      <c r="W65" s="12">
        <f t="shared" si="9"/>
        <v>86.211612992505195</v>
      </c>
      <c r="X65" s="12">
        <f t="shared" si="9"/>
        <v>85.466055840226147</v>
      </c>
      <c r="Y65" s="12">
        <f t="shared" si="9"/>
        <v>86.336235939106857</v>
      </c>
      <c r="Z65" s="12">
        <f t="shared" si="9"/>
        <v>85.751625273517874</v>
      </c>
      <c r="AA65" s="12">
        <f t="shared" si="9"/>
        <v>85.837460278419272</v>
      </c>
      <c r="AB65" s="12">
        <f t="shared" si="9"/>
        <v>89.480200775208303</v>
      </c>
      <c r="AC65" s="12">
        <f t="shared" si="9"/>
        <v>88.446406868004445</v>
      </c>
      <c r="AD65" s="12">
        <f t="shared" si="9"/>
        <v>93.509130561542634</v>
      </c>
      <c r="AE65" s="12">
        <f t="shared" si="6"/>
        <v>82.012212268729982</v>
      </c>
      <c r="AF65" s="12">
        <f t="shared" si="9"/>
        <v>80.522470453514401</v>
      </c>
    </row>
    <row r="66" spans="1:32" ht="12.75" customHeight="1">
      <c r="A66" s="3"/>
      <c r="B66" s="29" t="s">
        <v>20</v>
      </c>
      <c r="C66" s="12">
        <f t="shared" si="7"/>
        <v>35.608618433246868</v>
      </c>
      <c r="D66" s="12">
        <f t="shared" si="9"/>
        <v>45.381797610108734</v>
      </c>
      <c r="E66" s="12">
        <f t="shared" si="9"/>
        <v>42.873226018390582</v>
      </c>
      <c r="F66" s="12">
        <f t="shared" si="9"/>
        <v>36.87046027864497</v>
      </c>
      <c r="G66" s="12">
        <f t="shared" si="9"/>
        <v>35.870245966129858</v>
      </c>
      <c r="H66" s="12">
        <f t="shared" si="9"/>
        <v>34.02794578595531</v>
      </c>
      <c r="I66" s="12">
        <f t="shared" si="9"/>
        <v>32.251893371895967</v>
      </c>
      <c r="J66" s="12">
        <f t="shared" si="9"/>
        <v>33.92275332563689</v>
      </c>
      <c r="K66" s="12">
        <f t="shared" si="9"/>
        <v>32.343703750461557</v>
      </c>
      <c r="L66" s="12">
        <f t="shared" si="9"/>
        <v>28.053127291060314</v>
      </c>
      <c r="M66" s="12">
        <f t="shared" si="9"/>
        <v>24.896344871951314</v>
      </c>
      <c r="N66" s="12">
        <f t="shared" si="9"/>
        <v>25.702663047945329</v>
      </c>
      <c r="O66" s="12">
        <f t="shared" si="9"/>
        <v>24.969784843344943</v>
      </c>
      <c r="P66" s="12">
        <f t="shared" si="9"/>
        <v>23.502485468099479</v>
      </c>
      <c r="Q66" s="12">
        <f t="shared" si="9"/>
        <v>19.847031797172182</v>
      </c>
      <c r="R66" s="12">
        <f t="shared" si="9"/>
        <v>20.122853051441339</v>
      </c>
      <c r="S66" s="12">
        <f t="shared" si="9"/>
        <v>18.558661797262559</v>
      </c>
      <c r="T66" s="12">
        <f t="shared" si="9"/>
        <v>18.134630396333865</v>
      </c>
      <c r="U66" s="12">
        <f t="shared" si="9"/>
        <v>16.632565216995165</v>
      </c>
      <c r="V66" s="12">
        <f t="shared" si="9"/>
        <v>16.304294157888304</v>
      </c>
      <c r="W66" s="12">
        <f t="shared" si="9"/>
        <v>13.788387007494801</v>
      </c>
      <c r="X66" s="12">
        <f t="shared" si="9"/>
        <v>14.533944159773846</v>
      </c>
      <c r="Y66" s="12">
        <f t="shared" si="9"/>
        <v>13.663764060893152</v>
      </c>
      <c r="Z66" s="12">
        <f t="shared" si="9"/>
        <v>14.248374726482126</v>
      </c>
      <c r="AA66" s="12">
        <f t="shared" si="9"/>
        <v>14.162539721580725</v>
      </c>
      <c r="AB66" s="12">
        <f t="shared" si="9"/>
        <v>10.519799224791699</v>
      </c>
      <c r="AC66" s="12">
        <f t="shared" si="9"/>
        <v>11.553593131995557</v>
      </c>
      <c r="AD66" s="12">
        <f t="shared" si="9"/>
        <v>6.4908694384573682</v>
      </c>
      <c r="AE66" s="12">
        <f t="shared" si="6"/>
        <v>17.987787731270018</v>
      </c>
      <c r="AF66" s="12">
        <f t="shared" si="9"/>
        <v>19.477529546485599</v>
      </c>
    </row>
    <row r="67" spans="1:32" ht="12.75" customHeight="1">
      <c r="A67" s="3"/>
      <c r="B67" s="29" t="s">
        <v>7</v>
      </c>
      <c r="C67" s="12">
        <f t="shared" si="7"/>
        <v>100</v>
      </c>
      <c r="D67" s="12">
        <f t="shared" si="9"/>
        <v>100</v>
      </c>
      <c r="E67" s="12">
        <f t="shared" si="9"/>
        <v>100</v>
      </c>
      <c r="F67" s="12">
        <f t="shared" si="9"/>
        <v>100</v>
      </c>
      <c r="G67" s="12">
        <f t="shared" si="9"/>
        <v>100</v>
      </c>
      <c r="H67" s="12">
        <f t="shared" si="9"/>
        <v>100</v>
      </c>
      <c r="I67" s="12">
        <f t="shared" si="9"/>
        <v>100</v>
      </c>
      <c r="J67" s="12">
        <f t="shared" si="9"/>
        <v>100</v>
      </c>
      <c r="K67" s="12">
        <f t="shared" si="9"/>
        <v>100</v>
      </c>
      <c r="L67" s="12">
        <f t="shared" si="9"/>
        <v>100</v>
      </c>
      <c r="M67" s="12">
        <f t="shared" si="9"/>
        <v>100</v>
      </c>
      <c r="N67" s="12">
        <f t="shared" si="9"/>
        <v>100</v>
      </c>
      <c r="O67" s="12">
        <f t="shared" si="9"/>
        <v>100</v>
      </c>
      <c r="P67" s="12">
        <f t="shared" si="9"/>
        <v>100</v>
      </c>
      <c r="Q67" s="12">
        <f t="shared" si="9"/>
        <v>100</v>
      </c>
      <c r="R67" s="12">
        <f t="shared" si="9"/>
        <v>100</v>
      </c>
      <c r="S67" s="12">
        <f t="shared" si="9"/>
        <v>100</v>
      </c>
      <c r="T67" s="12">
        <f t="shared" si="9"/>
        <v>100</v>
      </c>
      <c r="U67" s="12">
        <f t="shared" si="9"/>
        <v>100</v>
      </c>
      <c r="V67" s="12">
        <f t="shared" si="9"/>
        <v>100</v>
      </c>
      <c r="W67" s="12">
        <f t="shared" si="9"/>
        <v>100</v>
      </c>
      <c r="X67" s="12">
        <f t="shared" si="9"/>
        <v>100</v>
      </c>
      <c r="Y67" s="12">
        <f t="shared" si="9"/>
        <v>100</v>
      </c>
      <c r="Z67" s="12">
        <f t="shared" si="9"/>
        <v>100</v>
      </c>
      <c r="AA67" s="12">
        <f t="shared" si="9"/>
        <v>100</v>
      </c>
      <c r="AB67" s="12">
        <f t="shared" ref="AB67:AF67" si="10">AB36/AB$36*100</f>
        <v>100</v>
      </c>
      <c r="AC67" s="12">
        <f t="shared" si="10"/>
        <v>100</v>
      </c>
      <c r="AD67" s="12">
        <f t="shared" si="10"/>
        <v>100</v>
      </c>
      <c r="AE67" s="12">
        <f t="shared" ref="AE67" si="11">AE36/AE$36*100</f>
        <v>100</v>
      </c>
      <c r="AF67" s="12">
        <f t="shared" si="10"/>
        <v>100</v>
      </c>
    </row>
    <row r="68" spans="1:32" ht="12.75" customHeight="1">
      <c r="A68" s="3"/>
      <c r="B68" s="2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</row>
    <row r="70" spans="1:32" s="27" customFormat="1">
      <c r="A70" s="2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2" ht="12.75" customHeight="1">
      <c r="A71" s="3">
        <v>1</v>
      </c>
      <c r="B71" s="3">
        <v>560300</v>
      </c>
      <c r="C71" s="12" t="s">
        <v>10</v>
      </c>
      <c r="D71" s="12">
        <f>IFERROR((((D9/C9)*100-100)),"--")</f>
        <v>-51.422154649418708</v>
      </c>
      <c r="E71" s="12">
        <f t="shared" ref="E71:AD81" si="12">IFERROR((((E9/D9)*100-100)),"--")</f>
        <v>40.690055873585806</v>
      </c>
      <c r="F71" s="12">
        <f t="shared" si="12"/>
        <v>37.614293265708682</v>
      </c>
      <c r="G71" s="12">
        <f t="shared" si="12"/>
        <v>47.659366335844425</v>
      </c>
      <c r="H71" s="12">
        <f t="shared" si="12"/>
        <v>35.391447704403618</v>
      </c>
      <c r="I71" s="12">
        <f t="shared" si="12"/>
        <v>0.85727263808823295</v>
      </c>
      <c r="J71" s="12">
        <f t="shared" si="12"/>
        <v>2.2135114103877953</v>
      </c>
      <c r="K71" s="12">
        <f t="shared" si="12"/>
        <v>2.0373675072990522</v>
      </c>
      <c r="L71" s="12">
        <f t="shared" si="12"/>
        <v>4.8017070311733789</v>
      </c>
      <c r="M71" s="12">
        <f t="shared" si="12"/>
        <v>9.8635704862505946</v>
      </c>
      <c r="N71" s="12">
        <f t="shared" si="12"/>
        <v>17.241554086065051</v>
      </c>
      <c r="O71" s="12">
        <f t="shared" si="12"/>
        <v>-3.6763329664863562</v>
      </c>
      <c r="P71" s="12">
        <f t="shared" si="12"/>
        <v>-0.77895998727400695</v>
      </c>
      <c r="Q71" s="12">
        <f t="shared" si="12"/>
        <v>-2.7822237070975575</v>
      </c>
      <c r="R71" s="12">
        <f t="shared" si="12"/>
        <v>22.857528277187129</v>
      </c>
      <c r="S71" s="12">
        <f t="shared" si="12"/>
        <v>9.6717072169491018</v>
      </c>
      <c r="T71" s="12">
        <f t="shared" si="12"/>
        <v>-9.0111751708897998</v>
      </c>
      <c r="U71" s="12">
        <f t="shared" si="12"/>
        <v>23.225992361932569</v>
      </c>
      <c r="V71" s="12">
        <f t="shared" si="12"/>
        <v>9.9026108018558858</v>
      </c>
      <c r="W71" s="12">
        <f t="shared" si="12"/>
        <v>2.7253715348027043</v>
      </c>
      <c r="X71" s="12">
        <f t="shared" si="12"/>
        <v>-3.2578946908866158</v>
      </c>
      <c r="Y71" s="12">
        <f t="shared" si="12"/>
        <v>3.952383943749922</v>
      </c>
      <c r="Z71" s="12">
        <f t="shared" si="12"/>
        <v>-0.22361186085116458</v>
      </c>
      <c r="AA71" s="12">
        <f t="shared" si="12"/>
        <v>-5.0960726492814956</v>
      </c>
      <c r="AB71" s="12">
        <f t="shared" si="12"/>
        <v>-2.6988498423653198</v>
      </c>
      <c r="AC71" s="12">
        <f t="shared" si="12"/>
        <v>4.045937984461716</v>
      </c>
      <c r="AD71" s="12">
        <f t="shared" si="12"/>
        <v>-6.8328063399099648</v>
      </c>
      <c r="AE71" s="12">
        <f t="shared" ref="AE71:AE90" si="13">IFERROR((((AE9/AD9)*100-100)),"--")</f>
        <v>-100</v>
      </c>
      <c r="AF71" s="12">
        <f>(POWER(AE9/C9,1/29)-1)*100</f>
        <v>-100</v>
      </c>
    </row>
    <row r="72" spans="1:32" ht="12.75" customHeight="1">
      <c r="A72" s="3">
        <v>2</v>
      </c>
      <c r="B72" s="3">
        <v>630790</v>
      </c>
      <c r="C72" s="12" t="s">
        <v>10</v>
      </c>
      <c r="D72" s="12">
        <f t="shared" ref="D72:S98" si="14">IFERROR((((D10/C10)*100-100)),"--")</f>
        <v>41.560341826238329</v>
      </c>
      <c r="E72" s="12">
        <f t="shared" si="14"/>
        <v>4.5172243998027284</v>
      </c>
      <c r="F72" s="12">
        <f t="shared" si="14"/>
        <v>26.978718986268404</v>
      </c>
      <c r="G72" s="12">
        <f t="shared" si="14"/>
        <v>18.843535657687966</v>
      </c>
      <c r="H72" s="12">
        <f t="shared" si="14"/>
        <v>16.942613542932648</v>
      </c>
      <c r="I72" s="12">
        <f t="shared" si="14"/>
        <v>-21.649679237264408</v>
      </c>
      <c r="J72" s="12">
        <f t="shared" si="14"/>
        <v>-10.322580786567372</v>
      </c>
      <c r="K72" s="12">
        <f t="shared" si="14"/>
        <v>-1.9204773158165267E-2</v>
      </c>
      <c r="L72" s="12">
        <f t="shared" si="14"/>
        <v>8.3401206923553417</v>
      </c>
      <c r="M72" s="12">
        <f t="shared" si="14"/>
        <v>48.752013745926291</v>
      </c>
      <c r="N72" s="12">
        <f t="shared" si="14"/>
        <v>8.1923939506431083</v>
      </c>
      <c r="O72" s="12">
        <f t="shared" si="14"/>
        <v>25.523219078792536</v>
      </c>
      <c r="P72" s="12">
        <f t="shared" si="14"/>
        <v>5.2058320536621352</v>
      </c>
      <c r="Q72" s="12">
        <f t="shared" si="14"/>
        <v>27.161243530372701</v>
      </c>
      <c r="R72" s="12">
        <f t="shared" si="14"/>
        <v>7.1663975697721156</v>
      </c>
      <c r="S72" s="12">
        <f t="shared" si="14"/>
        <v>17.426471318440576</v>
      </c>
      <c r="T72" s="12">
        <f t="shared" si="12"/>
        <v>7.1753825884112388</v>
      </c>
      <c r="U72" s="12">
        <f t="shared" si="12"/>
        <v>15.714987217579377</v>
      </c>
      <c r="V72" s="12">
        <f t="shared" si="12"/>
        <v>11.026979432896653</v>
      </c>
      <c r="W72" s="12">
        <f t="shared" si="12"/>
        <v>-20.371231598606187</v>
      </c>
      <c r="X72" s="12">
        <f t="shared" si="12"/>
        <v>6.4724545081262193</v>
      </c>
      <c r="Y72" s="12">
        <f t="shared" si="12"/>
        <v>19.452578774347785</v>
      </c>
      <c r="Z72" s="12">
        <f t="shared" si="12"/>
        <v>3.6618035712216823</v>
      </c>
      <c r="AA72" s="12">
        <f t="shared" si="12"/>
        <v>4.8451239146289424</v>
      </c>
      <c r="AB72" s="12">
        <f t="shared" si="12"/>
        <v>105.30463316572397</v>
      </c>
      <c r="AC72" s="12">
        <f t="shared" si="12"/>
        <v>-34.556094781993124</v>
      </c>
      <c r="AD72" s="12">
        <f t="shared" si="12"/>
        <v>-4.8717234257873514</v>
      </c>
      <c r="AE72" s="12">
        <f t="shared" si="13"/>
        <v>-2.2408587755491567</v>
      </c>
      <c r="AF72" s="12">
        <f t="shared" ref="AF72:AF98" si="15">(POWER(AE10/C10,1/29)-1)*100</f>
        <v>9.1887537627163951</v>
      </c>
    </row>
    <row r="73" spans="1:32" ht="12.75" customHeight="1">
      <c r="A73" s="3">
        <v>3</v>
      </c>
      <c r="B73" s="3">
        <v>420292</v>
      </c>
      <c r="C73" s="12" t="s">
        <v>10</v>
      </c>
      <c r="D73" s="12">
        <f t="shared" si="14"/>
        <v>76.474779596977328</v>
      </c>
      <c r="E73" s="12">
        <f t="shared" si="12"/>
        <v>167.68811735716224</v>
      </c>
      <c r="F73" s="12">
        <f t="shared" si="12"/>
        <v>26.125578265533989</v>
      </c>
      <c r="G73" s="12">
        <f t="shared" si="12"/>
        <v>-1.8660444756911545</v>
      </c>
      <c r="H73" s="12">
        <f t="shared" si="12"/>
        <v>59.744826635476812</v>
      </c>
      <c r="I73" s="12">
        <f t="shared" si="12"/>
        <v>66.083894160642728</v>
      </c>
      <c r="J73" s="12">
        <f t="shared" si="12"/>
        <v>-2.5164960994827084</v>
      </c>
      <c r="K73" s="12">
        <f t="shared" si="12"/>
        <v>13.018140473141997</v>
      </c>
      <c r="L73" s="12">
        <f t="shared" si="12"/>
        <v>7.777066254785737</v>
      </c>
      <c r="M73" s="12">
        <f t="shared" si="12"/>
        <v>-3.8868145437939461</v>
      </c>
      <c r="N73" s="12">
        <f t="shared" si="12"/>
        <v>-17.71557591575781</v>
      </c>
      <c r="O73" s="12">
        <f t="shared" si="12"/>
        <v>54.419889849055778</v>
      </c>
      <c r="P73" s="12">
        <f t="shared" si="12"/>
        <v>16.485760825094189</v>
      </c>
      <c r="Q73" s="12">
        <f t="shared" si="12"/>
        <v>-12.931771127292151</v>
      </c>
      <c r="R73" s="12">
        <f t="shared" si="12"/>
        <v>33.294550314463606</v>
      </c>
      <c r="S73" s="12">
        <f t="shared" si="12"/>
        <v>30.805226297886804</v>
      </c>
      <c r="T73" s="12">
        <f t="shared" si="12"/>
        <v>36.754537597747287</v>
      </c>
      <c r="U73" s="12">
        <f t="shared" si="12"/>
        <v>10.522952528500284</v>
      </c>
      <c r="V73" s="12">
        <f t="shared" si="12"/>
        <v>18.47584737397095</v>
      </c>
      <c r="W73" s="12">
        <f t="shared" si="12"/>
        <v>5.563821495028165</v>
      </c>
      <c r="X73" s="12">
        <f t="shared" si="12"/>
        <v>-5.4072489471447369</v>
      </c>
      <c r="Y73" s="12">
        <f t="shared" si="12"/>
        <v>1.5797874761546211</v>
      </c>
      <c r="Z73" s="12">
        <f t="shared" si="12"/>
        <v>18.838212865177908</v>
      </c>
      <c r="AA73" s="12">
        <f t="shared" si="12"/>
        <v>10.426422426121889</v>
      </c>
      <c r="AB73" s="12">
        <f t="shared" si="12"/>
        <v>-21.627551245853937</v>
      </c>
      <c r="AC73" s="12">
        <f t="shared" si="12"/>
        <v>-4.2783502212789699</v>
      </c>
      <c r="AD73" s="12">
        <f t="shared" si="12"/>
        <v>15.746221946974941</v>
      </c>
      <c r="AE73" s="12">
        <f t="shared" si="13"/>
        <v>24.838887948057177</v>
      </c>
      <c r="AF73" s="12">
        <f t="shared" si="15"/>
        <v>17.321324826658511</v>
      </c>
    </row>
    <row r="74" spans="1:32" ht="12.75" customHeight="1">
      <c r="A74" s="3">
        <v>4</v>
      </c>
      <c r="B74" s="3">
        <v>420222</v>
      </c>
      <c r="C74" s="12" t="s">
        <v>10</v>
      </c>
      <c r="D74" s="12">
        <f t="shared" si="14"/>
        <v>8.6803761755486022</v>
      </c>
      <c r="E74" s="12">
        <f t="shared" si="12"/>
        <v>11.251652771464094</v>
      </c>
      <c r="F74" s="12">
        <f t="shared" si="12"/>
        <v>22.553233248327459</v>
      </c>
      <c r="G74" s="12">
        <f t="shared" si="12"/>
        <v>23.419123484314696</v>
      </c>
      <c r="H74" s="12">
        <f t="shared" si="12"/>
        <v>27.917507698813495</v>
      </c>
      <c r="I74" s="12">
        <f t="shared" si="12"/>
        <v>73.667467557875881</v>
      </c>
      <c r="J74" s="12">
        <f t="shared" si="12"/>
        <v>41.093680814603772</v>
      </c>
      <c r="K74" s="12">
        <f t="shared" si="12"/>
        <v>11.447287929615825</v>
      </c>
      <c r="L74" s="12">
        <f t="shared" si="12"/>
        <v>10.858127404185353</v>
      </c>
      <c r="M74" s="12">
        <f t="shared" si="12"/>
        <v>19.839938441062571</v>
      </c>
      <c r="N74" s="12">
        <f t="shared" si="12"/>
        <v>29.246009961121558</v>
      </c>
      <c r="O74" s="12">
        <f t="shared" si="12"/>
        <v>23.555383166367221</v>
      </c>
      <c r="P74" s="12">
        <f t="shared" si="12"/>
        <v>9.6914133412122396</v>
      </c>
      <c r="Q74" s="12">
        <f t="shared" si="12"/>
        <v>-16.882140427598031</v>
      </c>
      <c r="R74" s="12">
        <f t="shared" si="12"/>
        <v>21.149004423726382</v>
      </c>
      <c r="S74" s="12">
        <f t="shared" si="12"/>
        <v>19.853389823729486</v>
      </c>
      <c r="T74" s="12">
        <f t="shared" si="12"/>
        <v>10.48471575009296</v>
      </c>
      <c r="U74" s="12">
        <f t="shared" si="12"/>
        <v>2.7404330701056523</v>
      </c>
      <c r="V74" s="12">
        <f t="shared" si="12"/>
        <v>10.042931586214848</v>
      </c>
      <c r="W74" s="12">
        <f t="shared" si="12"/>
        <v>-0.72852233859626381</v>
      </c>
      <c r="X74" s="12">
        <f t="shared" si="12"/>
        <v>-6.2689370353720619</v>
      </c>
      <c r="Y74" s="12">
        <f t="shared" si="12"/>
        <v>-4.9730934159666731</v>
      </c>
      <c r="Z74" s="12">
        <f t="shared" si="12"/>
        <v>12.157521129703326</v>
      </c>
      <c r="AA74" s="12">
        <f t="shared" si="12"/>
        <v>0.32172348041289922</v>
      </c>
      <c r="AB74" s="12">
        <f t="shared" si="12"/>
        <v>-32.511596468422738</v>
      </c>
      <c r="AC74" s="12">
        <f t="shared" si="12"/>
        <v>26.743623995148667</v>
      </c>
      <c r="AD74" s="12">
        <f t="shared" si="12"/>
        <v>68.694789329363147</v>
      </c>
      <c r="AE74" s="12">
        <f t="shared" si="13"/>
        <v>-3.2663798200974554</v>
      </c>
      <c r="AF74" s="12">
        <f t="shared" si="15"/>
        <v>12.58641380108978</v>
      </c>
    </row>
    <row r="75" spans="1:32" ht="12.75" customHeight="1">
      <c r="A75" s="3">
        <v>5</v>
      </c>
      <c r="B75" s="3">
        <v>420212</v>
      </c>
      <c r="C75" s="12" t="s">
        <v>10</v>
      </c>
      <c r="D75" s="12">
        <f t="shared" si="14"/>
        <v>36.936258233084772</v>
      </c>
      <c r="E75" s="12">
        <f t="shared" si="12"/>
        <v>104.02401600218786</v>
      </c>
      <c r="F75" s="12">
        <f t="shared" si="12"/>
        <v>27.802790289662283</v>
      </c>
      <c r="G75" s="12">
        <f t="shared" si="12"/>
        <v>49.913259060966027</v>
      </c>
      <c r="H75" s="12">
        <f t="shared" si="12"/>
        <v>-23.321417870517706</v>
      </c>
      <c r="I75" s="12">
        <f t="shared" si="12"/>
        <v>-13.040478196024722</v>
      </c>
      <c r="J75" s="12">
        <f t="shared" si="12"/>
        <v>0.76463504724269171</v>
      </c>
      <c r="K75" s="12">
        <f t="shared" si="12"/>
        <v>11.471994618897057</v>
      </c>
      <c r="L75" s="12">
        <f t="shared" si="12"/>
        <v>-8.726683702801779</v>
      </c>
      <c r="M75" s="12">
        <f t="shared" si="12"/>
        <v>20.835044909365024</v>
      </c>
      <c r="N75" s="12">
        <f t="shared" si="12"/>
        <v>29.852447176056558</v>
      </c>
      <c r="O75" s="12">
        <f t="shared" si="12"/>
        <v>-5.4873314327354592</v>
      </c>
      <c r="P75" s="12">
        <f t="shared" si="12"/>
        <v>8.0391463719344785</v>
      </c>
      <c r="Q75" s="12">
        <f t="shared" si="12"/>
        <v>-32.619216453140027</v>
      </c>
      <c r="R75" s="12">
        <f t="shared" si="12"/>
        <v>19.059775690277874</v>
      </c>
      <c r="S75" s="12">
        <f t="shared" si="12"/>
        <v>18.782722045000583</v>
      </c>
      <c r="T75" s="12">
        <f t="shared" si="12"/>
        <v>6.6163658978723134</v>
      </c>
      <c r="U75" s="12">
        <f t="shared" si="12"/>
        <v>6.3816844659796601</v>
      </c>
      <c r="V75" s="12">
        <f t="shared" si="12"/>
        <v>-9.5412428114318999</v>
      </c>
      <c r="W75" s="12">
        <f t="shared" si="12"/>
        <v>6.9667543589062575</v>
      </c>
      <c r="X75" s="12">
        <f t="shared" si="12"/>
        <v>-15.909942579825966</v>
      </c>
      <c r="Y75" s="12">
        <f t="shared" si="12"/>
        <v>5.1981563325002185</v>
      </c>
      <c r="Z75" s="12">
        <f t="shared" si="12"/>
        <v>22.519654167581976</v>
      </c>
      <c r="AA75" s="12">
        <f t="shared" si="12"/>
        <v>-13.184069546067931</v>
      </c>
      <c r="AB75" s="12">
        <f t="shared" si="12"/>
        <v>-38.557969210139035</v>
      </c>
      <c r="AC75" s="12">
        <f t="shared" si="12"/>
        <v>16.129933642482669</v>
      </c>
      <c r="AD75" s="12">
        <f t="shared" si="12"/>
        <v>117.85819546038147</v>
      </c>
      <c r="AE75" s="12">
        <f t="shared" si="13"/>
        <v>-11.459712396210847</v>
      </c>
      <c r="AF75" s="12">
        <f t="shared" si="15"/>
        <v>7.4060226296533749</v>
      </c>
    </row>
    <row r="76" spans="1:32" ht="12.75" customHeight="1">
      <c r="A76" s="3">
        <v>6</v>
      </c>
      <c r="B76" s="3">
        <v>940490</v>
      </c>
      <c r="C76" s="12" t="s">
        <v>10</v>
      </c>
      <c r="D76" s="12">
        <f t="shared" si="14"/>
        <v>-7.9670810178414655</v>
      </c>
      <c r="E76" s="12">
        <f t="shared" si="12"/>
        <v>31.204610809966482</v>
      </c>
      <c r="F76" s="12">
        <f t="shared" si="12"/>
        <v>44.611318686256226</v>
      </c>
      <c r="G76" s="12">
        <f t="shared" si="12"/>
        <v>14.416116467842471</v>
      </c>
      <c r="H76" s="12">
        <f t="shared" si="12"/>
        <v>48.281903540014554</v>
      </c>
      <c r="I76" s="12">
        <f t="shared" si="12"/>
        <v>14.512352210459881</v>
      </c>
      <c r="J76" s="12">
        <f t="shared" si="12"/>
        <v>8.6933708721304299</v>
      </c>
      <c r="K76" s="12">
        <f t="shared" si="12"/>
        <v>-13.477559312935114</v>
      </c>
      <c r="L76" s="12">
        <f t="shared" si="12"/>
        <v>50.212855876117089</v>
      </c>
      <c r="M76" s="12">
        <f t="shared" si="12"/>
        <v>18.984484626596455</v>
      </c>
      <c r="N76" s="12">
        <f t="shared" si="12"/>
        <v>19.954914872129478</v>
      </c>
      <c r="O76" s="12">
        <f t="shared" si="12"/>
        <v>23.10657061685805</v>
      </c>
      <c r="P76" s="12">
        <f t="shared" si="12"/>
        <v>-4.2567132235576111</v>
      </c>
      <c r="Q76" s="12">
        <f t="shared" si="12"/>
        <v>-8.3790502494003505</v>
      </c>
      <c r="R76" s="12">
        <f t="shared" si="12"/>
        <v>92.647520054084396</v>
      </c>
      <c r="S76" s="12">
        <f t="shared" si="12"/>
        <v>37.332312309232407</v>
      </c>
      <c r="T76" s="12">
        <f t="shared" si="12"/>
        <v>5.3693778787858264</v>
      </c>
      <c r="U76" s="12">
        <f t="shared" si="12"/>
        <v>-24.651151275926139</v>
      </c>
      <c r="V76" s="12">
        <f t="shared" si="12"/>
        <v>-0.72246476673454652</v>
      </c>
      <c r="W76" s="12">
        <f t="shared" si="12"/>
        <v>5.464029370236716</v>
      </c>
      <c r="X76" s="12">
        <f t="shared" si="12"/>
        <v>-20.257515701910734</v>
      </c>
      <c r="Y76" s="12">
        <f t="shared" si="12"/>
        <v>23.85204110430405</v>
      </c>
      <c r="Z76" s="12">
        <f t="shared" si="12"/>
        <v>6.5839811912345851</v>
      </c>
      <c r="AA76" s="12">
        <f t="shared" si="12"/>
        <v>-1.1407575483301144</v>
      </c>
      <c r="AB76" s="12">
        <f t="shared" si="12"/>
        <v>-14.577202219164064</v>
      </c>
      <c r="AC76" s="12">
        <f t="shared" si="12"/>
        <v>60.859114338082634</v>
      </c>
      <c r="AD76" s="12">
        <f t="shared" si="12"/>
        <v>1.9374443248291442</v>
      </c>
      <c r="AE76" s="12">
        <f t="shared" si="13"/>
        <v>-6.3130090955332747</v>
      </c>
      <c r="AF76" s="12">
        <f t="shared" si="15"/>
        <v>11.279776617891656</v>
      </c>
    </row>
    <row r="77" spans="1:32" ht="12.75" customHeight="1">
      <c r="A77" s="3">
        <v>7</v>
      </c>
      <c r="B77" s="3">
        <v>401519</v>
      </c>
      <c r="C77" s="12" t="s">
        <v>10</v>
      </c>
      <c r="D77" s="12">
        <f t="shared" si="14"/>
        <v>58.97429372734112</v>
      </c>
      <c r="E77" s="12">
        <f t="shared" si="12"/>
        <v>37.352733070768153</v>
      </c>
      <c r="F77" s="12">
        <f t="shared" si="12"/>
        <v>42.569792373742018</v>
      </c>
      <c r="G77" s="12">
        <f t="shared" si="12"/>
        <v>-30.230316376075834</v>
      </c>
      <c r="H77" s="12">
        <f t="shared" si="12"/>
        <v>-25.320179249611925</v>
      </c>
      <c r="I77" s="12">
        <f t="shared" si="12"/>
        <v>-9.9165326065077721</v>
      </c>
      <c r="J77" s="12">
        <f t="shared" si="12"/>
        <v>-4.9074337966168713</v>
      </c>
      <c r="K77" s="12">
        <f t="shared" si="12"/>
        <v>14.143207800378676</v>
      </c>
      <c r="L77" s="12">
        <f t="shared" si="12"/>
        <v>-2.783438103145258</v>
      </c>
      <c r="M77" s="12">
        <f t="shared" si="12"/>
        <v>236.42280530296091</v>
      </c>
      <c r="N77" s="12">
        <f t="shared" si="12"/>
        <v>-64.050026025632874</v>
      </c>
      <c r="O77" s="12">
        <f t="shared" si="12"/>
        <v>17.898856207064483</v>
      </c>
      <c r="P77" s="12">
        <f t="shared" si="12"/>
        <v>17.456020526761804</v>
      </c>
      <c r="Q77" s="12">
        <f t="shared" si="12"/>
        <v>2.7639151423139054</v>
      </c>
      <c r="R77" s="12">
        <f t="shared" si="12"/>
        <v>12.027168029628072</v>
      </c>
      <c r="S77" s="12">
        <f t="shared" si="12"/>
        <v>16.996563105629562</v>
      </c>
      <c r="T77" s="12">
        <f t="shared" si="12"/>
        <v>18.531504983721732</v>
      </c>
      <c r="U77" s="12">
        <f t="shared" si="12"/>
        <v>-13.433303467728564</v>
      </c>
      <c r="V77" s="12">
        <f t="shared" si="12"/>
        <v>2.3451525851660335</v>
      </c>
      <c r="W77" s="12">
        <f t="shared" si="12"/>
        <v>5.585840273353142</v>
      </c>
      <c r="X77" s="12">
        <f t="shared" si="12"/>
        <v>-6.7166152388462734</v>
      </c>
      <c r="Y77" s="12">
        <f t="shared" si="12"/>
        <v>6.3249076690824069</v>
      </c>
      <c r="Z77" s="12">
        <f t="shared" si="12"/>
        <v>12.77168097243559</v>
      </c>
      <c r="AA77" s="12">
        <f t="shared" si="12"/>
        <v>0.40561509557279862</v>
      </c>
      <c r="AB77" s="12">
        <f t="shared" si="12"/>
        <v>35.229148130393952</v>
      </c>
      <c r="AC77" s="12">
        <f t="shared" si="12"/>
        <v>110.10812342975242</v>
      </c>
      <c r="AD77" s="12">
        <f t="shared" si="12"/>
        <v>-43.419241329115529</v>
      </c>
      <c r="AE77" s="12">
        <f t="shared" si="13"/>
        <v>-36.249923064495491</v>
      </c>
      <c r="AF77" s="12">
        <f t="shared" si="15"/>
        <v>5.273621452388344</v>
      </c>
    </row>
    <row r="78" spans="1:32" ht="12.75" customHeight="1">
      <c r="A78" s="3">
        <v>8</v>
      </c>
      <c r="B78" s="3">
        <v>392620</v>
      </c>
      <c r="C78" s="12" t="s">
        <v>10</v>
      </c>
      <c r="D78" s="12">
        <f t="shared" si="14"/>
        <v>0.76749963034157531</v>
      </c>
      <c r="E78" s="12">
        <f t="shared" si="12"/>
        <v>14.935212116890042</v>
      </c>
      <c r="F78" s="12">
        <f t="shared" si="12"/>
        <v>0.74550454545840239</v>
      </c>
      <c r="G78" s="12">
        <f t="shared" si="12"/>
        <v>3.5753860035077594</v>
      </c>
      <c r="H78" s="12">
        <f t="shared" si="12"/>
        <v>29.597177363869662</v>
      </c>
      <c r="I78" s="12">
        <f t="shared" si="12"/>
        <v>44.153789533194441</v>
      </c>
      <c r="J78" s="12">
        <f t="shared" si="12"/>
        <v>-13.488363167938573</v>
      </c>
      <c r="K78" s="12">
        <f t="shared" si="12"/>
        <v>-2.8613599758742225</v>
      </c>
      <c r="L78" s="12">
        <f t="shared" si="12"/>
        <v>5.7907533300536045</v>
      </c>
      <c r="M78" s="12">
        <f t="shared" si="12"/>
        <v>-33.30633708555149</v>
      </c>
      <c r="N78" s="12">
        <f t="shared" si="12"/>
        <v>8.2327882244643575</v>
      </c>
      <c r="O78" s="12">
        <f t="shared" si="12"/>
        <v>-1.9574195683378548</v>
      </c>
      <c r="P78" s="12">
        <f t="shared" si="12"/>
        <v>7.9130199598592696</v>
      </c>
      <c r="Q78" s="12">
        <f t="shared" si="12"/>
        <v>-11.458172369535646</v>
      </c>
      <c r="R78" s="12">
        <f t="shared" si="12"/>
        <v>42.594396562774676</v>
      </c>
      <c r="S78" s="12">
        <f t="shared" si="12"/>
        <v>23.421535297143322</v>
      </c>
      <c r="T78" s="12">
        <f t="shared" si="12"/>
        <v>12.792534107657886</v>
      </c>
      <c r="U78" s="12">
        <f t="shared" si="12"/>
        <v>7.2902891958567295</v>
      </c>
      <c r="V78" s="12">
        <f t="shared" si="12"/>
        <v>8.5295821678005552</v>
      </c>
      <c r="W78" s="12">
        <f t="shared" si="12"/>
        <v>-0.2619899237811012</v>
      </c>
      <c r="X78" s="12">
        <f t="shared" si="12"/>
        <v>-17.665747798105983</v>
      </c>
      <c r="Y78" s="12">
        <f t="shared" si="12"/>
        <v>-8.9353310504379522</v>
      </c>
      <c r="Z78" s="12">
        <f t="shared" si="12"/>
        <v>19.103441864666792</v>
      </c>
      <c r="AA78" s="12">
        <f t="shared" si="12"/>
        <v>-6.4072838853950316</v>
      </c>
      <c r="AB78" s="12">
        <f t="shared" si="12"/>
        <v>4.7018696978842485</v>
      </c>
      <c r="AC78" s="12">
        <f t="shared" si="12"/>
        <v>27.28605759490857</v>
      </c>
      <c r="AD78" s="12">
        <f t="shared" si="12"/>
        <v>-22.488835973693455</v>
      </c>
      <c r="AE78" s="12">
        <f t="shared" si="13"/>
        <v>-4.2138665639146211</v>
      </c>
      <c r="AF78" s="12">
        <f t="shared" si="15"/>
        <v>3.3328527812553244</v>
      </c>
    </row>
    <row r="79" spans="1:32" ht="12.75" customHeight="1">
      <c r="A79" s="3">
        <v>9</v>
      </c>
      <c r="B79" s="3">
        <v>630539</v>
      </c>
      <c r="C79" s="12" t="s">
        <v>10</v>
      </c>
      <c r="D79" s="12">
        <f t="shared" si="14"/>
        <v>-66.024525833878357</v>
      </c>
      <c r="E79" s="12">
        <f t="shared" si="12"/>
        <v>196.74716305571866</v>
      </c>
      <c r="F79" s="12">
        <f t="shared" si="12"/>
        <v>47.792199704584363</v>
      </c>
      <c r="G79" s="12">
        <f t="shared" si="12"/>
        <v>29.142461860834004</v>
      </c>
      <c r="H79" s="12">
        <f t="shared" si="12"/>
        <v>-18.585513011453131</v>
      </c>
      <c r="I79" s="12">
        <f t="shared" si="12"/>
        <v>46.949784609886933</v>
      </c>
      <c r="J79" s="12">
        <f t="shared" si="12"/>
        <v>15.610928885992493</v>
      </c>
      <c r="K79" s="12">
        <f t="shared" si="12"/>
        <v>38.947817969466627</v>
      </c>
      <c r="L79" s="12">
        <f t="shared" si="12"/>
        <v>-17.395855476096074</v>
      </c>
      <c r="M79" s="12">
        <f t="shared" si="12"/>
        <v>25.229071133386952</v>
      </c>
      <c r="N79" s="12">
        <f t="shared" si="12"/>
        <v>10.691885831631879</v>
      </c>
      <c r="O79" s="12">
        <f t="shared" si="12"/>
        <v>-4.9573977013539405</v>
      </c>
      <c r="P79" s="12">
        <f t="shared" si="12"/>
        <v>1.4225384429882979</v>
      </c>
      <c r="Q79" s="12">
        <f t="shared" si="12"/>
        <v>-16.519417021505689</v>
      </c>
      <c r="R79" s="12">
        <f t="shared" si="12"/>
        <v>137.42318336171624</v>
      </c>
      <c r="S79" s="12">
        <f t="shared" si="12"/>
        <v>44.87150147209644</v>
      </c>
      <c r="T79" s="12">
        <f t="shared" si="12"/>
        <v>18.601799281869731</v>
      </c>
      <c r="U79" s="12">
        <f t="shared" si="12"/>
        <v>13.405967121616641</v>
      </c>
      <c r="V79" s="12">
        <f t="shared" si="12"/>
        <v>-8.2541263890428382</v>
      </c>
      <c r="W79" s="12">
        <f t="shared" si="12"/>
        <v>-3.9039351224338219</v>
      </c>
      <c r="X79" s="12">
        <f t="shared" si="12"/>
        <v>79.633287512075071</v>
      </c>
      <c r="Y79" s="12">
        <f t="shared" si="12"/>
        <v>-25.50954077629433</v>
      </c>
      <c r="Z79" s="12">
        <f t="shared" si="12"/>
        <v>2.9274681940772496</v>
      </c>
      <c r="AA79" s="12">
        <f t="shared" si="12"/>
        <v>27.636499157109213</v>
      </c>
      <c r="AB79" s="12">
        <f t="shared" si="12"/>
        <v>38.185548884127911</v>
      </c>
      <c r="AC79" s="12">
        <f t="shared" si="12"/>
        <v>-15.863866008847594</v>
      </c>
      <c r="AD79" s="12">
        <f t="shared" si="12"/>
        <v>25.720753307415364</v>
      </c>
      <c r="AE79" s="12">
        <f t="shared" si="13"/>
        <v>1.452219873502429</v>
      </c>
      <c r="AF79" s="12">
        <f t="shared" si="15"/>
        <v>13.177904045162968</v>
      </c>
    </row>
    <row r="80" spans="1:32" ht="12.75" customHeight="1">
      <c r="A80" s="3">
        <v>10</v>
      </c>
      <c r="B80" s="3">
        <v>420232</v>
      </c>
      <c r="C80" s="12" t="s">
        <v>10</v>
      </c>
      <c r="D80" s="12">
        <f t="shared" si="14"/>
        <v>31.216525070797928</v>
      </c>
      <c r="E80" s="12">
        <f t="shared" si="12"/>
        <v>-74.625310781055759</v>
      </c>
      <c r="F80" s="12">
        <f t="shared" si="12"/>
        <v>54.43433032511382</v>
      </c>
      <c r="G80" s="12">
        <f t="shared" si="12"/>
        <v>47.408666072730199</v>
      </c>
      <c r="H80" s="12">
        <f t="shared" si="12"/>
        <v>-7.8646423173631774</v>
      </c>
      <c r="I80" s="12">
        <f t="shared" si="12"/>
        <v>22.296361053697439</v>
      </c>
      <c r="J80" s="12">
        <f t="shared" si="12"/>
        <v>39.275605362343612</v>
      </c>
      <c r="K80" s="12">
        <f t="shared" si="12"/>
        <v>33.881703373503683</v>
      </c>
      <c r="L80" s="12">
        <f t="shared" si="12"/>
        <v>5.5763457551521611</v>
      </c>
      <c r="M80" s="12">
        <f t="shared" si="12"/>
        <v>32.317909887902317</v>
      </c>
      <c r="N80" s="12">
        <f t="shared" si="12"/>
        <v>14.93652481257854</v>
      </c>
      <c r="O80" s="12">
        <f t="shared" si="12"/>
        <v>34.136192793633143</v>
      </c>
      <c r="P80" s="12">
        <f t="shared" si="12"/>
        <v>10.120208191524952</v>
      </c>
      <c r="Q80" s="12">
        <f t="shared" si="12"/>
        <v>-19.83983003883624</v>
      </c>
      <c r="R80" s="12">
        <f t="shared" si="12"/>
        <v>16.641221525247147</v>
      </c>
      <c r="S80" s="12">
        <f t="shared" si="12"/>
        <v>20.238402633861256</v>
      </c>
      <c r="T80" s="12">
        <f t="shared" si="12"/>
        <v>6.1692562645404507</v>
      </c>
      <c r="U80" s="12">
        <f t="shared" si="12"/>
        <v>14.491188117330168</v>
      </c>
      <c r="V80" s="12">
        <f t="shared" si="12"/>
        <v>13.165013452943185</v>
      </c>
      <c r="W80" s="12">
        <f t="shared" si="12"/>
        <v>12.391461919606428</v>
      </c>
      <c r="X80" s="12">
        <f t="shared" si="12"/>
        <v>6.766831646499611</v>
      </c>
      <c r="Y80" s="12">
        <f t="shared" si="12"/>
        <v>-3.761062909155342</v>
      </c>
      <c r="Z80" s="12">
        <f t="shared" si="12"/>
        <v>5.9096484986494602</v>
      </c>
      <c r="AA80" s="12">
        <f t="shared" si="12"/>
        <v>-4.3981641414466992</v>
      </c>
      <c r="AB80" s="12">
        <f t="shared" si="12"/>
        <v>-34.807763758313058</v>
      </c>
      <c r="AC80" s="12">
        <f t="shared" si="12"/>
        <v>23.251564565983699</v>
      </c>
      <c r="AD80" s="12">
        <f t="shared" si="12"/>
        <v>49.995653110442333</v>
      </c>
      <c r="AE80" s="12">
        <f t="shared" si="13"/>
        <v>-4.276900679923429</v>
      </c>
      <c r="AF80" s="12">
        <f t="shared" si="15"/>
        <v>7.377552274604593</v>
      </c>
    </row>
    <row r="81" spans="1:32" ht="12.75" customHeight="1">
      <c r="A81" s="3">
        <v>11</v>
      </c>
      <c r="B81" s="3">
        <v>630260</v>
      </c>
      <c r="C81" s="12" t="s">
        <v>10</v>
      </c>
      <c r="D81" s="12">
        <f t="shared" si="14"/>
        <v>41.179444982252335</v>
      </c>
      <c r="E81" s="12">
        <f t="shared" si="12"/>
        <v>20.658052716351946</v>
      </c>
      <c r="F81" s="12">
        <f t="shared" si="12"/>
        <v>22.802744549506997</v>
      </c>
      <c r="G81" s="12">
        <f t="shared" si="12"/>
        <v>0.67821042779480933</v>
      </c>
      <c r="H81" s="12">
        <f t="shared" si="12"/>
        <v>38.723738790066449</v>
      </c>
      <c r="I81" s="12">
        <f t="shared" si="12"/>
        <v>-3.9130315691279947</v>
      </c>
      <c r="J81" s="12">
        <f t="shared" si="12"/>
        <v>6.6165707552209483</v>
      </c>
      <c r="K81" s="12">
        <f t="shared" si="12"/>
        <v>-15.595048647738381</v>
      </c>
      <c r="L81" s="12">
        <f t="shared" si="12"/>
        <v>39.647343883429869</v>
      </c>
      <c r="M81" s="12">
        <f t="shared" si="12"/>
        <v>-33.240152410354369</v>
      </c>
      <c r="N81" s="12">
        <f t="shared" si="12"/>
        <v>32.428642634443463</v>
      </c>
      <c r="O81" s="12">
        <f t="shared" ref="E81:AD91" si="16">IFERROR((((O19/N19)*100-100)),"--")</f>
        <v>12.669989328698094</v>
      </c>
      <c r="P81" s="12">
        <f t="shared" si="16"/>
        <v>-25.448488259644748</v>
      </c>
      <c r="Q81" s="12">
        <f t="shared" si="16"/>
        <v>-26.88866846954528</v>
      </c>
      <c r="R81" s="12">
        <f t="shared" si="16"/>
        <v>30.951045033851699</v>
      </c>
      <c r="S81" s="12">
        <f t="shared" si="16"/>
        <v>-6.0826641319123667</v>
      </c>
      <c r="T81" s="12">
        <f t="shared" si="16"/>
        <v>34.689688402479248</v>
      </c>
      <c r="U81" s="12">
        <f t="shared" si="16"/>
        <v>10.731315763245192</v>
      </c>
      <c r="V81" s="12">
        <f t="shared" si="16"/>
        <v>-7.8012483617542472</v>
      </c>
      <c r="W81" s="12">
        <f t="shared" si="16"/>
        <v>33.891536166200069</v>
      </c>
      <c r="X81" s="12">
        <f t="shared" si="16"/>
        <v>6.0099582041722215</v>
      </c>
      <c r="Y81" s="12">
        <f t="shared" si="16"/>
        <v>7.7667840674031652</v>
      </c>
      <c r="Z81" s="12">
        <f t="shared" si="16"/>
        <v>25.166943314020941</v>
      </c>
      <c r="AA81" s="12">
        <f t="shared" si="16"/>
        <v>-7.6365698487960145</v>
      </c>
      <c r="AB81" s="12">
        <f t="shared" si="16"/>
        <v>-21.480020919724282</v>
      </c>
      <c r="AC81" s="12">
        <f t="shared" si="16"/>
        <v>39.234271346790337</v>
      </c>
      <c r="AD81" s="12">
        <f t="shared" si="16"/>
        <v>26.787982254012306</v>
      </c>
      <c r="AE81" s="12">
        <f t="shared" si="13"/>
        <v>-4.3677930858328438</v>
      </c>
      <c r="AF81" s="12">
        <f t="shared" si="15"/>
        <v>7.2406711966173987</v>
      </c>
    </row>
    <row r="82" spans="1:32" ht="12.75" customHeight="1">
      <c r="A82" s="3">
        <v>12</v>
      </c>
      <c r="B82" s="3">
        <v>630531</v>
      </c>
      <c r="C82" s="12" t="s">
        <v>10</v>
      </c>
      <c r="D82" s="12">
        <f t="shared" si="14"/>
        <v>154.45258288357752</v>
      </c>
      <c r="E82" s="12">
        <f t="shared" si="16"/>
        <v>87.488523596697206</v>
      </c>
      <c r="F82" s="12">
        <f t="shared" si="16"/>
        <v>-24.250928067308919</v>
      </c>
      <c r="G82" s="12">
        <f t="shared" si="16"/>
        <v>51.50792333416257</v>
      </c>
      <c r="H82" s="12">
        <f t="shared" si="16"/>
        <v>-2.8762019027662831</v>
      </c>
      <c r="I82" s="12">
        <f t="shared" si="16"/>
        <v>-5.4367308424510696</v>
      </c>
      <c r="J82" s="12">
        <f t="shared" si="16"/>
        <v>-30.643528856000671</v>
      </c>
      <c r="K82" s="12">
        <f t="shared" si="16"/>
        <v>42.106248666668904</v>
      </c>
      <c r="L82" s="12">
        <f t="shared" si="16"/>
        <v>71.930779524518783</v>
      </c>
      <c r="M82" s="12">
        <f t="shared" si="16"/>
        <v>35.028179371127749</v>
      </c>
      <c r="N82" s="12">
        <f t="shared" si="16"/>
        <v>10.893001082680186</v>
      </c>
      <c r="O82" s="12">
        <f t="shared" si="16"/>
        <v>-31.311303042589969</v>
      </c>
      <c r="P82" s="12">
        <f t="shared" si="16"/>
        <v>33.889141713894304</v>
      </c>
      <c r="Q82" s="12">
        <f t="shared" si="16"/>
        <v>-27.938649303825756</v>
      </c>
      <c r="R82" s="12">
        <f t="shared" si="16"/>
        <v>7.5778894050823453</v>
      </c>
      <c r="S82" s="12">
        <f t="shared" si="16"/>
        <v>84.664683618493655</v>
      </c>
      <c r="T82" s="12">
        <f t="shared" si="16"/>
        <v>2.446290183509177</v>
      </c>
      <c r="U82" s="12">
        <f t="shared" si="16"/>
        <v>-2.6972797009364768</v>
      </c>
      <c r="V82" s="12">
        <f t="shared" si="16"/>
        <v>6.9328637078285738E-2</v>
      </c>
      <c r="W82" s="12">
        <f t="shared" si="16"/>
        <v>-9.1143498093138504</v>
      </c>
      <c r="X82" s="12">
        <f t="shared" si="16"/>
        <v>-18.590653406371175</v>
      </c>
      <c r="Y82" s="12">
        <f t="shared" si="16"/>
        <v>18.331523467539526</v>
      </c>
      <c r="Z82" s="12">
        <f t="shared" si="16"/>
        <v>-0.95116390911346116</v>
      </c>
      <c r="AA82" s="12">
        <f t="shared" si="16"/>
        <v>17.430599137101339</v>
      </c>
      <c r="AB82" s="12">
        <f t="shared" si="16"/>
        <v>16.595917278904039</v>
      </c>
      <c r="AC82" s="12">
        <f t="shared" si="16"/>
        <v>62.119796338853376</v>
      </c>
      <c r="AD82" s="12">
        <f t="shared" si="16"/>
        <v>6.0357040185049726</v>
      </c>
      <c r="AE82" s="12">
        <f t="shared" si="13"/>
        <v>-100</v>
      </c>
      <c r="AF82" s="12">
        <f t="shared" si="15"/>
        <v>-100</v>
      </c>
    </row>
    <row r="83" spans="1:32" ht="12.75" customHeight="1">
      <c r="A83" s="3">
        <v>13</v>
      </c>
      <c r="B83" s="3">
        <v>630392</v>
      </c>
      <c r="C83" s="12" t="s">
        <v>10</v>
      </c>
      <c r="D83" s="12">
        <f t="shared" si="14"/>
        <v>-9.5659641255605408</v>
      </c>
      <c r="E83" s="12">
        <f t="shared" si="16"/>
        <v>18.816628724749961</v>
      </c>
      <c r="F83" s="12">
        <f t="shared" si="16"/>
        <v>46.871982138013067</v>
      </c>
      <c r="G83" s="12">
        <f t="shared" si="16"/>
        <v>-2.2775158392088315</v>
      </c>
      <c r="H83" s="12">
        <f t="shared" si="16"/>
        <v>11.349149971751487</v>
      </c>
      <c r="I83" s="12">
        <f t="shared" si="16"/>
        <v>38.790791950346716</v>
      </c>
      <c r="J83" s="12">
        <f t="shared" si="16"/>
        <v>35.491154206316992</v>
      </c>
      <c r="K83" s="12">
        <f t="shared" si="16"/>
        <v>-18.350187426626988</v>
      </c>
      <c r="L83" s="12">
        <f t="shared" si="16"/>
        <v>15.834603363628673</v>
      </c>
      <c r="M83" s="12">
        <f t="shared" si="16"/>
        <v>-7.7627058470630743</v>
      </c>
      <c r="N83" s="12">
        <f t="shared" si="16"/>
        <v>75.725253127249914</v>
      </c>
      <c r="O83" s="12">
        <f t="shared" si="16"/>
        <v>25.64370674644492</v>
      </c>
      <c r="P83" s="12">
        <f t="shared" si="16"/>
        <v>10.871438023385906</v>
      </c>
      <c r="Q83" s="12">
        <f t="shared" si="16"/>
        <v>-14.140253492857042</v>
      </c>
      <c r="R83" s="12">
        <f t="shared" si="16"/>
        <v>-3.2156691370909414</v>
      </c>
      <c r="S83" s="12">
        <f t="shared" si="16"/>
        <v>31.880006131957771</v>
      </c>
      <c r="T83" s="12">
        <f t="shared" si="16"/>
        <v>2.885779074964276</v>
      </c>
      <c r="U83" s="12">
        <f t="shared" si="16"/>
        <v>38.289834358763841</v>
      </c>
      <c r="V83" s="12">
        <f t="shared" si="16"/>
        <v>-26.469744828466318</v>
      </c>
      <c r="W83" s="12">
        <f t="shared" si="16"/>
        <v>33.343132159258914</v>
      </c>
      <c r="X83" s="12">
        <f t="shared" si="16"/>
        <v>0.4274312614692235</v>
      </c>
      <c r="Y83" s="12">
        <f t="shared" si="16"/>
        <v>13.844636476940138</v>
      </c>
      <c r="Z83" s="12">
        <f t="shared" si="16"/>
        <v>18.757054395206978</v>
      </c>
      <c r="AA83" s="12">
        <f t="shared" si="16"/>
        <v>-2.3321744946364191</v>
      </c>
      <c r="AB83" s="12">
        <f t="shared" si="16"/>
        <v>-13.785456420504644</v>
      </c>
      <c r="AC83" s="12">
        <f t="shared" si="16"/>
        <v>48.894938057756718</v>
      </c>
      <c r="AD83" s="12">
        <f t="shared" si="16"/>
        <v>-6.3170938529299434</v>
      </c>
      <c r="AE83" s="12">
        <f t="shared" si="13"/>
        <v>14.034950384687761</v>
      </c>
      <c r="AF83" s="12">
        <f t="shared" si="15"/>
        <v>10.721143979792313</v>
      </c>
    </row>
    <row r="84" spans="1:32" ht="12.75" customHeight="1">
      <c r="A84" s="3">
        <v>14</v>
      </c>
      <c r="B84" s="3">
        <v>630231</v>
      </c>
      <c r="C84" s="12" t="s">
        <v>10</v>
      </c>
      <c r="D84" s="12">
        <f t="shared" si="14"/>
        <v>-6.2698455949137042</v>
      </c>
      <c r="E84" s="12">
        <f t="shared" si="16"/>
        <v>53.85985431732928</v>
      </c>
      <c r="F84" s="12">
        <f t="shared" si="16"/>
        <v>6.3574058468836512</v>
      </c>
      <c r="G84" s="12">
        <f t="shared" si="16"/>
        <v>1.385303020971989</v>
      </c>
      <c r="H84" s="12">
        <f t="shared" si="16"/>
        <v>86.337188588196398</v>
      </c>
      <c r="I84" s="12">
        <f t="shared" si="16"/>
        <v>19.613048220868137</v>
      </c>
      <c r="J84" s="12">
        <f t="shared" si="16"/>
        <v>37.552865680880075</v>
      </c>
      <c r="K84" s="12">
        <f t="shared" si="16"/>
        <v>-26.931317941784357</v>
      </c>
      <c r="L84" s="12">
        <f t="shared" si="16"/>
        <v>27.089786873795262</v>
      </c>
      <c r="M84" s="12">
        <f t="shared" si="16"/>
        <v>38.060813599768267</v>
      </c>
      <c r="N84" s="12">
        <f t="shared" si="16"/>
        <v>34.32183908729175</v>
      </c>
      <c r="O84" s="12">
        <f t="shared" si="16"/>
        <v>53.68885764800865</v>
      </c>
      <c r="P84" s="12">
        <f t="shared" si="16"/>
        <v>53.205708157481411</v>
      </c>
      <c r="Q84" s="12">
        <f t="shared" si="16"/>
        <v>-48.543877708749228</v>
      </c>
      <c r="R84" s="12">
        <f t="shared" si="16"/>
        <v>12.047952622611646</v>
      </c>
      <c r="S84" s="12">
        <f t="shared" si="16"/>
        <v>35.766686205069789</v>
      </c>
      <c r="T84" s="12">
        <f t="shared" si="16"/>
        <v>5.732680083038602</v>
      </c>
      <c r="U84" s="12">
        <f t="shared" si="16"/>
        <v>-8.8341637529460115</v>
      </c>
      <c r="V84" s="12">
        <f t="shared" si="16"/>
        <v>50.442312176809054</v>
      </c>
      <c r="W84" s="12">
        <f t="shared" si="16"/>
        <v>12.070245824874419</v>
      </c>
      <c r="X84" s="12">
        <f t="shared" si="16"/>
        <v>-14.764797926123165</v>
      </c>
      <c r="Y84" s="12">
        <f t="shared" si="16"/>
        <v>-8.8962642893991699</v>
      </c>
      <c r="Z84" s="12">
        <f t="shared" si="16"/>
        <v>26.866997668421376</v>
      </c>
      <c r="AA84" s="12">
        <f t="shared" si="16"/>
        <v>-10.269257667443227</v>
      </c>
      <c r="AB84" s="12">
        <f t="shared" si="16"/>
        <v>-33.463407342145175</v>
      </c>
      <c r="AC84" s="12">
        <f t="shared" si="16"/>
        <v>49.002832830950354</v>
      </c>
      <c r="AD84" s="12">
        <f t="shared" si="16"/>
        <v>24.171025840417542</v>
      </c>
      <c r="AE84" s="12">
        <f t="shared" si="13"/>
        <v>-25.722901770122547</v>
      </c>
      <c r="AF84" s="12">
        <f t="shared" si="15"/>
        <v>10.859219718944013</v>
      </c>
    </row>
    <row r="85" spans="1:32" ht="12.75" customHeight="1">
      <c r="A85" s="3">
        <v>15</v>
      </c>
      <c r="B85" s="3">
        <v>630140</v>
      </c>
      <c r="C85" s="12" t="s">
        <v>10</v>
      </c>
      <c r="D85" s="12">
        <f t="shared" si="14"/>
        <v>-28.948895184135978</v>
      </c>
      <c r="E85" s="12">
        <f t="shared" si="16"/>
        <v>103.13216676820417</v>
      </c>
      <c r="F85" s="12">
        <f t="shared" si="16"/>
        <v>22.991006848989741</v>
      </c>
      <c r="G85" s="12">
        <f t="shared" si="16"/>
        <v>19.92912980697416</v>
      </c>
      <c r="H85" s="12">
        <f t="shared" si="16"/>
        <v>53.881151059683702</v>
      </c>
      <c r="I85" s="12">
        <f t="shared" si="16"/>
        <v>21.524300868471855</v>
      </c>
      <c r="J85" s="12">
        <f t="shared" si="16"/>
        <v>20.10573072423098</v>
      </c>
      <c r="K85" s="12">
        <f t="shared" si="16"/>
        <v>-20.343243202250804</v>
      </c>
      <c r="L85" s="12">
        <f t="shared" si="16"/>
        <v>5.1400205044474774</v>
      </c>
      <c r="M85" s="12">
        <f t="shared" si="16"/>
        <v>-28.290972567971693</v>
      </c>
      <c r="N85" s="12">
        <f t="shared" si="16"/>
        <v>33.50171721570149</v>
      </c>
      <c r="O85" s="12">
        <f t="shared" si="16"/>
        <v>-3.7873909700219031</v>
      </c>
      <c r="P85" s="12">
        <f t="shared" si="16"/>
        <v>-28.759955294108963</v>
      </c>
      <c r="Q85" s="12">
        <f t="shared" si="16"/>
        <v>-12.312128096914904</v>
      </c>
      <c r="R85" s="12">
        <f t="shared" si="16"/>
        <v>-26.76625219552821</v>
      </c>
      <c r="S85" s="12">
        <f t="shared" si="16"/>
        <v>23.525096180255474</v>
      </c>
      <c r="T85" s="12">
        <f t="shared" si="16"/>
        <v>95.903803880561071</v>
      </c>
      <c r="U85" s="12">
        <f t="shared" si="16"/>
        <v>-3.1181166035137267</v>
      </c>
      <c r="V85" s="12">
        <f t="shared" si="16"/>
        <v>16.186154837440128</v>
      </c>
      <c r="W85" s="12">
        <f t="shared" si="16"/>
        <v>19.021467945999774</v>
      </c>
      <c r="X85" s="12">
        <f t="shared" si="16"/>
        <v>-2.1992632736268973</v>
      </c>
      <c r="Y85" s="12">
        <f t="shared" si="16"/>
        <v>15.323380492525189</v>
      </c>
      <c r="Z85" s="12">
        <f t="shared" si="16"/>
        <v>57.956284688897654</v>
      </c>
      <c r="AA85" s="12">
        <f t="shared" si="16"/>
        <v>-18.642907606179193</v>
      </c>
      <c r="AB85" s="12">
        <f t="shared" si="16"/>
        <v>-6.5638047229349183</v>
      </c>
      <c r="AC85" s="12">
        <f t="shared" si="16"/>
        <v>101.06632070147427</v>
      </c>
      <c r="AD85" s="12">
        <f t="shared" si="16"/>
        <v>-3.8130054296767639</v>
      </c>
      <c r="AE85" s="12">
        <f t="shared" si="13"/>
        <v>35.569751601315772</v>
      </c>
      <c r="AF85" s="12">
        <f t="shared" si="15"/>
        <v>10.771068172987475</v>
      </c>
    </row>
    <row r="86" spans="1:32" ht="12.75" customHeight="1">
      <c r="A86" s="3">
        <v>16</v>
      </c>
      <c r="B86" s="3">
        <v>420330</v>
      </c>
      <c r="C86" s="12" t="s">
        <v>10</v>
      </c>
      <c r="D86" s="12">
        <f t="shared" si="14"/>
        <v>16.555675825700817</v>
      </c>
      <c r="E86" s="12">
        <f t="shared" si="16"/>
        <v>12.019237523696248</v>
      </c>
      <c r="F86" s="12">
        <f t="shared" si="16"/>
        <v>1.2356701356582107</v>
      </c>
      <c r="G86" s="12">
        <f t="shared" si="16"/>
        <v>-12.645342305881655</v>
      </c>
      <c r="H86" s="12">
        <f t="shared" si="16"/>
        <v>108.2479299469083</v>
      </c>
      <c r="I86" s="12">
        <f t="shared" si="16"/>
        <v>6.8625010027766393</v>
      </c>
      <c r="J86" s="12">
        <f t="shared" si="16"/>
        <v>-11.949893140767102</v>
      </c>
      <c r="K86" s="12">
        <f t="shared" si="16"/>
        <v>-11.481617968177247</v>
      </c>
      <c r="L86" s="12">
        <f t="shared" si="16"/>
        <v>39.049870879028731</v>
      </c>
      <c r="M86" s="12">
        <f t="shared" si="16"/>
        <v>7.1598268231207953</v>
      </c>
      <c r="N86" s="12">
        <f t="shared" si="16"/>
        <v>28.476998029542528</v>
      </c>
      <c r="O86" s="12">
        <f t="shared" si="16"/>
        <v>23.225234411880507</v>
      </c>
      <c r="P86" s="12">
        <f t="shared" si="16"/>
        <v>9.0888144577880041</v>
      </c>
      <c r="Q86" s="12">
        <f t="shared" si="16"/>
        <v>-29.122181543784237</v>
      </c>
      <c r="R86" s="12">
        <f t="shared" si="16"/>
        <v>17.720292911142792</v>
      </c>
      <c r="S86" s="12">
        <f t="shared" si="16"/>
        <v>28.408075012222895</v>
      </c>
      <c r="T86" s="12">
        <f t="shared" si="16"/>
        <v>1.6492942679252138</v>
      </c>
      <c r="U86" s="12">
        <f t="shared" si="16"/>
        <v>16.720868982927243</v>
      </c>
      <c r="V86" s="12">
        <f t="shared" si="16"/>
        <v>-5.6005223419863057</v>
      </c>
      <c r="W86" s="12">
        <f t="shared" si="16"/>
        <v>-5.1476258080000576</v>
      </c>
      <c r="X86" s="12">
        <f t="shared" si="16"/>
        <v>-2.463427943181955</v>
      </c>
      <c r="Y86" s="12">
        <f t="shared" si="16"/>
        <v>-2.0970021067378326</v>
      </c>
      <c r="Z86" s="12">
        <f t="shared" si="16"/>
        <v>0.24411226805854369</v>
      </c>
      <c r="AA86" s="12">
        <f t="shared" si="16"/>
        <v>12.815315109368754</v>
      </c>
      <c r="AB86" s="12">
        <f t="shared" si="16"/>
        <v>-41.650933608685946</v>
      </c>
      <c r="AC86" s="12">
        <f t="shared" si="16"/>
        <v>11.792418226489374</v>
      </c>
      <c r="AD86" s="12">
        <f t="shared" si="16"/>
        <v>34.579263866668981</v>
      </c>
      <c r="AE86" s="12">
        <f t="shared" si="13"/>
        <v>-3.0453384540645061</v>
      </c>
      <c r="AF86" s="12">
        <f t="shared" si="15"/>
        <v>5.9819990702635994</v>
      </c>
    </row>
    <row r="87" spans="1:32" ht="12.75" customHeight="1">
      <c r="A87" s="3">
        <v>17</v>
      </c>
      <c r="B87" s="3">
        <v>630612</v>
      </c>
      <c r="C87" s="12" t="s">
        <v>10</v>
      </c>
      <c r="D87" s="12">
        <f t="shared" si="14"/>
        <v>61.451311953352757</v>
      </c>
      <c r="E87" s="12">
        <f t="shared" si="16"/>
        <v>30.830856408163555</v>
      </c>
      <c r="F87" s="12">
        <f t="shared" si="16"/>
        <v>66.094925898448963</v>
      </c>
      <c r="G87" s="12">
        <f t="shared" si="16"/>
        <v>-4.2902544793678885</v>
      </c>
      <c r="H87" s="12">
        <f t="shared" si="16"/>
        <v>-28.306738308340229</v>
      </c>
      <c r="I87" s="12">
        <f t="shared" si="16"/>
        <v>40.87232167997314</v>
      </c>
      <c r="J87" s="12">
        <f t="shared" si="16"/>
        <v>-30.651599888757204</v>
      </c>
      <c r="K87" s="12">
        <f t="shared" si="16"/>
        <v>48.127778766058924</v>
      </c>
      <c r="L87" s="12">
        <f t="shared" si="16"/>
        <v>12.12132624158879</v>
      </c>
      <c r="M87" s="12">
        <f t="shared" si="16"/>
        <v>6.3342811473338969</v>
      </c>
      <c r="N87" s="12">
        <f t="shared" si="16"/>
        <v>-31.934567493066552</v>
      </c>
      <c r="O87" s="12">
        <f t="shared" si="16"/>
        <v>39.455834929238733</v>
      </c>
      <c r="P87" s="12">
        <f t="shared" si="16"/>
        <v>-24.973193025009991</v>
      </c>
      <c r="Q87" s="12">
        <f t="shared" si="16"/>
        <v>32.113211917510853</v>
      </c>
      <c r="R87" s="12">
        <f t="shared" si="16"/>
        <v>49.131001305988036</v>
      </c>
      <c r="S87" s="12">
        <f t="shared" si="16"/>
        <v>21.211276807882726</v>
      </c>
      <c r="T87" s="12">
        <f t="shared" si="16"/>
        <v>44.631351554816149</v>
      </c>
      <c r="U87" s="12">
        <f t="shared" si="16"/>
        <v>4.3708800146107905</v>
      </c>
      <c r="V87" s="12">
        <f t="shared" si="16"/>
        <v>36.852068407653775</v>
      </c>
      <c r="W87" s="12">
        <f t="shared" si="16"/>
        <v>-1.7320463284207932</v>
      </c>
      <c r="X87" s="12">
        <f t="shared" si="16"/>
        <v>-1.5925357181994571</v>
      </c>
      <c r="Y87" s="12">
        <f t="shared" si="16"/>
        <v>6.8151978382894782</v>
      </c>
      <c r="Z87" s="12">
        <f t="shared" si="16"/>
        <v>7.1570195854519909</v>
      </c>
      <c r="AA87" s="12">
        <f t="shared" si="16"/>
        <v>10.975798621659138</v>
      </c>
      <c r="AB87" s="12">
        <f t="shared" si="16"/>
        <v>-16.439027369495236</v>
      </c>
      <c r="AC87" s="12">
        <f t="shared" si="16"/>
        <v>42.089879390918611</v>
      </c>
      <c r="AD87" s="12">
        <f t="shared" si="16"/>
        <v>34.684814916414695</v>
      </c>
      <c r="AE87" s="12">
        <f t="shared" si="13"/>
        <v>6.4967074022309106</v>
      </c>
      <c r="AF87" s="12">
        <f t="shared" si="15"/>
        <v>12.511193941056288</v>
      </c>
    </row>
    <row r="88" spans="1:32" ht="12.75" customHeight="1">
      <c r="A88" s="3">
        <v>18</v>
      </c>
      <c r="B88" s="3">
        <v>630232</v>
      </c>
      <c r="C88" s="12" t="s">
        <v>10</v>
      </c>
      <c r="D88" s="12">
        <f t="shared" si="14"/>
        <v>45.606856023506396</v>
      </c>
      <c r="E88" s="12">
        <f t="shared" si="16"/>
        <v>-13.526017626254003</v>
      </c>
      <c r="F88" s="12">
        <f t="shared" si="16"/>
        <v>121.75632135984108</v>
      </c>
      <c r="G88" s="12">
        <f t="shared" si="16"/>
        <v>-4.7376276608618895</v>
      </c>
      <c r="H88" s="12">
        <f t="shared" si="16"/>
        <v>39.784678582817151</v>
      </c>
      <c r="I88" s="12">
        <f t="shared" si="16"/>
        <v>-15.317996274176764</v>
      </c>
      <c r="J88" s="12">
        <f t="shared" si="16"/>
        <v>-7.5288401268545471</v>
      </c>
      <c r="K88" s="12">
        <f t="shared" si="16"/>
        <v>1.7918877778431863</v>
      </c>
      <c r="L88" s="12">
        <f t="shared" si="16"/>
        <v>-22.590452824277534</v>
      </c>
      <c r="M88" s="12">
        <f t="shared" si="16"/>
        <v>-7.6529392478039284</v>
      </c>
      <c r="N88" s="12">
        <f t="shared" si="16"/>
        <v>67.009737840181799</v>
      </c>
      <c r="O88" s="12">
        <f t="shared" si="16"/>
        <v>125.29152818149583</v>
      </c>
      <c r="P88" s="12">
        <f t="shared" si="16"/>
        <v>-44.254924876678423</v>
      </c>
      <c r="Q88" s="12">
        <f t="shared" si="16"/>
        <v>-50.641157744928563</v>
      </c>
      <c r="R88" s="12">
        <f t="shared" si="16"/>
        <v>-41.718584778943168</v>
      </c>
      <c r="S88" s="12">
        <f t="shared" si="16"/>
        <v>45.868654456744252</v>
      </c>
      <c r="T88" s="12">
        <f t="shared" si="16"/>
        <v>100.01082028814534</v>
      </c>
      <c r="U88" s="12">
        <f t="shared" si="16"/>
        <v>0.36718709787209036</v>
      </c>
      <c r="V88" s="12">
        <f t="shared" si="16"/>
        <v>68.716563967711977</v>
      </c>
      <c r="W88" s="12">
        <f t="shared" si="16"/>
        <v>30.163952324516345</v>
      </c>
      <c r="X88" s="12">
        <f t="shared" si="16"/>
        <v>-20.094556310223624</v>
      </c>
      <c r="Y88" s="12">
        <f t="shared" si="16"/>
        <v>15.876132234525159</v>
      </c>
      <c r="Z88" s="12">
        <f t="shared" si="16"/>
        <v>42.831359269350543</v>
      </c>
      <c r="AA88" s="12">
        <f t="shared" si="16"/>
        <v>27.068425061230727</v>
      </c>
      <c r="AB88" s="12">
        <f t="shared" si="16"/>
        <v>-11.827065783658938</v>
      </c>
      <c r="AC88" s="12">
        <f t="shared" si="16"/>
        <v>55.654645022818812</v>
      </c>
      <c r="AD88" s="12">
        <f t="shared" si="16"/>
        <v>-1.3855968248922039</v>
      </c>
      <c r="AE88" s="12">
        <f t="shared" si="13"/>
        <v>20.552924741692507</v>
      </c>
      <c r="AF88" s="12">
        <f t="shared" si="15"/>
        <v>11.340513695973842</v>
      </c>
    </row>
    <row r="89" spans="1:32" ht="12.75" customHeight="1">
      <c r="A89" s="3">
        <v>19</v>
      </c>
      <c r="B89" s="3">
        <v>570500</v>
      </c>
      <c r="C89" s="12" t="s">
        <v>10</v>
      </c>
      <c r="D89" s="12">
        <f t="shared" si="14"/>
        <v>8.4384539689481812</v>
      </c>
      <c r="E89" s="12">
        <f t="shared" si="16"/>
        <v>35.672636852941167</v>
      </c>
      <c r="F89" s="12">
        <f t="shared" si="16"/>
        <v>73.057024468785215</v>
      </c>
      <c r="G89" s="12">
        <f t="shared" si="16"/>
        <v>47.613722544732724</v>
      </c>
      <c r="H89" s="12">
        <f t="shared" si="16"/>
        <v>31.93906221725976</v>
      </c>
      <c r="I89" s="12">
        <f t="shared" si="16"/>
        <v>-18.517421338804979</v>
      </c>
      <c r="J89" s="12">
        <f t="shared" si="16"/>
        <v>-13.764332600628677</v>
      </c>
      <c r="K89" s="12">
        <f t="shared" si="16"/>
        <v>-17.118723006971877</v>
      </c>
      <c r="L89" s="12">
        <f t="shared" si="16"/>
        <v>21.835550044125469</v>
      </c>
      <c r="M89" s="12">
        <f t="shared" si="16"/>
        <v>-2.8522882912827612</v>
      </c>
      <c r="N89" s="12">
        <f t="shared" si="16"/>
        <v>41.076998165415574</v>
      </c>
      <c r="O89" s="12">
        <f t="shared" si="16"/>
        <v>-22.518638403154185</v>
      </c>
      <c r="P89" s="12">
        <f t="shared" si="16"/>
        <v>-3.0562964096243661</v>
      </c>
      <c r="Q89" s="12">
        <f t="shared" si="16"/>
        <v>-50.519783794187596</v>
      </c>
      <c r="R89" s="12">
        <f t="shared" si="16"/>
        <v>19.831118551336104</v>
      </c>
      <c r="S89" s="12">
        <f t="shared" si="16"/>
        <v>-12.134971770148965</v>
      </c>
      <c r="T89" s="12">
        <f t="shared" si="16"/>
        <v>45.564514400096499</v>
      </c>
      <c r="U89" s="12">
        <f t="shared" si="16"/>
        <v>-7.7886903283414028</v>
      </c>
      <c r="V89" s="12">
        <f t="shared" si="16"/>
        <v>-10.080966238612675</v>
      </c>
      <c r="W89" s="12">
        <f t="shared" si="16"/>
        <v>118.49324124120821</v>
      </c>
      <c r="X89" s="12">
        <f t="shared" si="16"/>
        <v>-15.677635078710168</v>
      </c>
      <c r="Y89" s="12">
        <f t="shared" si="16"/>
        <v>-20.000897928931863</v>
      </c>
      <c r="Z89" s="12">
        <f t="shared" si="16"/>
        <v>-11.169559372455026</v>
      </c>
      <c r="AA89" s="12">
        <f t="shared" si="16"/>
        <v>-15.978286903398057</v>
      </c>
      <c r="AB89" s="12">
        <f t="shared" si="16"/>
        <v>-37.508942453346172</v>
      </c>
      <c r="AC89" s="12">
        <f t="shared" si="16"/>
        <v>18.166509178110843</v>
      </c>
      <c r="AD89" s="12">
        <f t="shared" si="16"/>
        <v>6.3247495423269982</v>
      </c>
      <c r="AE89" s="12">
        <f t="shared" si="13"/>
        <v>5.3565899060587014</v>
      </c>
      <c r="AF89" s="12">
        <f t="shared" si="15"/>
        <v>2.5447454205491438</v>
      </c>
    </row>
    <row r="90" spans="1:32" ht="12.75" customHeight="1">
      <c r="A90" s="3">
        <v>20</v>
      </c>
      <c r="B90" s="3">
        <v>630622</v>
      </c>
      <c r="C90" s="12" t="s">
        <v>10</v>
      </c>
      <c r="D90" s="12">
        <f t="shared" si="14"/>
        <v>-16.906255430060824</v>
      </c>
      <c r="E90" s="12">
        <f t="shared" si="16"/>
        <v>69.319924843869103</v>
      </c>
      <c r="F90" s="12">
        <f t="shared" si="16"/>
        <v>15.18922854332277</v>
      </c>
      <c r="G90" s="12">
        <f t="shared" si="16"/>
        <v>117.99648754881088</v>
      </c>
      <c r="H90" s="12">
        <f t="shared" si="16"/>
        <v>49.737927242287327</v>
      </c>
      <c r="I90" s="12">
        <f t="shared" si="16"/>
        <v>-1.4768635495078399</v>
      </c>
      <c r="J90" s="12">
        <f t="shared" si="16"/>
        <v>-0.61201265065071198</v>
      </c>
      <c r="K90" s="12">
        <f t="shared" si="16"/>
        <v>-14.206392653627503</v>
      </c>
      <c r="L90" s="12">
        <f t="shared" si="16"/>
        <v>29.2344745479746</v>
      </c>
      <c r="M90" s="12">
        <f t="shared" si="16"/>
        <v>-2.6208245244408062</v>
      </c>
      <c r="N90" s="12">
        <f t="shared" si="16"/>
        <v>43.782403943898629</v>
      </c>
      <c r="O90" s="12">
        <f t="shared" si="16"/>
        <v>21.235893571449793</v>
      </c>
      <c r="P90" s="12">
        <f t="shared" si="16"/>
        <v>-28.696498990693271</v>
      </c>
      <c r="Q90" s="12">
        <f t="shared" si="16"/>
        <v>-1.8397604009714428</v>
      </c>
      <c r="R90" s="12">
        <f t="shared" si="16"/>
        <v>0.60283961548029197</v>
      </c>
      <c r="S90" s="12">
        <f t="shared" si="16"/>
        <v>38.583764369088925</v>
      </c>
      <c r="T90" s="12">
        <f t="shared" si="16"/>
        <v>25.410352860812722</v>
      </c>
      <c r="U90" s="12">
        <f t="shared" si="16"/>
        <v>-13.609977705034922</v>
      </c>
      <c r="V90" s="12">
        <f t="shared" si="16"/>
        <v>2.4487764336192441</v>
      </c>
      <c r="W90" s="12">
        <f t="shared" si="16"/>
        <v>-29.021420176325947</v>
      </c>
      <c r="X90" s="12">
        <f t="shared" si="16"/>
        <v>28.47574585235094</v>
      </c>
      <c r="Y90" s="12">
        <f t="shared" si="16"/>
        <v>12.052582582197829</v>
      </c>
      <c r="Z90" s="12">
        <f t="shared" si="16"/>
        <v>13.838898751240308</v>
      </c>
      <c r="AA90" s="12">
        <f t="shared" si="16"/>
        <v>13.16885904806027</v>
      </c>
      <c r="AB90" s="12">
        <f t="shared" si="16"/>
        <v>-28.2819737890228</v>
      </c>
      <c r="AC90" s="12">
        <f t="shared" si="16"/>
        <v>9.3249340071618292</v>
      </c>
      <c r="AD90" s="12">
        <f t="shared" si="16"/>
        <v>34.429240109460977</v>
      </c>
      <c r="AE90" s="12">
        <f t="shared" si="13"/>
        <v>-12.546496044782302</v>
      </c>
      <c r="AF90" s="12">
        <f t="shared" si="15"/>
        <v>9.1930710030501359</v>
      </c>
    </row>
    <row r="91" spans="1:32" ht="12.75" customHeight="1">
      <c r="A91" s="3">
        <v>21</v>
      </c>
      <c r="B91" s="3">
        <v>420329</v>
      </c>
      <c r="C91" s="12" t="s">
        <v>10</v>
      </c>
      <c r="D91" s="12">
        <f t="shared" si="14"/>
        <v>31.28408195429472</v>
      </c>
      <c r="E91" s="12">
        <f t="shared" si="16"/>
        <v>34.509587363707539</v>
      </c>
      <c r="F91" s="12">
        <f t="shared" si="16"/>
        <v>5.0851591063147055</v>
      </c>
      <c r="G91" s="12">
        <f t="shared" si="16"/>
        <v>-10.109612920417305</v>
      </c>
      <c r="H91" s="12">
        <f t="shared" si="16"/>
        <v>25.198665821683889</v>
      </c>
      <c r="I91" s="12">
        <f t="shared" si="16"/>
        <v>4.9690666723014374</v>
      </c>
      <c r="J91" s="12">
        <f t="shared" ref="E91:AE98" si="17">IFERROR((((J29/I29)*100-100)),"--")</f>
        <v>-5.4413213669615885</v>
      </c>
      <c r="K91" s="12">
        <f t="shared" si="17"/>
        <v>25.840679907448475</v>
      </c>
      <c r="L91" s="12">
        <f t="shared" si="17"/>
        <v>0.69885274142009735</v>
      </c>
      <c r="M91" s="12">
        <f t="shared" si="17"/>
        <v>23.401951121319527</v>
      </c>
      <c r="N91" s="12">
        <f t="shared" si="17"/>
        <v>18.318726554338994</v>
      </c>
      <c r="O91" s="12">
        <f t="shared" si="17"/>
        <v>-0.67298576835787571</v>
      </c>
      <c r="P91" s="12">
        <f t="shared" si="17"/>
        <v>29.672738743816922</v>
      </c>
      <c r="Q91" s="12">
        <f t="shared" si="17"/>
        <v>-41.622632124762291</v>
      </c>
      <c r="R91" s="12">
        <f t="shared" si="17"/>
        <v>8.1905669384590993</v>
      </c>
      <c r="S91" s="12">
        <f t="shared" si="17"/>
        <v>39.949364396639311</v>
      </c>
      <c r="T91" s="12">
        <f t="shared" si="17"/>
        <v>24.478816669817462</v>
      </c>
      <c r="U91" s="12">
        <f t="shared" si="17"/>
        <v>6.0332415249537661</v>
      </c>
      <c r="V91" s="12">
        <f t="shared" si="17"/>
        <v>23.478813750517858</v>
      </c>
      <c r="W91" s="12">
        <f t="shared" si="17"/>
        <v>-1.3574368263587644</v>
      </c>
      <c r="X91" s="12">
        <f t="shared" si="17"/>
        <v>-22.979071119375106</v>
      </c>
      <c r="Y91" s="12">
        <f t="shared" si="17"/>
        <v>5.2672883958819483</v>
      </c>
      <c r="Z91" s="12">
        <f t="shared" si="17"/>
        <v>9.3732630032154844</v>
      </c>
      <c r="AA91" s="12">
        <f t="shared" si="17"/>
        <v>-10.641958940761455</v>
      </c>
      <c r="AB91" s="12">
        <f t="shared" si="17"/>
        <v>-19.065459473193641</v>
      </c>
      <c r="AC91" s="12">
        <f t="shared" si="17"/>
        <v>9.5993495490953791</v>
      </c>
      <c r="AD91" s="12">
        <f t="shared" si="17"/>
        <v>31.009099131228055</v>
      </c>
      <c r="AE91" s="12">
        <f t="shared" si="17"/>
        <v>37.88733957697346</v>
      </c>
      <c r="AF91" s="12">
        <f t="shared" si="15"/>
        <v>7.8350073048105928</v>
      </c>
    </row>
    <row r="92" spans="1:32" ht="12.75" customHeight="1">
      <c r="A92" s="3">
        <v>22</v>
      </c>
      <c r="B92" s="3">
        <v>701931</v>
      </c>
      <c r="C92" s="12" t="s">
        <v>10</v>
      </c>
      <c r="D92" s="12">
        <f t="shared" si="14"/>
        <v>242.27456730769228</v>
      </c>
      <c r="E92" s="12">
        <f t="shared" si="17"/>
        <v>-13.904224720622537</v>
      </c>
      <c r="F92" s="12">
        <f t="shared" si="17"/>
        <v>-5.0412550865284942</v>
      </c>
      <c r="G92" s="12">
        <f t="shared" si="17"/>
        <v>-42.606675181507335</v>
      </c>
      <c r="H92" s="12">
        <f t="shared" si="17"/>
        <v>72.450259479317083</v>
      </c>
      <c r="I92" s="12">
        <f t="shared" si="17"/>
        <v>25.174807573232911</v>
      </c>
      <c r="J92" s="12">
        <f t="shared" si="17"/>
        <v>13.944427310185063</v>
      </c>
      <c r="K92" s="12">
        <f t="shared" si="17"/>
        <v>30.133949000554992</v>
      </c>
      <c r="L92" s="12">
        <f t="shared" si="17"/>
        <v>-0.96356018133775478</v>
      </c>
      <c r="M92" s="12">
        <f t="shared" si="17"/>
        <v>4.0258727863106145</v>
      </c>
      <c r="N92" s="12">
        <f t="shared" si="17"/>
        <v>27.485748911225414</v>
      </c>
      <c r="O92" s="12">
        <f t="shared" si="17"/>
        <v>3.3430585176586192</v>
      </c>
      <c r="P92" s="12">
        <f t="shared" si="17"/>
        <v>1.8436318157680063</v>
      </c>
      <c r="Q92" s="12">
        <f t="shared" si="17"/>
        <v>-0.51370503660153588</v>
      </c>
      <c r="R92" s="12">
        <f t="shared" si="17"/>
        <v>37.654565890762257</v>
      </c>
      <c r="S92" s="12">
        <f t="shared" si="17"/>
        <v>2.3891578464000105</v>
      </c>
      <c r="T92" s="12">
        <f t="shared" si="17"/>
        <v>3.0668492708105788</v>
      </c>
      <c r="U92" s="12">
        <f t="shared" si="17"/>
        <v>-4.301296051483078</v>
      </c>
      <c r="V92" s="12">
        <f t="shared" si="17"/>
        <v>9.1145118282271511</v>
      </c>
      <c r="W92" s="12">
        <f t="shared" si="17"/>
        <v>8.9646785378331799</v>
      </c>
      <c r="X92" s="12">
        <f t="shared" si="17"/>
        <v>-12.061699654301108</v>
      </c>
      <c r="Y92" s="12">
        <f t="shared" si="17"/>
        <v>26.329446160442444</v>
      </c>
      <c r="Z92" s="12">
        <f t="shared" si="17"/>
        <v>38.93132682971455</v>
      </c>
      <c r="AA92" s="12">
        <f t="shared" si="17"/>
        <v>14.994143310551692</v>
      </c>
      <c r="AB92" s="12">
        <f t="shared" si="17"/>
        <v>-14.833048900857676</v>
      </c>
      <c r="AC92" s="12">
        <f t="shared" si="17"/>
        <v>28.468675712005222</v>
      </c>
      <c r="AD92" s="12">
        <f t="shared" si="17"/>
        <v>-69.448183612043607</v>
      </c>
      <c r="AE92" s="12">
        <f t="shared" si="17"/>
        <v>292.01530729536927</v>
      </c>
      <c r="AF92" s="12">
        <f t="shared" si="15"/>
        <v>12.061163181960088</v>
      </c>
    </row>
    <row r="93" spans="1:32" ht="12.75" customHeight="1">
      <c r="A93" s="3">
        <v>23</v>
      </c>
      <c r="B93" s="3">
        <v>401511</v>
      </c>
      <c r="C93" s="12" t="s">
        <v>10</v>
      </c>
      <c r="D93" s="12">
        <f t="shared" si="14"/>
        <v>-2.0870640651405807</v>
      </c>
      <c r="E93" s="12">
        <f t="shared" si="17"/>
        <v>6.79399976746204</v>
      </c>
      <c r="F93" s="12">
        <f t="shared" si="17"/>
        <v>12.492174351266371</v>
      </c>
      <c r="G93" s="12">
        <f t="shared" si="17"/>
        <v>-4.7422212101396894</v>
      </c>
      <c r="H93" s="12">
        <f t="shared" si="17"/>
        <v>1.8668440532664476</v>
      </c>
      <c r="I93" s="12">
        <f t="shared" si="17"/>
        <v>63.994385858177282</v>
      </c>
      <c r="J93" s="12">
        <f t="shared" si="17"/>
        <v>-69.373910702538637</v>
      </c>
      <c r="K93" s="12">
        <f t="shared" si="17"/>
        <v>-3.2503874166794589</v>
      </c>
      <c r="L93" s="12">
        <f t="shared" si="17"/>
        <v>11.373163135937702</v>
      </c>
      <c r="M93" s="12">
        <f t="shared" si="17"/>
        <v>24.159034488710489</v>
      </c>
      <c r="N93" s="12">
        <f t="shared" si="17"/>
        <v>19.746590880637015</v>
      </c>
      <c r="O93" s="12">
        <f t="shared" si="17"/>
        <v>14.143521482754934</v>
      </c>
      <c r="P93" s="12">
        <f t="shared" si="17"/>
        <v>-10.979154774353205</v>
      </c>
      <c r="Q93" s="12">
        <f t="shared" si="17"/>
        <v>-1.9208180124740011</v>
      </c>
      <c r="R93" s="12">
        <f t="shared" si="17"/>
        <v>-22.919718811056882</v>
      </c>
      <c r="S93" s="12">
        <f t="shared" si="17"/>
        <v>-24.097396313323912</v>
      </c>
      <c r="T93" s="12">
        <f t="shared" si="17"/>
        <v>52.080639754137565</v>
      </c>
      <c r="U93" s="12">
        <f t="shared" si="17"/>
        <v>-8.359777400099702</v>
      </c>
      <c r="V93" s="12">
        <f t="shared" si="17"/>
        <v>-12.486034985872877</v>
      </c>
      <c r="W93" s="12">
        <f t="shared" si="17"/>
        <v>18.592348318476141</v>
      </c>
      <c r="X93" s="12">
        <f t="shared" si="17"/>
        <v>-11.811014172975007</v>
      </c>
      <c r="Y93" s="12">
        <f t="shared" si="17"/>
        <v>11.998626654000816</v>
      </c>
      <c r="Z93" s="12">
        <f t="shared" si="17"/>
        <v>-15.424044392824371</v>
      </c>
      <c r="AA93" s="12">
        <f t="shared" si="17"/>
        <v>5.9347431489020579</v>
      </c>
      <c r="AB93" s="12">
        <f t="shared" si="17"/>
        <v>36.099324926178497</v>
      </c>
      <c r="AC93" s="12">
        <f t="shared" si="17"/>
        <v>-16.013382439718654</v>
      </c>
      <c r="AD93" s="12">
        <f t="shared" si="17"/>
        <v>37.072918538729027</v>
      </c>
      <c r="AE93" s="12">
        <f t="shared" si="17"/>
        <v>44.578060749776</v>
      </c>
      <c r="AF93" s="12">
        <f t="shared" si="15"/>
        <v>1.5287384603338339</v>
      </c>
    </row>
    <row r="94" spans="1:32" ht="12.75" customHeight="1">
      <c r="A94" s="3">
        <v>24</v>
      </c>
      <c r="B94" s="3">
        <v>631010</v>
      </c>
      <c r="C94" s="12" t="s">
        <v>10</v>
      </c>
      <c r="D94" s="12">
        <f t="shared" si="14"/>
        <v>9.0368085953044073</v>
      </c>
      <c r="E94" s="12">
        <f t="shared" si="17"/>
        <v>6.945708086763446</v>
      </c>
      <c r="F94" s="12">
        <f t="shared" si="17"/>
        <v>0.69440700187752213</v>
      </c>
      <c r="G94" s="12">
        <f t="shared" si="17"/>
        <v>-15.08189576729815</v>
      </c>
      <c r="H94" s="12">
        <f t="shared" si="17"/>
        <v>16.137280443399376</v>
      </c>
      <c r="I94" s="12">
        <f t="shared" si="17"/>
        <v>-14.651957379997654</v>
      </c>
      <c r="J94" s="12">
        <f t="shared" si="17"/>
        <v>-8.2482453625713958</v>
      </c>
      <c r="K94" s="12">
        <f t="shared" si="17"/>
        <v>15.197543313665449</v>
      </c>
      <c r="L94" s="12">
        <f t="shared" si="17"/>
        <v>93.729206108556752</v>
      </c>
      <c r="M94" s="12">
        <f t="shared" si="17"/>
        <v>34.755052430127421</v>
      </c>
      <c r="N94" s="12">
        <f t="shared" si="17"/>
        <v>-5.8791239096804304</v>
      </c>
      <c r="O94" s="12">
        <f t="shared" si="17"/>
        <v>-22.372756595994574</v>
      </c>
      <c r="P94" s="12">
        <f t="shared" si="17"/>
        <v>27.27664705769574</v>
      </c>
      <c r="Q94" s="12">
        <f t="shared" si="17"/>
        <v>-1.9995961109279534</v>
      </c>
      <c r="R94" s="12">
        <f t="shared" si="17"/>
        <v>17.638043538477149</v>
      </c>
      <c r="S94" s="12">
        <f t="shared" si="17"/>
        <v>28.801772756003515</v>
      </c>
      <c r="T94" s="12">
        <f t="shared" si="17"/>
        <v>31.512726652534212</v>
      </c>
      <c r="U94" s="12">
        <f t="shared" si="17"/>
        <v>-0.19463287962652487</v>
      </c>
      <c r="V94" s="12">
        <f t="shared" si="17"/>
        <v>-14.517207957744034</v>
      </c>
      <c r="W94" s="12">
        <f t="shared" si="17"/>
        <v>-28.359690522892237</v>
      </c>
      <c r="X94" s="12">
        <f t="shared" si="17"/>
        <v>86.868663232193967</v>
      </c>
      <c r="Y94" s="12">
        <f t="shared" si="17"/>
        <v>-32.579056439951898</v>
      </c>
      <c r="Z94" s="12">
        <f t="shared" si="17"/>
        <v>10.720622740890079</v>
      </c>
      <c r="AA94" s="12">
        <f t="shared" si="17"/>
        <v>3.4213795723339047</v>
      </c>
      <c r="AB94" s="12">
        <f t="shared" si="17"/>
        <v>-9.3861716815914065</v>
      </c>
      <c r="AC94" s="12">
        <f t="shared" si="17"/>
        <v>42.785129022464645</v>
      </c>
      <c r="AD94" s="12">
        <f t="shared" si="17"/>
        <v>-6.5473338946043498</v>
      </c>
      <c r="AE94" s="12">
        <f t="shared" si="17"/>
        <v>-5.8366332335726412</v>
      </c>
      <c r="AF94" s="12">
        <f t="shared" si="15"/>
        <v>5.6862030169628097</v>
      </c>
    </row>
    <row r="95" spans="1:32" ht="12.75" customHeight="1">
      <c r="A95" s="3">
        <v>25</v>
      </c>
      <c r="B95" s="3">
        <v>701932</v>
      </c>
      <c r="C95" s="12" t="s">
        <v>10</v>
      </c>
      <c r="D95" s="12">
        <f t="shared" si="14"/>
        <v>-29.739293598234013</v>
      </c>
      <c r="E95" s="12">
        <f t="shared" si="17"/>
        <v>68.303166070233573</v>
      </c>
      <c r="F95" s="12">
        <f t="shared" si="17"/>
        <v>122.33771470494341</v>
      </c>
      <c r="G95" s="12">
        <f t="shared" si="17"/>
        <v>19.017692516951982</v>
      </c>
      <c r="H95" s="12">
        <f t="shared" si="17"/>
        <v>39.528258960222644</v>
      </c>
      <c r="I95" s="12">
        <f t="shared" si="17"/>
        <v>3.5939315432943317</v>
      </c>
      <c r="J95" s="12">
        <f t="shared" si="17"/>
        <v>-12.792862176877946</v>
      </c>
      <c r="K95" s="12">
        <f t="shared" si="17"/>
        <v>-20.870762888536547</v>
      </c>
      <c r="L95" s="12">
        <f t="shared" si="17"/>
        <v>42.55602659910798</v>
      </c>
      <c r="M95" s="12">
        <f t="shared" si="17"/>
        <v>22.855424807027674</v>
      </c>
      <c r="N95" s="12">
        <f t="shared" si="17"/>
        <v>-23.707941307836634</v>
      </c>
      <c r="O95" s="12">
        <f t="shared" si="17"/>
        <v>78.275343324285302</v>
      </c>
      <c r="P95" s="12">
        <f t="shared" si="17"/>
        <v>-31.740695708201017</v>
      </c>
      <c r="Q95" s="12">
        <f t="shared" si="17"/>
        <v>204.93334069908207</v>
      </c>
      <c r="R95" s="12">
        <f t="shared" si="17"/>
        <v>124.55481661652783</v>
      </c>
      <c r="S95" s="12">
        <f t="shared" si="17"/>
        <v>11.41298575303982</v>
      </c>
      <c r="T95" s="12">
        <f t="shared" si="17"/>
        <v>-0.22399488389640965</v>
      </c>
      <c r="U95" s="12">
        <f t="shared" si="17"/>
        <v>-6.2878798875048432</v>
      </c>
      <c r="V95" s="12">
        <f t="shared" si="17"/>
        <v>5.4685292323032968</v>
      </c>
      <c r="W95" s="12">
        <f t="shared" si="17"/>
        <v>7.9524040687549444</v>
      </c>
      <c r="X95" s="12">
        <f t="shared" si="17"/>
        <v>10.600692917076771</v>
      </c>
      <c r="Y95" s="12">
        <f t="shared" si="17"/>
        <v>-10.791001797176662</v>
      </c>
      <c r="Z95" s="12">
        <f t="shared" si="17"/>
        <v>31.66579523573364</v>
      </c>
      <c r="AA95" s="12">
        <f t="shared" si="17"/>
        <v>-17.274087804604548</v>
      </c>
      <c r="AB95" s="12">
        <f t="shared" si="17"/>
        <v>-3.0793728413037371</v>
      </c>
      <c r="AC95" s="12">
        <f t="shared" si="17"/>
        <v>-21.487196403233028</v>
      </c>
      <c r="AD95" s="12">
        <f t="shared" si="17"/>
        <v>-23.33688743348344</v>
      </c>
      <c r="AE95" s="12">
        <f t="shared" si="17"/>
        <v>58.915941985899082</v>
      </c>
      <c r="AF95" s="12">
        <f t="shared" si="15"/>
        <v>13.667556477816944</v>
      </c>
    </row>
    <row r="96" spans="1:32" ht="12.75" customHeight="1">
      <c r="A96" s="3"/>
      <c r="B96" s="29" t="s">
        <v>19</v>
      </c>
      <c r="C96" s="12" t="s">
        <v>10</v>
      </c>
      <c r="D96" s="12">
        <f t="shared" si="14"/>
        <v>-8.2766613738350827</v>
      </c>
      <c r="E96" s="12">
        <f t="shared" si="17"/>
        <v>31.801415721114154</v>
      </c>
      <c r="F96" s="12">
        <f t="shared" si="17"/>
        <v>29.439065880861762</v>
      </c>
      <c r="G96" s="12">
        <f t="shared" si="17"/>
        <v>23.803055968142843</v>
      </c>
      <c r="H96" s="12">
        <f t="shared" si="17"/>
        <v>18.795184036050586</v>
      </c>
      <c r="I96" s="12">
        <f t="shared" si="17"/>
        <v>3.3904442379476052</v>
      </c>
      <c r="J96" s="12">
        <f t="shared" si="17"/>
        <v>-2.0726783493949625</v>
      </c>
      <c r="K96" s="12">
        <f t="shared" si="17"/>
        <v>2.4892542935825048</v>
      </c>
      <c r="L96" s="12">
        <f t="shared" si="17"/>
        <v>8.2998576440684246</v>
      </c>
      <c r="M96" s="12">
        <f t="shared" si="17"/>
        <v>17.629482970986146</v>
      </c>
      <c r="N96" s="12">
        <f t="shared" si="17"/>
        <v>10.612489837519519</v>
      </c>
      <c r="O96" s="12">
        <f t="shared" si="17"/>
        <v>7.9293448567217411</v>
      </c>
      <c r="P96" s="12">
        <f t="shared" si="17"/>
        <v>3.7548253054633136</v>
      </c>
      <c r="Q96" s="12">
        <f t="shared" si="17"/>
        <v>-7.6813739636331064</v>
      </c>
      <c r="R96" s="12">
        <f t="shared" si="17"/>
        <v>23.263091329366929</v>
      </c>
      <c r="S96" s="12">
        <f t="shared" si="17"/>
        <v>18.253501884109241</v>
      </c>
      <c r="T96" s="12">
        <f t="shared" si="17"/>
        <v>6.8643726828056373</v>
      </c>
      <c r="U96" s="12">
        <f t="shared" si="17"/>
        <v>8.6443010032907921</v>
      </c>
      <c r="V96" s="12">
        <f t="shared" si="17"/>
        <v>7.7263036127472873</v>
      </c>
      <c r="W96" s="12">
        <f t="shared" si="17"/>
        <v>0.68998635991962942</v>
      </c>
      <c r="X96" s="12">
        <f t="shared" si="17"/>
        <v>-3.6977748978776788</v>
      </c>
      <c r="Y96" s="12">
        <f t="shared" si="17"/>
        <v>5.0702690543648004</v>
      </c>
      <c r="Z96" s="12">
        <f t="shared" si="17"/>
        <v>8.3796965711745912</v>
      </c>
      <c r="AA96" s="12">
        <f t="shared" si="17"/>
        <v>4.2888883950695345E-2</v>
      </c>
      <c r="AB96" s="12">
        <f t="shared" si="17"/>
        <v>9.3794301399635174</v>
      </c>
      <c r="AC96" s="12">
        <f t="shared" si="17"/>
        <v>1.1816940533077513</v>
      </c>
      <c r="AD96" s="12">
        <f t="shared" si="17"/>
        <v>3.4944647206936992</v>
      </c>
      <c r="AE96" s="12">
        <f t="shared" si="17"/>
        <v>-21.596762925518206</v>
      </c>
      <c r="AF96" s="12">
        <f t="shared" si="15"/>
        <v>6.5476938163134157</v>
      </c>
    </row>
    <row r="97" spans="1:32" ht="12.75" customHeight="1">
      <c r="A97" s="3"/>
      <c r="B97" s="29" t="s">
        <v>20</v>
      </c>
      <c r="C97" s="12" t="s">
        <v>10</v>
      </c>
      <c r="D97" s="12">
        <f t="shared" si="14"/>
        <v>37.815087689905056</v>
      </c>
      <c r="E97" s="12">
        <f t="shared" si="17"/>
        <v>19.0480392277709</v>
      </c>
      <c r="F97" s="12">
        <f t="shared" si="17"/>
        <v>0.73139365611902463</v>
      </c>
      <c r="G97" s="12">
        <f t="shared" si="17"/>
        <v>18.566011080620413</v>
      </c>
      <c r="H97" s="12">
        <f t="shared" si="17"/>
        <v>9.54682103999194</v>
      </c>
      <c r="I97" s="12">
        <f t="shared" si="17"/>
        <v>-4.5748768112051295</v>
      </c>
      <c r="J97" s="12">
        <f t="shared" si="17"/>
        <v>5.6051212640925598</v>
      </c>
      <c r="K97" s="12">
        <f t="shared" si="17"/>
        <v>-4.5621365083463559</v>
      </c>
      <c r="L97" s="12">
        <f t="shared" si="17"/>
        <v>-11.668477611748372</v>
      </c>
      <c r="M97" s="12">
        <f t="shared" si="17"/>
        <v>4.9149445372052014E-3</v>
      </c>
      <c r="N97" s="12">
        <f t="shared" si="17"/>
        <v>15.434207528374671</v>
      </c>
      <c r="O97" s="12">
        <f t="shared" si="17"/>
        <v>3.8277096486759632</v>
      </c>
      <c r="P97" s="12">
        <f t="shared" si="17"/>
        <v>-4.215295627895344</v>
      </c>
      <c r="Q97" s="12">
        <f t="shared" si="17"/>
        <v>-25.595565522797898</v>
      </c>
      <c r="R97" s="12">
        <f t="shared" si="17"/>
        <v>25.407673417970656</v>
      </c>
      <c r="S97" s="12">
        <f t="shared" si="17"/>
        <v>6.9667388550342935</v>
      </c>
      <c r="T97" s="12">
        <f t="shared" si="17"/>
        <v>3.881847804080877</v>
      </c>
      <c r="U97" s="12">
        <f t="shared" si="17"/>
        <v>-2.1499020016183437</v>
      </c>
      <c r="V97" s="12">
        <f t="shared" si="17"/>
        <v>5.1859630474974523</v>
      </c>
      <c r="W97" s="12">
        <f t="shared" si="17"/>
        <v>-17.332434146222496</v>
      </c>
      <c r="X97" s="12">
        <f t="shared" si="17"/>
        <v>2.3949298937599792</v>
      </c>
      <c r="Y97" s="12">
        <f t="shared" si="17"/>
        <v>-2.2161206167017156</v>
      </c>
      <c r="Z97" s="12">
        <f t="shared" si="17"/>
        <v>13.78726409070434</v>
      </c>
      <c r="AA97" s="12">
        <f t="shared" si="17"/>
        <v>-0.65922647363669284</v>
      </c>
      <c r="AB97" s="12">
        <f t="shared" si="17"/>
        <v>-22.061529959795777</v>
      </c>
      <c r="AC97" s="12">
        <f t="shared" si="17"/>
        <v>12.423815408744133</v>
      </c>
      <c r="AD97" s="12">
        <f t="shared" si="17"/>
        <v>-45.004253409034789</v>
      </c>
      <c r="AE97" s="12">
        <f t="shared" si="17"/>
        <v>147.73328771442669</v>
      </c>
      <c r="AF97" s="12">
        <f t="shared" si="15"/>
        <v>3.2035906131034242</v>
      </c>
    </row>
    <row r="98" spans="1:32" ht="12.75" customHeight="1">
      <c r="A98" s="3"/>
      <c r="B98" s="29" t="s">
        <v>7</v>
      </c>
      <c r="C98" s="12" t="s">
        <v>10</v>
      </c>
      <c r="D98" s="12">
        <f t="shared" si="14"/>
        <v>8.1359736794817792</v>
      </c>
      <c r="E98" s="12">
        <f t="shared" si="17"/>
        <v>26.013704212449952</v>
      </c>
      <c r="F98" s="12">
        <f t="shared" si="17"/>
        <v>17.131160683329071</v>
      </c>
      <c r="G98" s="12">
        <f t="shared" si="17"/>
        <v>21.872133413114085</v>
      </c>
      <c r="H98" s="12">
        <f t="shared" si="17"/>
        <v>15.477773481523812</v>
      </c>
      <c r="I98" s="12">
        <f t="shared" si="17"/>
        <v>0.68000910966463834</v>
      </c>
      <c r="J98" s="12">
        <f t="shared" si="17"/>
        <v>0.40355739525486456</v>
      </c>
      <c r="K98" s="12">
        <f t="shared" si="17"/>
        <v>9.7228385817544449E-2</v>
      </c>
      <c r="L98" s="12">
        <f t="shared" si="17"/>
        <v>1.8413584450280638</v>
      </c>
      <c r="M98" s="12">
        <f t="shared" si="17"/>
        <v>12.685240468026905</v>
      </c>
      <c r="N98" s="12">
        <f t="shared" si="17"/>
        <v>11.812921302586716</v>
      </c>
      <c r="O98" s="12">
        <f t="shared" si="17"/>
        <v>6.8751153797418567</v>
      </c>
      <c r="P98" s="12">
        <f t="shared" si="17"/>
        <v>1.7647032566492555</v>
      </c>
      <c r="Q98" s="12">
        <f t="shared" si="17"/>
        <v>-11.891654231553318</v>
      </c>
      <c r="R98" s="12">
        <f t="shared" si="17"/>
        <v>23.688727218408573</v>
      </c>
      <c r="S98" s="12">
        <f t="shared" si="17"/>
        <v>15.98228314550407</v>
      </c>
      <c r="T98" s="12">
        <f t="shared" si="17"/>
        <v>6.3108559775438806</v>
      </c>
      <c r="U98" s="12">
        <f t="shared" si="17"/>
        <v>6.686812184120555</v>
      </c>
      <c r="V98" s="12">
        <f t="shared" si="17"/>
        <v>7.3037798114983161</v>
      </c>
      <c r="W98" s="12">
        <f t="shared" si="17"/>
        <v>-2.2484420937733631</v>
      </c>
      <c r="X98" s="12">
        <f t="shared" si="17"/>
        <v>-2.8576891819824937</v>
      </c>
      <c r="Y98" s="12">
        <f t="shared" si="17"/>
        <v>4.0112692483084516</v>
      </c>
      <c r="Z98" s="12">
        <f t="shared" si="17"/>
        <v>9.1185738384766353</v>
      </c>
      <c r="AA98" s="12">
        <f t="shared" si="17"/>
        <v>-5.7151143210532496E-2</v>
      </c>
      <c r="AB98" s="12">
        <f t="shared" si="17"/>
        <v>4.9265916769887639</v>
      </c>
      <c r="AC98" s="12">
        <f t="shared" si="17"/>
        <v>2.3643426485070904</v>
      </c>
      <c r="AD98" s="12">
        <f t="shared" si="17"/>
        <v>-2.1088798462484988</v>
      </c>
      <c r="AE98" s="12">
        <f t="shared" si="17"/>
        <v>-10.60577041840564</v>
      </c>
      <c r="AF98" s="12">
        <f t="shared" si="15"/>
        <v>5.6626779017679985</v>
      </c>
    </row>
    <row r="99" spans="1:32" s="27" customFormat="1" ht="13.8" thickBo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</row>
    <row r="100" spans="1:32" s="27" customFormat="1" ht="13.8" thickTop="1">
      <c r="A100" s="17" t="s">
        <v>1187</v>
      </c>
    </row>
    <row r="101" spans="1:32" ht="12.75" customHeight="1"/>
    <row r="102" spans="1:32" ht="12.75" customHeight="1"/>
    <row r="103" spans="1:32" ht="12.75" customHeight="1">
      <c r="A103" s="23" t="s">
        <v>11</v>
      </c>
    </row>
    <row r="104" spans="1:32" ht="12.75" customHeight="1"/>
    <row r="105" spans="1:32" ht="12.75" customHeight="1"/>
    <row r="106" spans="1:32" ht="12.75" customHeight="1"/>
    <row r="107" spans="1:32" ht="12.75" customHeight="1"/>
    <row r="108" spans="1:32" ht="12.75" customHeight="1"/>
    <row r="109" spans="1:32" ht="12.75" customHeight="1"/>
    <row r="110" spans="1:32" ht="12.75" customHeight="1"/>
    <row r="111" spans="1:32" ht="12.75" customHeight="1"/>
  </sheetData>
  <mergeCells count="5">
    <mergeCell ref="A2:AF2"/>
    <mergeCell ref="A4:AF4"/>
    <mergeCell ref="B7:AF7"/>
    <mergeCell ref="B38:AF38"/>
    <mergeCell ref="B69:AF69"/>
  </mergeCells>
  <phoneticPr fontId="21" type="noConversion"/>
  <hyperlinks>
    <hyperlink ref="A103" location="NOTAS!A1" display="NOTAS" xr:uid="{00000000-0004-0000-1C00-000000000000}"/>
    <hyperlink ref="A1" location="ÍNDICE!A1" display="INDICE" xr:uid="{00000000-0004-0000-1C00-000001000000}"/>
  </hyperlinks>
  <pageMargins left="0.75" right="0.75" top="1" bottom="1" header="0" footer="0"/>
  <pageSetup orientation="portrait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E34"/>
  <sheetViews>
    <sheetView showGridLines="0" zoomScaleNormal="100" workbookViewId="0"/>
  </sheetViews>
  <sheetFormatPr baseColWidth="10" defaultColWidth="10.88671875" defaultRowHeight="13.2"/>
  <cols>
    <col min="1" max="1" width="11.109375" style="23" customWidth="1"/>
    <col min="2" max="22" width="11" style="23" customWidth="1"/>
    <col min="23" max="23" width="11" style="23" bestFit="1" customWidth="1"/>
    <col min="24" max="30" width="11" style="23" customWidth="1"/>
    <col min="31" max="31" width="11.44140625" style="23" bestFit="1" customWidth="1"/>
    <col min="32" max="16384" width="10.88671875" style="23"/>
  </cols>
  <sheetData>
    <row r="1" spans="1:31" s="27" customFormat="1">
      <c r="A1" s="45" t="s">
        <v>0</v>
      </c>
    </row>
    <row r="2" spans="1:31" s="27" customFormat="1">
      <c r="A2" s="87" t="s">
        <v>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7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27" customFormat="1">
      <c r="A4" s="87" t="s">
        <v>1211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7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27" customFormat="1" ht="13.8" thickTop="1">
      <c r="A6" s="28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1186</v>
      </c>
    </row>
    <row r="7" spans="1:31" s="27" customFormat="1" ht="13.8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7" customFormat="1" ht="13.8" thickTop="1">
      <c r="A8" s="2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27" customFormat="1">
      <c r="A9" s="29" t="s">
        <v>3</v>
      </c>
      <c r="B9" s="8">
        <v>495.87700000000001</v>
      </c>
      <c r="C9" s="8">
        <v>381.11941399999978</v>
      </c>
      <c r="D9" s="8">
        <v>483.62449800000002</v>
      </c>
      <c r="E9" s="8">
        <v>471.83907599999981</v>
      </c>
      <c r="F9" s="8">
        <v>545.73904799999957</v>
      </c>
      <c r="G9" s="8">
        <v>553.52722399999971</v>
      </c>
      <c r="H9" s="8">
        <v>572.69612200000017</v>
      </c>
      <c r="I9" s="8">
        <v>577.81708300000003</v>
      </c>
      <c r="J9" s="8">
        <v>551.79548</v>
      </c>
      <c r="K9" s="8">
        <v>637.25014999999996</v>
      </c>
      <c r="L9" s="8">
        <v>617.80003699999986</v>
      </c>
      <c r="M9" s="8">
        <v>618.03777999999977</v>
      </c>
      <c r="N9" s="8">
        <v>566.67857300000003</v>
      </c>
      <c r="O9" s="34">
        <v>557.30421300000023</v>
      </c>
      <c r="P9" s="34">
        <v>444.68718499999977</v>
      </c>
      <c r="Q9" s="34">
        <v>512.23079300000006</v>
      </c>
      <c r="R9" s="34">
        <v>554.12895900000012</v>
      </c>
      <c r="S9" s="34">
        <v>563.40134500000011</v>
      </c>
      <c r="T9" s="34">
        <v>563.31495399999994</v>
      </c>
      <c r="U9" s="34">
        <v>503.51121799999993</v>
      </c>
      <c r="V9" s="34">
        <v>493.06648299999995</v>
      </c>
      <c r="W9" s="34">
        <v>459.7289320000001</v>
      </c>
      <c r="X9" s="34">
        <v>458.30318100000005</v>
      </c>
      <c r="Y9" s="37">
        <v>498.57801099999989</v>
      </c>
      <c r="Z9" s="37">
        <v>492.48019199999993</v>
      </c>
      <c r="AA9" s="37">
        <v>430.00924899999984</v>
      </c>
      <c r="AB9" s="37">
        <v>488.22846299999992</v>
      </c>
      <c r="AC9" s="37">
        <v>503.65594399999992</v>
      </c>
      <c r="AD9" s="37">
        <v>487.55428000000006</v>
      </c>
      <c r="AE9" s="34">
        <f>SUM(B9:AD9)</f>
        <v>15083.984886999997</v>
      </c>
    </row>
    <row r="10" spans="1:31" s="27" customFormat="1">
      <c r="A10" s="29" t="s">
        <v>4</v>
      </c>
      <c r="B10" s="8">
        <v>425.75399999999991</v>
      </c>
      <c r="C10" s="8">
        <v>527.62347200000011</v>
      </c>
      <c r="D10" s="8">
        <v>730.57599300000004</v>
      </c>
      <c r="E10" s="8">
        <v>667.35706300000038</v>
      </c>
      <c r="F10" s="8">
        <v>777.96661399999971</v>
      </c>
      <c r="G10" s="8">
        <v>913.73704599999951</v>
      </c>
      <c r="H10" s="8">
        <v>684.11885800000027</v>
      </c>
      <c r="I10" s="8">
        <v>722.69640999999979</v>
      </c>
      <c r="J10" s="8">
        <v>738.61496599999964</v>
      </c>
      <c r="K10" s="8">
        <v>664.67852100000016</v>
      </c>
      <c r="L10" s="8">
        <v>713.40127799999971</v>
      </c>
      <c r="M10" s="8">
        <v>702.6792879999997</v>
      </c>
      <c r="N10" s="8">
        <v>762.64195300000074</v>
      </c>
      <c r="O10" s="10">
        <v>616.340643</v>
      </c>
      <c r="P10" s="10">
        <v>463.22203200000001</v>
      </c>
      <c r="Q10" s="10">
        <v>524.24613199999942</v>
      </c>
      <c r="R10" s="10">
        <v>569.90684099999987</v>
      </c>
      <c r="S10" s="10">
        <v>696.12380900000005</v>
      </c>
      <c r="T10" s="10">
        <v>746.0997040000002</v>
      </c>
      <c r="U10" s="10">
        <v>809.66978700000004</v>
      </c>
      <c r="V10" s="10">
        <v>802.21308799999986</v>
      </c>
      <c r="W10" s="10">
        <v>812.74757499999976</v>
      </c>
      <c r="X10" s="10">
        <v>784.810024</v>
      </c>
      <c r="Y10" s="10">
        <v>875.79581299999973</v>
      </c>
      <c r="Z10" s="10">
        <v>860.85641899999973</v>
      </c>
      <c r="AA10" s="10">
        <v>856.11018200000001</v>
      </c>
      <c r="AB10" s="10">
        <v>953.96738100000061</v>
      </c>
      <c r="AC10" s="10">
        <v>1036.7412480000005</v>
      </c>
      <c r="AD10" s="10">
        <v>1126.4085320000004</v>
      </c>
      <c r="AE10" s="34">
        <f t="shared" ref="AE10:AE14" si="0">SUM(B10:AD10)</f>
        <v>21567.104672000005</v>
      </c>
    </row>
    <row r="11" spans="1:31" s="27" customFormat="1">
      <c r="A11" s="28" t="s">
        <v>5</v>
      </c>
      <c r="B11" s="8">
        <v>2514.8270000000002</v>
      </c>
      <c r="C11" s="8">
        <v>3516.5639960000026</v>
      </c>
      <c r="D11" s="8">
        <v>5370.4005929999994</v>
      </c>
      <c r="E11" s="8">
        <v>6297.7627010000006</v>
      </c>
      <c r="F11" s="8">
        <v>7278.006555999993</v>
      </c>
      <c r="G11" s="8">
        <v>8257.2698790000013</v>
      </c>
      <c r="H11" s="8">
        <v>7228.3797259999965</v>
      </c>
      <c r="I11" s="8">
        <v>7106.4962679999999</v>
      </c>
      <c r="J11" s="8">
        <v>7119.5683449999951</v>
      </c>
      <c r="K11" s="8">
        <v>7078.3503059999994</v>
      </c>
      <c r="L11" s="8">
        <v>7086.734330000003</v>
      </c>
      <c r="M11" s="8">
        <v>6088.2011210000028</v>
      </c>
      <c r="N11" s="8">
        <v>4923.7605940000021</v>
      </c>
      <c r="O11" s="11">
        <v>4710.0044819999985</v>
      </c>
      <c r="P11" s="11">
        <v>3935.507658999999</v>
      </c>
      <c r="Q11" s="11">
        <v>4157.9100879999996</v>
      </c>
      <c r="R11" s="11">
        <v>4393.8541039999973</v>
      </c>
      <c r="S11" s="11">
        <v>4193.6833430000033</v>
      </c>
      <c r="T11" s="11">
        <v>4226.0590629999951</v>
      </c>
      <c r="U11" s="11">
        <v>4307.146283</v>
      </c>
      <c r="V11" s="11">
        <v>4168.6642870000014</v>
      </c>
      <c r="W11" s="11">
        <v>3967.3947599999983</v>
      </c>
      <c r="X11" s="11">
        <v>3807.2929489999997</v>
      </c>
      <c r="Y11" s="11">
        <v>3912.3802270000001</v>
      </c>
      <c r="Z11" s="11">
        <v>3918.185727999999</v>
      </c>
      <c r="AA11" s="11">
        <v>3197.4159779999986</v>
      </c>
      <c r="AB11" s="11">
        <v>4286.2776399999984</v>
      </c>
      <c r="AC11" s="11">
        <v>5060.5397659999981</v>
      </c>
      <c r="AD11" s="11">
        <v>5682.2629760000045</v>
      </c>
      <c r="AE11" s="34">
        <f t="shared" si="0"/>
        <v>147790.90074799999</v>
      </c>
    </row>
    <row r="12" spans="1:31" s="27" customFormat="1">
      <c r="A12" s="29" t="s">
        <v>6</v>
      </c>
      <c r="B12" s="8">
        <v>672.52300000000002</v>
      </c>
      <c r="C12" s="8">
        <v>871.44607899999983</v>
      </c>
      <c r="D12" s="8">
        <v>1161.9110949999997</v>
      </c>
      <c r="E12" s="8">
        <v>1268.9101360000004</v>
      </c>
      <c r="F12" s="8">
        <v>1432.9411770000006</v>
      </c>
      <c r="G12" s="8">
        <v>1446.1255049999995</v>
      </c>
      <c r="H12" s="8">
        <v>1124.4513360000001</v>
      </c>
      <c r="I12" s="8">
        <v>1196.6066599999995</v>
      </c>
      <c r="J12" s="8">
        <v>1193.5290869999997</v>
      </c>
      <c r="K12" s="8">
        <v>1167.8593469999998</v>
      </c>
      <c r="L12" s="8">
        <v>1134.8894930000001</v>
      </c>
      <c r="M12" s="8">
        <v>1181.6739250000003</v>
      </c>
      <c r="N12" s="8">
        <v>1135.18289</v>
      </c>
      <c r="O12" s="34">
        <v>1091.6920410000002</v>
      </c>
      <c r="P12" s="34">
        <v>903.51130000000001</v>
      </c>
      <c r="Q12" s="34">
        <v>1021.1353909999998</v>
      </c>
      <c r="R12" s="34">
        <v>1103.4159869999999</v>
      </c>
      <c r="S12" s="34">
        <v>1110.4188160000003</v>
      </c>
      <c r="T12" s="34">
        <v>1221.4819970000005</v>
      </c>
      <c r="U12" s="34">
        <v>1342.4449669999992</v>
      </c>
      <c r="V12" s="34">
        <v>1360.7945020000002</v>
      </c>
      <c r="W12" s="34">
        <v>1357.3357969999995</v>
      </c>
      <c r="X12" s="34">
        <v>1500.9997629999998</v>
      </c>
      <c r="Y12" s="34">
        <v>1514.7689769999986</v>
      </c>
      <c r="Z12" s="34">
        <v>1588.037446</v>
      </c>
      <c r="AA12" s="34">
        <v>1800.1802119999988</v>
      </c>
      <c r="AB12" s="34">
        <v>1969.9274930000001</v>
      </c>
      <c r="AC12" s="34">
        <v>2120.884888</v>
      </c>
      <c r="AD12" s="34">
        <v>2166.1420550000007</v>
      </c>
      <c r="AE12" s="34">
        <f t="shared" si="0"/>
        <v>38161.221362000004</v>
      </c>
    </row>
    <row r="13" spans="1:31" s="27" customFormat="1">
      <c r="A13" s="29" t="s">
        <v>23</v>
      </c>
      <c r="B13" s="8">
        <f>SUM(B9:B12)</f>
        <v>4108.9809999999998</v>
      </c>
      <c r="C13" s="8">
        <f t="shared" ref="C13:AD13" si="1">SUM(C9:C12)</f>
        <v>5296.752961000002</v>
      </c>
      <c r="D13" s="8">
        <f t="shared" si="1"/>
        <v>7746.5121789999994</v>
      </c>
      <c r="E13" s="8">
        <f t="shared" si="1"/>
        <v>8705.8689760000016</v>
      </c>
      <c r="F13" s="8">
        <f t="shared" si="1"/>
        <v>10034.653394999994</v>
      </c>
      <c r="G13" s="8">
        <f t="shared" si="1"/>
        <v>11170.659654000001</v>
      </c>
      <c r="H13" s="8">
        <f t="shared" si="1"/>
        <v>9609.6460419999967</v>
      </c>
      <c r="I13" s="8">
        <f t="shared" si="1"/>
        <v>9603.6164209999988</v>
      </c>
      <c r="J13" s="8">
        <f t="shared" si="1"/>
        <v>9603.5078779999931</v>
      </c>
      <c r="K13" s="8">
        <f t="shared" si="1"/>
        <v>9548.1383239999996</v>
      </c>
      <c r="L13" s="8">
        <f t="shared" si="1"/>
        <v>9552.8251380000038</v>
      </c>
      <c r="M13" s="8">
        <f t="shared" si="1"/>
        <v>8590.5921140000028</v>
      </c>
      <c r="N13" s="8">
        <f t="shared" si="1"/>
        <v>7388.2640100000026</v>
      </c>
      <c r="O13" s="8">
        <f t="shared" si="1"/>
        <v>6975.3413789999995</v>
      </c>
      <c r="P13" s="8">
        <f t="shared" si="1"/>
        <v>5746.9281759999985</v>
      </c>
      <c r="Q13" s="8">
        <f t="shared" si="1"/>
        <v>6215.5224039999994</v>
      </c>
      <c r="R13" s="8">
        <f t="shared" si="1"/>
        <v>6621.3058909999982</v>
      </c>
      <c r="S13" s="8">
        <f t="shared" si="1"/>
        <v>6563.6273130000036</v>
      </c>
      <c r="T13" s="8">
        <f t="shared" si="1"/>
        <v>6756.9557179999956</v>
      </c>
      <c r="U13" s="8">
        <f t="shared" si="1"/>
        <v>6962.7722549999999</v>
      </c>
      <c r="V13" s="8">
        <f t="shared" si="1"/>
        <v>6824.7383600000012</v>
      </c>
      <c r="W13" s="8">
        <f t="shared" si="1"/>
        <v>6597.2070639999984</v>
      </c>
      <c r="X13" s="8">
        <f t="shared" si="1"/>
        <v>6551.405917</v>
      </c>
      <c r="Y13" s="8">
        <f t="shared" si="1"/>
        <v>6801.5230279999987</v>
      </c>
      <c r="Z13" s="8">
        <f t="shared" si="1"/>
        <v>6859.5597849999995</v>
      </c>
      <c r="AA13" s="8">
        <f t="shared" si="1"/>
        <v>6283.7156209999976</v>
      </c>
      <c r="AB13" s="8">
        <f t="shared" si="1"/>
        <v>7698.4009769999993</v>
      </c>
      <c r="AC13" s="8">
        <f t="shared" si="1"/>
        <v>8721.8218459999989</v>
      </c>
      <c r="AD13" s="8">
        <f t="shared" si="1"/>
        <v>9462.3678430000055</v>
      </c>
      <c r="AE13" s="34">
        <f t="shared" si="0"/>
        <v>222603.21166899998</v>
      </c>
    </row>
    <row r="14" spans="1:31" s="27" customFormat="1">
      <c r="A14" s="29" t="s">
        <v>24</v>
      </c>
      <c r="B14" s="8">
        <v>4895.9120159999984</v>
      </c>
      <c r="C14" s="8">
        <v>6264.5131729999976</v>
      </c>
      <c r="D14" s="8">
        <v>8728.7562409999973</v>
      </c>
      <c r="E14" s="8">
        <v>9592.9379380000028</v>
      </c>
      <c r="F14" s="8">
        <v>11000.786974999995</v>
      </c>
      <c r="G14" s="8">
        <v>12190.976498999999</v>
      </c>
      <c r="H14" s="8">
        <v>10914.317830999993</v>
      </c>
      <c r="I14" s="8">
        <v>10747.472354999998</v>
      </c>
      <c r="J14" s="8">
        <v>10211.174026999994</v>
      </c>
      <c r="K14" s="8">
        <v>10431.073724999997</v>
      </c>
      <c r="L14" s="8">
        <v>10349.494255000003</v>
      </c>
      <c r="M14" s="8">
        <v>9303.1403709999995</v>
      </c>
      <c r="N14" s="8">
        <v>8140.1457140000002</v>
      </c>
      <c r="O14" s="10">
        <v>7782.6048320000054</v>
      </c>
      <c r="P14" s="10">
        <v>6404.8204750000023</v>
      </c>
      <c r="Q14" s="10">
        <v>7092.6301710000007</v>
      </c>
      <c r="R14" s="10">
        <v>7779.221687999996</v>
      </c>
      <c r="S14" s="10">
        <v>7806.6436410000024</v>
      </c>
      <c r="T14" s="10">
        <v>8045.6400250000042</v>
      </c>
      <c r="U14" s="10">
        <v>7528.597624</v>
      </c>
      <c r="V14" s="10">
        <v>7325.5102269999988</v>
      </c>
      <c r="W14" s="10">
        <v>7124.1256180000019</v>
      </c>
      <c r="X14" s="10">
        <v>7108.4517359999982</v>
      </c>
      <c r="Y14" s="10">
        <v>7529.7575780000006</v>
      </c>
      <c r="Z14" s="10">
        <v>7587.4898249999978</v>
      </c>
      <c r="AA14" s="10">
        <v>7079.3762189999979</v>
      </c>
      <c r="AB14" s="10">
        <v>8169.6112859999994</v>
      </c>
      <c r="AC14" s="10">
        <v>9253.2010989999944</v>
      </c>
      <c r="AD14" s="10">
        <v>10090.604896000003</v>
      </c>
      <c r="AE14" s="34">
        <f t="shared" si="0"/>
        <v>246478.98805999995</v>
      </c>
    </row>
    <row r="15" spans="1:31" s="27" customFormat="1">
      <c r="A15" s="28"/>
      <c r="B15" s="12"/>
      <c r="C15" s="12"/>
      <c r="D15" s="12"/>
      <c r="E15" s="12"/>
      <c r="F15" s="12"/>
      <c r="G15" s="12"/>
      <c r="H15" s="12"/>
      <c r="I15" s="12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s="27" customFormat="1">
      <c r="A16" s="28"/>
      <c r="B16" s="89" t="s">
        <v>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s="27" customFormat="1">
      <c r="A17" s="2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27" customFormat="1">
      <c r="A18" s="29" t="s">
        <v>3</v>
      </c>
      <c r="B18" s="25">
        <f>B9/B$14*100</f>
        <v>10.128388712449448</v>
      </c>
      <c r="C18" s="25">
        <f t="shared" ref="C18:AE23" si="2">C9/C$14*100</f>
        <v>6.0837834237881641</v>
      </c>
      <c r="D18" s="25">
        <f t="shared" si="2"/>
        <v>5.5405888839965387</v>
      </c>
      <c r="E18" s="25">
        <f t="shared" si="2"/>
        <v>4.9186086582602435</v>
      </c>
      <c r="F18" s="25">
        <f t="shared" si="2"/>
        <v>4.960909153501718</v>
      </c>
      <c r="G18" s="25">
        <f t="shared" si="2"/>
        <v>4.5404666643841409</v>
      </c>
      <c r="H18" s="25">
        <f t="shared" si="2"/>
        <v>5.2472003369131182</v>
      </c>
      <c r="I18" s="25">
        <f t="shared" si="2"/>
        <v>5.3763067623168608</v>
      </c>
      <c r="J18" s="25">
        <f t="shared" si="2"/>
        <v>5.4038397400824199</v>
      </c>
      <c r="K18" s="25">
        <f t="shared" si="2"/>
        <v>6.1091520087017708</v>
      </c>
      <c r="L18" s="25">
        <f t="shared" si="2"/>
        <v>5.9693741720908822</v>
      </c>
      <c r="M18" s="25">
        <f t="shared" si="2"/>
        <v>6.643324247009792</v>
      </c>
      <c r="N18" s="25">
        <f t="shared" si="2"/>
        <v>6.9615286127542655</v>
      </c>
      <c r="O18" s="25">
        <f t="shared" si="2"/>
        <v>7.1608956773510233</v>
      </c>
      <c r="P18" s="25">
        <f t="shared" si="2"/>
        <v>6.943007797576084</v>
      </c>
      <c r="Q18" s="25">
        <f t="shared" si="2"/>
        <v>7.2220146920162893</v>
      </c>
      <c r="R18" s="25">
        <f t="shared" si="2"/>
        <v>7.1231927977420106</v>
      </c>
      <c r="S18" s="25">
        <f t="shared" si="2"/>
        <v>7.2169471402671892</v>
      </c>
      <c r="T18" s="25">
        <f t="shared" si="2"/>
        <v>7.0014933833682127</v>
      </c>
      <c r="U18" s="25">
        <f t="shared" si="2"/>
        <v>6.6879815225465684</v>
      </c>
      <c r="V18" s="25">
        <f t="shared" si="2"/>
        <v>6.7308142057147125</v>
      </c>
      <c r="W18" s="25">
        <f t="shared" si="2"/>
        <v>6.4531278173764504</v>
      </c>
      <c r="X18" s="25">
        <f t="shared" si="2"/>
        <v>6.4472996092661399</v>
      </c>
      <c r="Y18" s="25">
        <f t="shared" si="2"/>
        <v>6.6214350971499485</v>
      </c>
      <c r="Z18" s="25">
        <f t="shared" si="2"/>
        <v>6.4906866876753941</v>
      </c>
      <c r="AA18" s="25">
        <f t="shared" si="2"/>
        <v>6.0741121208662232</v>
      </c>
      <c r="AB18" s="25">
        <f t="shared" si="2"/>
        <v>5.9761529148475079</v>
      </c>
      <c r="AC18" s="25">
        <f t="shared" si="2"/>
        <v>5.4430454781149269</v>
      </c>
      <c r="AD18" s="25">
        <f t="shared" ref="AD18" si="3">AD9/AD$14*100</f>
        <v>4.831764646669205</v>
      </c>
      <c r="AE18" s="25">
        <f t="shared" si="2"/>
        <v>6.1197853032925176</v>
      </c>
    </row>
    <row r="19" spans="1:31" s="27" customFormat="1">
      <c r="A19" s="29" t="s">
        <v>4</v>
      </c>
      <c r="B19" s="25">
        <f t="shared" ref="B19:Q23" si="4">B10/B$14*100</f>
        <v>8.6961121566037569</v>
      </c>
      <c r="C19" s="25">
        <f t="shared" si="4"/>
        <v>8.4224177909634399</v>
      </c>
      <c r="D19" s="25">
        <f t="shared" si="4"/>
        <v>8.3697605114506288</v>
      </c>
      <c r="E19" s="25">
        <f t="shared" si="4"/>
        <v>6.9567536797713849</v>
      </c>
      <c r="F19" s="25">
        <f t="shared" si="4"/>
        <v>7.0719178161342402</v>
      </c>
      <c r="G19" s="25">
        <f t="shared" si="4"/>
        <v>7.4951915958081914</v>
      </c>
      <c r="H19" s="25">
        <f t="shared" si="4"/>
        <v>6.2680862752309991</v>
      </c>
      <c r="I19" s="25">
        <f t="shared" si="4"/>
        <v>6.7243383944484671</v>
      </c>
      <c r="J19" s="25">
        <f t="shared" si="4"/>
        <v>7.2333990591775477</v>
      </c>
      <c r="K19" s="25">
        <f t="shared" si="4"/>
        <v>6.3721006918681367</v>
      </c>
      <c r="L19" s="25">
        <f t="shared" si="4"/>
        <v>6.8931027973211769</v>
      </c>
      <c r="M19" s="25">
        <f t="shared" si="4"/>
        <v>7.5531407672876849</v>
      </c>
      <c r="N19" s="25">
        <f t="shared" si="4"/>
        <v>9.3688980491879281</v>
      </c>
      <c r="O19" s="25">
        <f t="shared" si="4"/>
        <v>7.919464707571569</v>
      </c>
      <c r="P19" s="25">
        <f t="shared" si="4"/>
        <v>7.2323968143697233</v>
      </c>
      <c r="Q19" s="25">
        <f t="shared" si="4"/>
        <v>7.3914206628665253</v>
      </c>
      <c r="R19" s="25">
        <f t="shared" si="2"/>
        <v>7.3260136278044605</v>
      </c>
      <c r="S19" s="25">
        <f t="shared" si="2"/>
        <v>8.9170691146192649</v>
      </c>
      <c r="T19" s="25">
        <f t="shared" si="2"/>
        <v>9.2733418557338432</v>
      </c>
      <c r="U19" s="25">
        <f t="shared" si="2"/>
        <v>10.754589731544405</v>
      </c>
      <c r="V19" s="25">
        <f t="shared" si="2"/>
        <v>10.95095171723661</v>
      </c>
      <c r="W19" s="25">
        <f t="shared" si="2"/>
        <v>11.408383548803386</v>
      </c>
      <c r="X19" s="25">
        <f t="shared" si="2"/>
        <v>11.040519836765762</v>
      </c>
      <c r="Y19" s="25">
        <f t="shared" si="2"/>
        <v>11.631128943099682</v>
      </c>
      <c r="Z19" s="25">
        <f t="shared" si="2"/>
        <v>11.34573408142923</v>
      </c>
      <c r="AA19" s="25">
        <f t="shared" si="2"/>
        <v>12.093017174342663</v>
      </c>
      <c r="AB19" s="25">
        <f t="shared" si="2"/>
        <v>11.677022903583968</v>
      </c>
      <c r="AC19" s="25">
        <f t="shared" si="2"/>
        <v>11.204136135245591</v>
      </c>
      <c r="AD19" s="25">
        <f t="shared" ref="AD19" si="5">AD10/AD$14*100</f>
        <v>11.162943585736054</v>
      </c>
      <c r="AE19" s="25">
        <f t="shared" si="2"/>
        <v>8.7500783907591995</v>
      </c>
    </row>
    <row r="20" spans="1:31" s="27" customFormat="1">
      <c r="A20" s="28" t="s">
        <v>5</v>
      </c>
      <c r="B20" s="25">
        <f t="shared" si="4"/>
        <v>51.365853630160515</v>
      </c>
      <c r="C20" s="25">
        <f t="shared" si="2"/>
        <v>56.134673180293817</v>
      </c>
      <c r="D20" s="25">
        <f t="shared" si="2"/>
        <v>61.525381677799572</v>
      </c>
      <c r="E20" s="25">
        <f t="shared" si="2"/>
        <v>65.649988999230388</v>
      </c>
      <c r="F20" s="25">
        <f t="shared" si="2"/>
        <v>66.158962740936047</v>
      </c>
      <c r="G20" s="25">
        <f t="shared" si="2"/>
        <v>67.732637165507853</v>
      </c>
      <c r="H20" s="25">
        <f t="shared" si="2"/>
        <v>66.228415169193553</v>
      </c>
      <c r="I20" s="25">
        <f t="shared" si="2"/>
        <v>66.122489393460754</v>
      </c>
      <c r="J20" s="25">
        <f t="shared" si="2"/>
        <v>69.723308271651291</v>
      </c>
      <c r="K20" s="25">
        <f t="shared" si="2"/>
        <v>67.858309629577491</v>
      </c>
      <c r="L20" s="25">
        <f t="shared" si="2"/>
        <v>68.474209032738869</v>
      </c>
      <c r="M20" s="25">
        <f t="shared" si="2"/>
        <v>65.442429955999671</v>
      </c>
      <c r="N20" s="25">
        <f t="shared" si="2"/>
        <v>60.487376602261179</v>
      </c>
      <c r="O20" s="25">
        <f t="shared" si="2"/>
        <v>60.519640707359443</v>
      </c>
      <c r="P20" s="25">
        <f t="shared" si="2"/>
        <v>61.446026073041459</v>
      </c>
      <c r="Q20" s="25">
        <f t="shared" si="2"/>
        <v>58.622964792393361</v>
      </c>
      <c r="R20" s="25">
        <f t="shared" si="2"/>
        <v>56.481924287847853</v>
      </c>
      <c r="S20" s="25">
        <f t="shared" si="2"/>
        <v>53.719415613837441</v>
      </c>
      <c r="T20" s="25">
        <f t="shared" si="2"/>
        <v>52.526076854898726</v>
      </c>
      <c r="U20" s="25">
        <f t="shared" si="2"/>
        <v>57.210472628653797</v>
      </c>
      <c r="V20" s="25">
        <f t="shared" si="2"/>
        <v>56.906128826840586</v>
      </c>
      <c r="W20" s="25">
        <f t="shared" si="2"/>
        <v>55.689567713066083</v>
      </c>
      <c r="X20" s="25">
        <f t="shared" si="2"/>
        <v>53.560087208841402</v>
      </c>
      <c r="Y20" s="25">
        <f t="shared" si="2"/>
        <v>51.958913503815332</v>
      </c>
      <c r="Z20" s="25">
        <f t="shared" si="2"/>
        <v>51.640078845179872</v>
      </c>
      <c r="AA20" s="25">
        <f t="shared" si="2"/>
        <v>45.165221893683338</v>
      </c>
      <c r="AB20" s="25">
        <f t="shared" si="2"/>
        <v>52.466114848637346</v>
      </c>
      <c r="AC20" s="25">
        <f t="shared" si="2"/>
        <v>54.689611863584133</v>
      </c>
      <c r="AD20" s="25">
        <f t="shared" ref="AD20" si="6">AD11/AD$14*100</f>
        <v>56.312411739087111</v>
      </c>
      <c r="AE20" s="25">
        <f t="shared" si="2"/>
        <v>59.960851799676938</v>
      </c>
    </row>
    <row r="21" spans="1:31" s="27" customFormat="1">
      <c r="A21" s="29" t="s">
        <v>6</v>
      </c>
      <c r="B21" s="25">
        <f t="shared" si="4"/>
        <v>13.736419237154859</v>
      </c>
      <c r="C21" s="25">
        <f t="shared" si="2"/>
        <v>13.910834807657929</v>
      </c>
      <c r="D21" s="25">
        <f t="shared" si="2"/>
        <v>13.31130189593755</v>
      </c>
      <c r="E21" s="25">
        <f t="shared" si="2"/>
        <v>13.227544514528059</v>
      </c>
      <c r="F21" s="25">
        <f t="shared" si="2"/>
        <v>13.025806065115638</v>
      </c>
      <c r="G21" s="25">
        <f t="shared" si="2"/>
        <v>11.862261444918889</v>
      </c>
      <c r="H21" s="25">
        <f t="shared" si="2"/>
        <v>10.302534280303027</v>
      </c>
      <c r="I21" s="25">
        <f t="shared" si="2"/>
        <v>11.133842642017196</v>
      </c>
      <c r="J21" s="25">
        <f t="shared" si="2"/>
        <v>11.688460933523569</v>
      </c>
      <c r="K21" s="25">
        <f t="shared" si="2"/>
        <v>11.195964843015242</v>
      </c>
      <c r="L21" s="25">
        <f t="shared" si="2"/>
        <v>10.965651702755592</v>
      </c>
      <c r="M21" s="25">
        <f t="shared" si="2"/>
        <v>12.701882137386061</v>
      </c>
      <c r="N21" s="25">
        <f t="shared" si="2"/>
        <v>13.945486111478717</v>
      </c>
      <c r="O21" s="25">
        <f t="shared" si="2"/>
        <v>14.027334864944605</v>
      </c>
      <c r="P21" s="25">
        <f t="shared" si="2"/>
        <v>14.106738877798128</v>
      </c>
      <c r="Q21" s="25">
        <f t="shared" si="2"/>
        <v>14.397132888377126</v>
      </c>
      <c r="R21" s="25">
        <f t="shared" si="2"/>
        <v>14.184143751836995</v>
      </c>
      <c r="S21" s="25">
        <f t="shared" si="2"/>
        <v>14.224023371172606</v>
      </c>
      <c r="T21" s="25">
        <f t="shared" si="2"/>
        <v>15.181912106489005</v>
      </c>
      <c r="U21" s="25">
        <f t="shared" si="2"/>
        <v>17.831275279216584</v>
      </c>
      <c r="V21" s="25">
        <f t="shared" si="2"/>
        <v>18.57610541562623</v>
      </c>
      <c r="W21" s="25">
        <f t="shared" si="2"/>
        <v>19.052665123850701</v>
      </c>
      <c r="X21" s="25">
        <f t="shared" si="2"/>
        <v>21.115705905385081</v>
      </c>
      <c r="Y21" s="25">
        <f t="shared" si="2"/>
        <v>20.117101530941191</v>
      </c>
      <c r="Z21" s="25">
        <f t="shared" si="2"/>
        <v>20.929681391697951</v>
      </c>
      <c r="AA21" s="25">
        <f t="shared" si="2"/>
        <v>25.428514551445669</v>
      </c>
      <c r="AB21" s="25">
        <f t="shared" si="2"/>
        <v>24.112866867678289</v>
      </c>
      <c r="AC21" s="25">
        <f t="shared" si="2"/>
        <v>22.920553279980123</v>
      </c>
      <c r="AD21" s="25">
        <f t="shared" ref="AD21" si="7">AD12/AD$14*100</f>
        <v>21.466919746889275</v>
      </c>
      <c r="AE21" s="25">
        <f t="shared" si="2"/>
        <v>15.48254545442652</v>
      </c>
    </row>
    <row r="22" spans="1:31" s="27" customFormat="1">
      <c r="A22" s="29" t="s">
        <v>23</v>
      </c>
      <c r="B22" s="25">
        <f t="shared" si="4"/>
        <v>83.926773736368574</v>
      </c>
      <c r="C22" s="25">
        <f t="shared" si="2"/>
        <v>84.551709202703336</v>
      </c>
      <c r="D22" s="25">
        <f t="shared" si="2"/>
        <v>88.747032969184289</v>
      </c>
      <c r="E22" s="25">
        <f t="shared" si="2"/>
        <v>90.752895851790086</v>
      </c>
      <c r="F22" s="25">
        <f t="shared" si="2"/>
        <v>91.217595775687656</v>
      </c>
      <c r="G22" s="25">
        <f t="shared" si="2"/>
        <v>91.630556870619088</v>
      </c>
      <c r="H22" s="25">
        <f t="shared" si="2"/>
        <v>88.046236061640698</v>
      </c>
      <c r="I22" s="25">
        <f t="shared" si="2"/>
        <v>89.356977192243264</v>
      </c>
      <c r="J22" s="25">
        <f t="shared" si="2"/>
        <v>94.049008004434825</v>
      </c>
      <c r="K22" s="25">
        <f t="shared" si="2"/>
        <v>91.535527173162635</v>
      </c>
      <c r="L22" s="25">
        <f t="shared" si="2"/>
        <v>92.302337704906535</v>
      </c>
      <c r="M22" s="25">
        <f t="shared" si="2"/>
        <v>92.340777107683209</v>
      </c>
      <c r="N22" s="25">
        <f t="shared" si="2"/>
        <v>90.763289375682092</v>
      </c>
      <c r="O22" s="25">
        <f t="shared" si="2"/>
        <v>89.627335957226649</v>
      </c>
      <c r="P22" s="25">
        <f t="shared" si="2"/>
        <v>89.728169562785382</v>
      </c>
      <c r="Q22" s="25">
        <f t="shared" si="2"/>
        <v>87.633533035653315</v>
      </c>
      <c r="R22" s="25">
        <f t="shared" si="2"/>
        <v>85.115274465231323</v>
      </c>
      <c r="S22" s="25">
        <f t="shared" si="2"/>
        <v>84.077455239896508</v>
      </c>
      <c r="T22" s="25">
        <f t="shared" si="2"/>
        <v>83.982824200489787</v>
      </c>
      <c r="U22" s="25">
        <f t="shared" si="2"/>
        <v>92.484319161961366</v>
      </c>
      <c r="V22" s="25">
        <f t="shared" si="2"/>
        <v>93.16400016541813</v>
      </c>
      <c r="W22" s="25">
        <f t="shared" si="2"/>
        <v>92.603744203096625</v>
      </c>
      <c r="X22" s="25">
        <f t="shared" si="2"/>
        <v>92.163612560258386</v>
      </c>
      <c r="Y22" s="25">
        <f t="shared" si="2"/>
        <v>90.328579075006161</v>
      </c>
      <c r="Z22" s="25">
        <f t="shared" si="2"/>
        <v>90.406181005982461</v>
      </c>
      <c r="AA22" s="25">
        <f t="shared" si="2"/>
        <v>88.760865740337906</v>
      </c>
      <c r="AB22" s="25">
        <f t="shared" si="2"/>
        <v>94.232157534747117</v>
      </c>
      <c r="AC22" s="25">
        <f t="shared" si="2"/>
        <v>94.257346756924775</v>
      </c>
      <c r="AD22" s="25">
        <f t="shared" ref="AD22" si="8">AD13/AD$14*100</f>
        <v>93.774039718381658</v>
      </c>
      <c r="AE22" s="25">
        <f t="shared" si="2"/>
        <v>90.313260948155175</v>
      </c>
    </row>
    <row r="23" spans="1:31" s="27" customFormat="1">
      <c r="A23" s="29" t="s">
        <v>24</v>
      </c>
      <c r="B23" s="25">
        <f t="shared" si="4"/>
        <v>100</v>
      </c>
      <c r="C23" s="25">
        <f t="shared" si="2"/>
        <v>100</v>
      </c>
      <c r="D23" s="25">
        <f t="shared" si="2"/>
        <v>100</v>
      </c>
      <c r="E23" s="25">
        <f t="shared" si="2"/>
        <v>100</v>
      </c>
      <c r="F23" s="25">
        <f t="shared" si="2"/>
        <v>100</v>
      </c>
      <c r="G23" s="25">
        <f t="shared" si="2"/>
        <v>100</v>
      </c>
      <c r="H23" s="25">
        <f t="shared" si="2"/>
        <v>100</v>
      </c>
      <c r="I23" s="25">
        <f t="shared" si="2"/>
        <v>100</v>
      </c>
      <c r="J23" s="25">
        <f t="shared" si="2"/>
        <v>100</v>
      </c>
      <c r="K23" s="25">
        <f t="shared" si="2"/>
        <v>100</v>
      </c>
      <c r="L23" s="25">
        <f t="shared" si="2"/>
        <v>100</v>
      </c>
      <c r="M23" s="25">
        <f t="shared" si="2"/>
        <v>100</v>
      </c>
      <c r="N23" s="25">
        <f t="shared" si="2"/>
        <v>100</v>
      </c>
      <c r="O23" s="25">
        <f t="shared" si="2"/>
        <v>100</v>
      </c>
      <c r="P23" s="25">
        <f t="shared" si="2"/>
        <v>100</v>
      </c>
      <c r="Q23" s="25">
        <f t="shared" si="2"/>
        <v>100</v>
      </c>
      <c r="R23" s="25">
        <f t="shared" si="2"/>
        <v>100</v>
      </c>
      <c r="S23" s="25">
        <f t="shared" si="2"/>
        <v>100</v>
      </c>
      <c r="T23" s="25">
        <f t="shared" si="2"/>
        <v>100</v>
      </c>
      <c r="U23" s="25">
        <f t="shared" si="2"/>
        <v>100</v>
      </c>
      <c r="V23" s="25">
        <f t="shared" si="2"/>
        <v>100</v>
      </c>
      <c r="W23" s="25">
        <f t="shared" si="2"/>
        <v>100</v>
      </c>
      <c r="X23" s="25">
        <f t="shared" si="2"/>
        <v>100</v>
      </c>
      <c r="Y23" s="25">
        <f t="shared" si="2"/>
        <v>100</v>
      </c>
      <c r="Z23" s="25">
        <f t="shared" si="2"/>
        <v>100</v>
      </c>
      <c r="AA23" s="25">
        <f t="shared" si="2"/>
        <v>100</v>
      </c>
      <c r="AB23" s="25">
        <f t="shared" si="2"/>
        <v>100</v>
      </c>
      <c r="AC23" s="25">
        <f t="shared" si="2"/>
        <v>100</v>
      </c>
      <c r="AD23" s="25">
        <f t="shared" ref="AD23" si="9">AD14/AD$14*100</f>
        <v>100</v>
      </c>
      <c r="AE23" s="25">
        <f t="shared" si="2"/>
        <v>100</v>
      </c>
    </row>
    <row r="24" spans="1:31" s="27" customFormat="1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s="27" customFormat="1">
      <c r="A25" s="28"/>
      <c r="B25" s="89" t="s">
        <v>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27" customFormat="1">
      <c r="A26" s="2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27" customFormat="1">
      <c r="A27" s="29" t="s">
        <v>3</v>
      </c>
      <c r="B27" s="25" t="s">
        <v>10</v>
      </c>
      <c r="C27" s="25">
        <f>(C9/B9)*100-100</f>
        <v>-23.142349009935984</v>
      </c>
      <c r="D27" s="25">
        <f t="shared" ref="D27:AD32" si="10">(D9/C9)*100-100</f>
        <v>26.895791774071171</v>
      </c>
      <c r="E27" s="25">
        <f t="shared" si="10"/>
        <v>-2.4368951632388587</v>
      </c>
      <c r="F27" s="25">
        <f t="shared" si="10"/>
        <v>15.662113580436014</v>
      </c>
      <c r="G27" s="25">
        <f t="shared" si="10"/>
        <v>1.4270879147354236</v>
      </c>
      <c r="H27" s="25">
        <f t="shared" si="10"/>
        <v>3.4630452069689852</v>
      </c>
      <c r="I27" s="25">
        <f t="shared" si="10"/>
        <v>0.89418468246581995</v>
      </c>
      <c r="J27" s="25">
        <f t="shared" si="10"/>
        <v>-4.5034326200424886</v>
      </c>
      <c r="K27" s="25">
        <f t="shared" si="10"/>
        <v>15.486656396677986</v>
      </c>
      <c r="L27" s="25">
        <f t="shared" si="10"/>
        <v>-3.0521943384399464</v>
      </c>
      <c r="M27" s="25">
        <f t="shared" si="10"/>
        <v>3.8482192580360675E-2</v>
      </c>
      <c r="N27" s="25">
        <f t="shared" si="10"/>
        <v>-8.3100432792312091</v>
      </c>
      <c r="O27" s="25">
        <f t="shared" si="10"/>
        <v>-1.6542640654951697</v>
      </c>
      <c r="P27" s="25">
        <f t="shared" si="10"/>
        <v>-20.207460373173319</v>
      </c>
      <c r="Q27" s="25">
        <f t="shared" si="10"/>
        <v>15.189016072050805</v>
      </c>
      <c r="R27" s="25">
        <f t="shared" si="10"/>
        <v>8.1795484716203077</v>
      </c>
      <c r="S27" s="25">
        <f t="shared" si="10"/>
        <v>1.6733263709467963</v>
      </c>
      <c r="T27" s="25">
        <f t="shared" si="10"/>
        <v>-1.5333829208401539E-2</v>
      </c>
      <c r="U27" s="25">
        <f t="shared" si="10"/>
        <v>-10.616394181504376</v>
      </c>
      <c r="V27" s="25">
        <f t="shared" si="10"/>
        <v>-2.0743798006105152</v>
      </c>
      <c r="W27" s="25">
        <f t="shared" si="10"/>
        <v>-6.7612689463623212</v>
      </c>
      <c r="X27" s="25">
        <f t="shared" si="10"/>
        <v>-0.31012862162002364</v>
      </c>
      <c r="Y27" s="25">
        <f t="shared" si="10"/>
        <v>8.7878137594685057</v>
      </c>
      <c r="Z27" s="25">
        <f t="shared" si="10"/>
        <v>-1.2230421048392373</v>
      </c>
      <c r="AA27" s="25">
        <f t="shared" si="10"/>
        <v>-12.684965611774317</v>
      </c>
      <c r="AB27" s="25">
        <f t="shared" si="10"/>
        <v>13.539060877269662</v>
      </c>
      <c r="AC27" s="25">
        <f t="shared" si="10"/>
        <v>3.159889717449758</v>
      </c>
      <c r="AD27" s="25">
        <f t="shared" si="10"/>
        <v>-3.1969570084136336</v>
      </c>
      <c r="AE27" s="25">
        <f>IFERROR(((POWER(AD9/B9,1/29)-1)*100),"--")</f>
        <v>-5.8349467561091828E-2</v>
      </c>
    </row>
    <row r="28" spans="1:31" s="27" customFormat="1">
      <c r="A28" s="29" t="s">
        <v>4</v>
      </c>
      <c r="B28" s="25" t="s">
        <v>10</v>
      </c>
      <c r="C28" s="25">
        <f t="shared" ref="C28:R32" si="11">(C10/B10)*100-100</f>
        <v>23.926838502985333</v>
      </c>
      <c r="D28" s="25">
        <f t="shared" si="11"/>
        <v>38.465407960470714</v>
      </c>
      <c r="E28" s="25">
        <f t="shared" si="11"/>
        <v>-8.6532996711814576</v>
      </c>
      <c r="F28" s="25">
        <f t="shared" si="11"/>
        <v>16.574268428773522</v>
      </c>
      <c r="G28" s="25">
        <f t="shared" si="11"/>
        <v>17.45196124830106</v>
      </c>
      <c r="H28" s="25">
        <f t="shared" si="11"/>
        <v>-25.12956971649362</v>
      </c>
      <c r="I28" s="25">
        <f t="shared" si="11"/>
        <v>5.6390130967562726</v>
      </c>
      <c r="J28" s="25">
        <f t="shared" si="11"/>
        <v>2.2026615574304316</v>
      </c>
      <c r="K28" s="25">
        <f t="shared" si="11"/>
        <v>-10.010147154261631</v>
      </c>
      <c r="L28" s="25">
        <f t="shared" si="11"/>
        <v>7.3302740288187351</v>
      </c>
      <c r="M28" s="25">
        <f t="shared" si="11"/>
        <v>-1.5029395559899825</v>
      </c>
      <c r="N28" s="25">
        <f t="shared" si="11"/>
        <v>8.5334328226280434</v>
      </c>
      <c r="O28" s="25">
        <f t="shared" si="11"/>
        <v>-19.183485700530383</v>
      </c>
      <c r="P28" s="25">
        <f t="shared" si="11"/>
        <v>-24.843179293629674</v>
      </c>
      <c r="Q28" s="25">
        <f t="shared" si="11"/>
        <v>13.173833666011674</v>
      </c>
      <c r="R28" s="25">
        <f t="shared" si="11"/>
        <v>8.7097846246008146</v>
      </c>
      <c r="S28" s="25">
        <f t="shared" si="10"/>
        <v>22.146947346434857</v>
      </c>
      <c r="T28" s="25">
        <f t="shared" si="10"/>
        <v>7.1791676069508128</v>
      </c>
      <c r="U28" s="25">
        <f t="shared" si="10"/>
        <v>8.5203200938409367</v>
      </c>
      <c r="V28" s="25">
        <f t="shared" si="10"/>
        <v>-0.92095556975503712</v>
      </c>
      <c r="W28" s="25">
        <f t="shared" si="10"/>
        <v>1.3131781514888416</v>
      </c>
      <c r="X28" s="25">
        <f t="shared" si="10"/>
        <v>-3.437420406944895</v>
      </c>
      <c r="Y28" s="25">
        <f t="shared" si="10"/>
        <v>11.593352049234241</v>
      </c>
      <c r="Z28" s="25">
        <f t="shared" si="10"/>
        <v>-1.7058078810431567</v>
      </c>
      <c r="AA28" s="25">
        <f t="shared" si="10"/>
        <v>-0.55133898002563342</v>
      </c>
      <c r="AB28" s="25">
        <f t="shared" si="10"/>
        <v>11.430444475194975</v>
      </c>
      <c r="AC28" s="25">
        <f t="shared" si="10"/>
        <v>8.6768026505509965</v>
      </c>
      <c r="AD28" s="25">
        <f t="shared" si="10"/>
        <v>8.648954999425257</v>
      </c>
      <c r="AE28" s="25">
        <f t="shared" ref="AE28:AE32" si="12">IFERROR(((POWER(AD10/B10,1/29)-1)*100),"--")</f>
        <v>3.4118358369463531</v>
      </c>
    </row>
    <row r="29" spans="1:31" s="27" customFormat="1">
      <c r="A29" s="28" t="s">
        <v>5</v>
      </c>
      <c r="B29" s="25" t="s">
        <v>10</v>
      </c>
      <c r="C29" s="25">
        <f t="shared" si="11"/>
        <v>39.833236878719788</v>
      </c>
      <c r="D29" s="25">
        <f t="shared" si="10"/>
        <v>52.717271720596784</v>
      </c>
      <c r="E29" s="25">
        <f t="shared" si="10"/>
        <v>17.26802483242615</v>
      </c>
      <c r="F29" s="25">
        <f t="shared" si="10"/>
        <v>15.564953802472473</v>
      </c>
      <c r="G29" s="25">
        <f t="shared" si="10"/>
        <v>13.455103612028267</v>
      </c>
      <c r="H29" s="25">
        <f t="shared" si="10"/>
        <v>-12.460415707335571</v>
      </c>
      <c r="I29" s="25">
        <f t="shared" si="10"/>
        <v>-1.686179512146964</v>
      </c>
      <c r="J29" s="25">
        <f t="shared" si="10"/>
        <v>0.18394545648123994</v>
      </c>
      <c r="K29" s="25">
        <f t="shared" si="10"/>
        <v>-0.57894014078736689</v>
      </c>
      <c r="L29" s="25">
        <f t="shared" si="10"/>
        <v>0.11844601690449963</v>
      </c>
      <c r="M29" s="25">
        <f t="shared" si="10"/>
        <v>-14.090174155011667</v>
      </c>
      <c r="N29" s="25">
        <f t="shared" si="10"/>
        <v>-19.126183643695697</v>
      </c>
      <c r="O29" s="25">
        <f t="shared" si="10"/>
        <v>-4.3413181433005263</v>
      </c>
      <c r="P29" s="25">
        <f t="shared" si="10"/>
        <v>-16.443653630476518</v>
      </c>
      <c r="Q29" s="25">
        <f t="shared" si="10"/>
        <v>5.6511751029475192</v>
      </c>
      <c r="R29" s="25">
        <f t="shared" si="10"/>
        <v>5.6745819656117078</v>
      </c>
      <c r="S29" s="25">
        <f t="shared" si="10"/>
        <v>-4.555698852580619</v>
      </c>
      <c r="T29" s="25">
        <f t="shared" si="10"/>
        <v>0.77201155528427989</v>
      </c>
      <c r="U29" s="25">
        <f t="shared" si="10"/>
        <v>1.9187431787203337</v>
      </c>
      <c r="V29" s="25">
        <f t="shared" si="10"/>
        <v>-3.2151681624229269</v>
      </c>
      <c r="W29" s="25">
        <f t="shared" si="10"/>
        <v>-4.8281538915873625</v>
      </c>
      <c r="X29" s="25">
        <f t="shared" si="10"/>
        <v>-4.0354393924742453</v>
      </c>
      <c r="Y29" s="25">
        <f t="shared" si="10"/>
        <v>2.76015739812199</v>
      </c>
      <c r="Z29" s="25">
        <f t="shared" si="10"/>
        <v>0.14838795472724087</v>
      </c>
      <c r="AA29" s="25">
        <f t="shared" si="10"/>
        <v>-18.395497305022104</v>
      </c>
      <c r="AB29" s="25">
        <f t="shared" si="10"/>
        <v>34.05442612071667</v>
      </c>
      <c r="AC29" s="25">
        <f t="shared" si="10"/>
        <v>18.063741806515353</v>
      </c>
      <c r="AD29" s="25">
        <f t="shared" si="10"/>
        <v>12.285709405489669</v>
      </c>
      <c r="AE29" s="25">
        <f t="shared" si="12"/>
        <v>2.8507237740667657</v>
      </c>
    </row>
    <row r="30" spans="1:31" s="27" customFormat="1">
      <c r="A30" s="29" t="s">
        <v>6</v>
      </c>
      <c r="B30" s="25" t="s">
        <v>10</v>
      </c>
      <c r="C30" s="25">
        <f t="shared" si="11"/>
        <v>29.578628388917508</v>
      </c>
      <c r="D30" s="25">
        <f t="shared" si="10"/>
        <v>33.331381367085129</v>
      </c>
      <c r="E30" s="25">
        <f t="shared" si="10"/>
        <v>9.2088836624802752</v>
      </c>
      <c r="F30" s="25">
        <f t="shared" si="10"/>
        <v>12.926923376707904</v>
      </c>
      <c r="G30" s="25">
        <f t="shared" si="10"/>
        <v>0.9200885710885558</v>
      </c>
      <c r="H30" s="25">
        <f t="shared" si="10"/>
        <v>-22.24386250624903</v>
      </c>
      <c r="I30" s="25">
        <f t="shared" si="10"/>
        <v>6.4169361260823194</v>
      </c>
      <c r="J30" s="25">
        <f t="shared" si="10"/>
        <v>-0.25719169906673756</v>
      </c>
      <c r="K30" s="25">
        <f t="shared" si="10"/>
        <v>-2.1507427242114545</v>
      </c>
      <c r="L30" s="25">
        <f t="shared" si="10"/>
        <v>-2.8231014363752678</v>
      </c>
      <c r="M30" s="25">
        <f t="shared" si="10"/>
        <v>4.1223777547123746</v>
      </c>
      <c r="N30" s="25">
        <f t="shared" si="10"/>
        <v>-3.9343370464910805</v>
      </c>
      <c r="O30" s="25">
        <f t="shared" si="10"/>
        <v>-3.8311755209770411</v>
      </c>
      <c r="P30" s="25">
        <f t="shared" si="10"/>
        <v>-17.237529809929271</v>
      </c>
      <c r="Q30" s="25">
        <f t="shared" si="10"/>
        <v>13.018552285953675</v>
      </c>
      <c r="R30" s="25">
        <f t="shared" si="10"/>
        <v>8.0577557809863549</v>
      </c>
      <c r="S30" s="25">
        <f t="shared" si="10"/>
        <v>0.63464994911302597</v>
      </c>
      <c r="T30" s="25">
        <f t="shared" si="10"/>
        <v>10.00191814112776</v>
      </c>
      <c r="U30" s="25">
        <f t="shared" si="10"/>
        <v>9.9029678944992696</v>
      </c>
      <c r="V30" s="25">
        <f t="shared" si="10"/>
        <v>1.366874281707581</v>
      </c>
      <c r="W30" s="25">
        <f t="shared" si="10"/>
        <v>-0.25416806100534473</v>
      </c>
      <c r="X30" s="25">
        <f t="shared" si="10"/>
        <v>10.584261191484671</v>
      </c>
      <c r="Y30" s="25">
        <f t="shared" si="10"/>
        <v>0.91733618748071422</v>
      </c>
      <c r="Z30" s="25">
        <f t="shared" si="10"/>
        <v>4.8369401613379779</v>
      </c>
      <c r="AA30" s="25">
        <f t="shared" si="10"/>
        <v>13.358801238242265</v>
      </c>
      <c r="AB30" s="25">
        <f t="shared" si="10"/>
        <v>9.4294604433748503</v>
      </c>
      <c r="AC30" s="25">
        <f t="shared" si="10"/>
        <v>7.6630939735810983</v>
      </c>
      <c r="AD30" s="25">
        <f t="shared" si="10"/>
        <v>2.1338813462280086</v>
      </c>
      <c r="AE30" s="25">
        <f t="shared" si="12"/>
        <v>4.1157770064170984</v>
      </c>
    </row>
    <row r="31" spans="1:31" s="27" customFormat="1">
      <c r="A31" s="29" t="s">
        <v>23</v>
      </c>
      <c r="B31" s="25" t="s">
        <v>10</v>
      </c>
      <c r="C31" s="25">
        <f t="shared" si="11"/>
        <v>28.906727994118313</v>
      </c>
      <c r="D31" s="25">
        <f t="shared" si="10"/>
        <v>46.250207174802711</v>
      </c>
      <c r="E31" s="25">
        <f t="shared" si="10"/>
        <v>12.384370860485049</v>
      </c>
      <c r="F31" s="25">
        <f t="shared" si="10"/>
        <v>15.263087724650262</v>
      </c>
      <c r="G31" s="25">
        <f t="shared" si="10"/>
        <v>11.320832063477653</v>
      </c>
      <c r="H31" s="25">
        <f t="shared" si="10"/>
        <v>-13.9742294578014</v>
      </c>
      <c r="I31" s="25">
        <f t="shared" si="10"/>
        <v>-6.2745505647598065E-2</v>
      </c>
      <c r="J31" s="25">
        <f t="shared" si="10"/>
        <v>-1.1302304803564311E-3</v>
      </c>
      <c r="K31" s="25">
        <f t="shared" si="10"/>
        <v>-0.57655551183370335</v>
      </c>
      <c r="L31" s="25">
        <f t="shared" si="10"/>
        <v>4.908615523744686E-2</v>
      </c>
      <c r="M31" s="25">
        <f t="shared" si="10"/>
        <v>-10.072758687609095</v>
      </c>
      <c r="N31" s="25">
        <f t="shared" si="10"/>
        <v>-13.99586999411342</v>
      </c>
      <c r="O31" s="25">
        <f t="shared" si="10"/>
        <v>-5.5888992385912672</v>
      </c>
      <c r="P31" s="25">
        <f t="shared" si="10"/>
        <v>-17.610796895163702</v>
      </c>
      <c r="Q31" s="25">
        <f t="shared" si="10"/>
        <v>8.1538208526238236</v>
      </c>
      <c r="R31" s="25">
        <f t="shared" si="10"/>
        <v>6.5285499854180813</v>
      </c>
      <c r="S31" s="25">
        <f t="shared" si="10"/>
        <v>-0.87110577504648745</v>
      </c>
      <c r="T31" s="25">
        <f t="shared" si="10"/>
        <v>2.945450675072351</v>
      </c>
      <c r="U31" s="25">
        <f t="shared" si="10"/>
        <v>3.0459950544255605</v>
      </c>
      <c r="V31" s="25">
        <f t="shared" si="10"/>
        <v>-1.9824559808182158</v>
      </c>
      <c r="W31" s="25">
        <f t="shared" si="10"/>
        <v>-3.3339196903660167</v>
      </c>
      <c r="X31" s="25">
        <f t="shared" si="10"/>
        <v>-0.6942505602094684</v>
      </c>
      <c r="Y31" s="25">
        <f t="shared" si="10"/>
        <v>3.817762388237611</v>
      </c>
      <c r="Z31" s="25">
        <f t="shared" si="10"/>
        <v>0.853290605075955</v>
      </c>
      <c r="AA31" s="25">
        <f t="shared" si="10"/>
        <v>-8.3947684989817759</v>
      </c>
      <c r="AB31" s="25">
        <f t="shared" si="10"/>
        <v>22.513516545404499</v>
      </c>
      <c r="AC31" s="25">
        <f t="shared" si="10"/>
        <v>13.293940807417101</v>
      </c>
      <c r="AD31" s="25">
        <f t="shared" si="10"/>
        <v>8.49072602118828</v>
      </c>
      <c r="AE31" s="25">
        <f t="shared" si="12"/>
        <v>2.918138034480755</v>
      </c>
    </row>
    <row r="32" spans="1:31" s="27" customFormat="1">
      <c r="A32" s="29" t="s">
        <v>24</v>
      </c>
      <c r="B32" s="25" t="s">
        <v>10</v>
      </c>
      <c r="C32" s="25">
        <f t="shared" si="11"/>
        <v>27.953957353142101</v>
      </c>
      <c r="D32" s="25">
        <f t="shared" si="10"/>
        <v>39.336545393836303</v>
      </c>
      <c r="E32" s="25">
        <f t="shared" si="10"/>
        <v>9.9003990160802431</v>
      </c>
      <c r="F32" s="25">
        <f t="shared" si="10"/>
        <v>14.675890181913445</v>
      </c>
      <c r="G32" s="25">
        <f t="shared" si="10"/>
        <v>10.819130728599575</v>
      </c>
      <c r="H32" s="25">
        <f t="shared" si="10"/>
        <v>-10.472160848679565</v>
      </c>
      <c r="I32" s="25">
        <f t="shared" si="10"/>
        <v>-1.5286844178763346</v>
      </c>
      <c r="J32" s="25">
        <f t="shared" si="10"/>
        <v>-4.9899949521666258</v>
      </c>
      <c r="K32" s="25">
        <f t="shared" si="10"/>
        <v>2.1535202261615751</v>
      </c>
      <c r="L32" s="25">
        <f t="shared" si="10"/>
        <v>-0.78208123296523979</v>
      </c>
      <c r="M32" s="25">
        <f t="shared" si="10"/>
        <v>-10.11019338934841</v>
      </c>
      <c r="N32" s="25">
        <f t="shared" si="10"/>
        <v>-12.501097593080686</v>
      </c>
      <c r="O32" s="25">
        <f t="shared" si="10"/>
        <v>-4.3923155009998283</v>
      </c>
      <c r="P32" s="25">
        <f t="shared" si="10"/>
        <v>-17.703383208343297</v>
      </c>
      <c r="Q32" s="25">
        <f t="shared" si="10"/>
        <v>10.738937940333116</v>
      </c>
      <c r="R32" s="25">
        <f t="shared" si="10"/>
        <v>9.6803513005273771</v>
      </c>
      <c r="S32" s="25">
        <f t="shared" si="10"/>
        <v>0.35250252659989201</v>
      </c>
      <c r="T32" s="25">
        <f t="shared" si="10"/>
        <v>3.0614486197987532</v>
      </c>
      <c r="U32" s="25">
        <f t="shared" si="10"/>
        <v>-6.4263675654567294</v>
      </c>
      <c r="V32" s="25">
        <f t="shared" si="10"/>
        <v>-2.6975461718473355</v>
      </c>
      <c r="W32" s="25">
        <f t="shared" si="10"/>
        <v>-2.7490864494017586</v>
      </c>
      <c r="X32" s="25">
        <f t="shared" si="10"/>
        <v>-0.22001130862153673</v>
      </c>
      <c r="Y32" s="25">
        <f t="shared" si="10"/>
        <v>5.9268298871095055</v>
      </c>
      <c r="Z32" s="25">
        <f t="shared" si="10"/>
        <v>0.76672119124626192</v>
      </c>
      <c r="AA32" s="25">
        <f t="shared" si="10"/>
        <v>-6.6967286641468462</v>
      </c>
      <c r="AB32" s="25">
        <f t="shared" si="10"/>
        <v>15.400157206986293</v>
      </c>
      <c r="AC32" s="25">
        <f t="shared" si="10"/>
        <v>13.26366426829766</v>
      </c>
      <c r="AD32" s="25">
        <f t="shared" si="10"/>
        <v>9.0498821763476798</v>
      </c>
      <c r="AE32" s="25">
        <f t="shared" si="12"/>
        <v>2.5251631023685883</v>
      </c>
    </row>
    <row r="33" spans="1:31" s="27" customFormat="1" ht="13.8" thickBo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7" customFormat="1" ht="13.8" thickTop="1">
      <c r="A34" s="17" t="s">
        <v>1187</v>
      </c>
    </row>
  </sheetData>
  <mergeCells count="5">
    <mergeCell ref="A2:AE2"/>
    <mergeCell ref="A4:AE4"/>
    <mergeCell ref="B7:AE7"/>
    <mergeCell ref="B16:AE16"/>
    <mergeCell ref="B25:AE25"/>
  </mergeCells>
  <hyperlinks>
    <hyperlink ref="A1" location="ÍNDICE!A1" display="INDICE" xr:uid="{00000000-0004-0000-1D00-000000000000}"/>
  </hyperlinks>
  <pageMargins left="0.7" right="0.7" top="0.75" bottom="0.75" header="0.3" footer="0.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E34"/>
  <sheetViews>
    <sheetView showGridLines="0" zoomScaleNormal="100" workbookViewId="0"/>
  </sheetViews>
  <sheetFormatPr baseColWidth="10" defaultColWidth="10.88671875" defaultRowHeight="13.2"/>
  <cols>
    <col min="1" max="1" width="11.109375" style="1" customWidth="1"/>
    <col min="2" max="22" width="11" style="1" customWidth="1"/>
    <col min="23" max="23" width="11" style="1" bestFit="1" customWidth="1"/>
    <col min="24" max="30" width="11" style="1" customWidth="1"/>
    <col min="31" max="31" width="11.44140625" style="1" bestFit="1" customWidth="1"/>
    <col min="32" max="16384" width="10.88671875" style="1"/>
  </cols>
  <sheetData>
    <row r="1" spans="1:31" s="2" customFormat="1">
      <c r="A1" s="45" t="s">
        <v>0</v>
      </c>
    </row>
    <row r="2" spans="1:31" s="2" customFormat="1">
      <c r="A2" s="87" t="s">
        <v>22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2" customFormat="1">
      <c r="A4" s="87" t="s">
        <v>1176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2" customFormat="1" ht="13.8" thickTop="1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1186</v>
      </c>
    </row>
    <row r="7" spans="1:31" s="2" customFormat="1" ht="13.8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2" customFormat="1">
      <c r="A9" s="7" t="s">
        <v>3</v>
      </c>
      <c r="B9" s="9">
        <v>494.57899200000003</v>
      </c>
      <c r="C9" s="9">
        <v>706.42491399999983</v>
      </c>
      <c r="D9" s="9">
        <v>939.48913600000026</v>
      </c>
      <c r="E9" s="9">
        <v>1158.4942029999995</v>
      </c>
      <c r="F9" s="9">
        <v>1036.3096909999999</v>
      </c>
      <c r="G9" s="9">
        <v>1315.0712999999996</v>
      </c>
      <c r="H9" s="9">
        <v>1229.8599960000001</v>
      </c>
      <c r="I9" s="9">
        <v>1126.0485519999997</v>
      </c>
      <c r="J9" s="9">
        <v>1213.1718710000007</v>
      </c>
      <c r="K9" s="9">
        <v>1206.322897</v>
      </c>
      <c r="L9" s="9">
        <v>1142.0934580000003</v>
      </c>
      <c r="M9" s="9">
        <v>1234.266858</v>
      </c>
      <c r="N9" s="9">
        <v>1194.3589999999997</v>
      </c>
      <c r="O9" s="9">
        <v>1266.3251710000002</v>
      </c>
      <c r="P9" s="9">
        <v>962.63229000000013</v>
      </c>
      <c r="Q9" s="9">
        <v>1328.1162320000001</v>
      </c>
      <c r="R9" s="9">
        <v>1695.6048870000004</v>
      </c>
      <c r="S9" s="9">
        <v>1277.0909160000006</v>
      </c>
      <c r="T9" s="9">
        <v>1278.4610240000009</v>
      </c>
      <c r="U9" s="9">
        <v>1149.5652509999998</v>
      </c>
      <c r="V9" s="9">
        <v>1076.5883039999999</v>
      </c>
      <c r="W9" s="9">
        <v>672.07815400000027</v>
      </c>
      <c r="X9" s="9">
        <v>692.54030500000033</v>
      </c>
      <c r="Y9" s="9">
        <v>1119.1736239999996</v>
      </c>
      <c r="Z9" s="9">
        <v>975.56174999999996</v>
      </c>
      <c r="AA9" s="9">
        <v>725.93443200000013</v>
      </c>
      <c r="AB9" s="9">
        <v>794.0299</v>
      </c>
      <c r="AC9" s="9">
        <v>875.8083509999999</v>
      </c>
      <c r="AD9" s="9">
        <v>850.63096399999995</v>
      </c>
      <c r="AE9" s="24">
        <f>SUM(B9:AD9)</f>
        <v>30736.632422999999</v>
      </c>
    </row>
    <row r="10" spans="1:31" s="2" customFormat="1">
      <c r="A10" s="7" t="s">
        <v>4</v>
      </c>
      <c r="B10" s="8">
        <v>1312.6470079999997</v>
      </c>
      <c r="C10" s="8">
        <v>1512.3202409999999</v>
      </c>
      <c r="D10" s="8">
        <v>1784.6929870000004</v>
      </c>
      <c r="E10" s="8">
        <v>2305.2428339999988</v>
      </c>
      <c r="F10" s="8">
        <v>3408.969244999997</v>
      </c>
      <c r="G10" s="8">
        <v>4086.1179690000008</v>
      </c>
      <c r="H10" s="8">
        <v>3660.1703290000023</v>
      </c>
      <c r="I10" s="8">
        <v>3772.4305640000007</v>
      </c>
      <c r="J10" s="8">
        <v>3795.3837609999978</v>
      </c>
      <c r="K10" s="8">
        <v>3975.6129330000003</v>
      </c>
      <c r="L10" s="8">
        <v>4038.3525220000033</v>
      </c>
      <c r="M10" s="8">
        <v>3864.9707840000001</v>
      </c>
      <c r="N10" s="8">
        <v>3666.7997459999992</v>
      </c>
      <c r="O10" s="10">
        <v>3158.1270159999985</v>
      </c>
      <c r="P10" s="10">
        <v>2482.2591319999992</v>
      </c>
      <c r="Q10" s="10">
        <v>2954.9734839999996</v>
      </c>
      <c r="R10" s="10">
        <v>3294.0047890000005</v>
      </c>
      <c r="S10" s="10">
        <v>3426.7270480000002</v>
      </c>
      <c r="T10" s="10">
        <v>3635.966441</v>
      </c>
      <c r="U10" s="10">
        <v>3847.4691819999989</v>
      </c>
      <c r="V10" s="10">
        <v>3607.0185199999969</v>
      </c>
      <c r="W10" s="10">
        <v>3387.2247070000003</v>
      </c>
      <c r="X10" s="10">
        <v>3333.9233890000023</v>
      </c>
      <c r="Y10" s="10">
        <v>3394.4762320000023</v>
      </c>
      <c r="Z10" s="10">
        <v>3144.1544560000011</v>
      </c>
      <c r="AA10" s="10">
        <v>2457.666521000001</v>
      </c>
      <c r="AB10" s="10">
        <v>2693.7100750000004</v>
      </c>
      <c r="AC10" s="10">
        <v>2950.1225140000006</v>
      </c>
      <c r="AD10" s="10">
        <v>2897.6900759999999</v>
      </c>
      <c r="AE10" s="24">
        <f t="shared" ref="AE10:AE14" si="0">SUM(B10:AD10)</f>
        <v>91849.224505000006</v>
      </c>
    </row>
    <row r="11" spans="1:31" s="2" customFormat="1">
      <c r="A11" s="5" t="s">
        <v>5</v>
      </c>
      <c r="B11" s="8">
        <v>1635.1529839999996</v>
      </c>
      <c r="C11" s="8">
        <v>2174.8583109999995</v>
      </c>
      <c r="D11" s="8">
        <v>3018.503518999999</v>
      </c>
      <c r="E11" s="8">
        <v>3348.5793150000027</v>
      </c>
      <c r="F11" s="8">
        <v>3198.1184560000015</v>
      </c>
      <c r="G11" s="8">
        <v>2915.1075429999987</v>
      </c>
      <c r="H11" s="8">
        <v>2692.9662099999987</v>
      </c>
      <c r="I11" s="8">
        <v>2311.0900810000016</v>
      </c>
      <c r="J11" s="8">
        <v>1884.33374</v>
      </c>
      <c r="K11" s="8">
        <v>1347.2710160000004</v>
      </c>
      <c r="L11" s="8">
        <v>1087.7135500000004</v>
      </c>
      <c r="M11" s="8">
        <v>893.03237000000001</v>
      </c>
      <c r="N11" s="8">
        <v>618.98672099999953</v>
      </c>
      <c r="O11" s="11">
        <v>542.06348299999979</v>
      </c>
      <c r="P11" s="11">
        <v>426.18521599999974</v>
      </c>
      <c r="Q11" s="11">
        <v>421.77353499999987</v>
      </c>
      <c r="R11" s="11">
        <v>440.01731899999999</v>
      </c>
      <c r="S11" s="11">
        <v>431.00625000000002</v>
      </c>
      <c r="T11" s="11">
        <v>443.140152</v>
      </c>
      <c r="U11" s="11">
        <v>467.25972999999971</v>
      </c>
      <c r="V11" s="11">
        <v>418.33542800000004</v>
      </c>
      <c r="W11" s="11">
        <v>345.24660800000015</v>
      </c>
      <c r="X11" s="11">
        <v>318.47200699999991</v>
      </c>
      <c r="Y11" s="11">
        <v>347.11713499999996</v>
      </c>
      <c r="Z11" s="11">
        <v>322.55979900000006</v>
      </c>
      <c r="AA11" s="11">
        <v>275.19949099999997</v>
      </c>
      <c r="AB11" s="11">
        <v>351.55663500000003</v>
      </c>
      <c r="AC11" s="11">
        <v>337.64904399999983</v>
      </c>
      <c r="AD11" s="11">
        <v>403.96627400000006</v>
      </c>
      <c r="AE11" s="24">
        <f t="shared" si="0"/>
        <v>33417.261921999991</v>
      </c>
    </row>
    <row r="12" spans="1:31" s="2" customFormat="1">
      <c r="A12" s="7" t="s">
        <v>6</v>
      </c>
      <c r="B12" s="8">
        <v>413.52499999999986</v>
      </c>
      <c r="C12" s="8">
        <v>425.7302479999999</v>
      </c>
      <c r="D12" s="8">
        <v>515.28797599999996</v>
      </c>
      <c r="E12" s="8">
        <v>606.42019199999993</v>
      </c>
      <c r="F12" s="8">
        <v>763.87422299999992</v>
      </c>
      <c r="G12" s="8">
        <v>856.63343899999973</v>
      </c>
      <c r="H12" s="8">
        <v>807.31508799999995</v>
      </c>
      <c r="I12" s="8">
        <v>746.81630999999993</v>
      </c>
      <c r="J12" s="8">
        <v>716.83991600000036</v>
      </c>
      <c r="K12" s="8">
        <v>682.69318400000031</v>
      </c>
      <c r="L12" s="8">
        <v>703.6504030000001</v>
      </c>
      <c r="M12" s="8">
        <v>772.47559300000023</v>
      </c>
      <c r="N12" s="8">
        <v>759.39672900000016</v>
      </c>
      <c r="O12" s="24">
        <v>722.90807800000016</v>
      </c>
      <c r="P12" s="24">
        <v>628.86776500000008</v>
      </c>
      <c r="Q12" s="24">
        <v>765.14016599999991</v>
      </c>
      <c r="R12" s="24">
        <v>833.80792100000019</v>
      </c>
      <c r="S12" s="24">
        <v>845.61076599999978</v>
      </c>
      <c r="T12" s="24">
        <v>985.19990199999995</v>
      </c>
      <c r="U12" s="24">
        <v>1060.844636</v>
      </c>
      <c r="V12" s="24">
        <v>1011.259055</v>
      </c>
      <c r="W12" s="24">
        <v>959.40478000000007</v>
      </c>
      <c r="X12" s="24">
        <v>964.98252100000002</v>
      </c>
      <c r="Y12" s="24">
        <v>942.78328400000021</v>
      </c>
      <c r="Z12" s="24">
        <v>914.49883800000021</v>
      </c>
      <c r="AA12" s="24">
        <v>817.76578800000004</v>
      </c>
      <c r="AB12" s="24">
        <v>885.10074400000008</v>
      </c>
      <c r="AC12" s="24">
        <v>698.11156700000004</v>
      </c>
      <c r="AD12" s="24">
        <v>582.34096600000009</v>
      </c>
      <c r="AE12" s="24">
        <f t="shared" si="0"/>
        <v>22389.285078000004</v>
      </c>
    </row>
    <row r="13" spans="1:31" s="2" customFormat="1">
      <c r="A13" s="7" t="s">
        <v>23</v>
      </c>
      <c r="B13" s="8">
        <f>SUM(B9:B12)</f>
        <v>3855.9039839999987</v>
      </c>
      <c r="C13" s="8">
        <f t="shared" ref="C13:AD13" si="1">SUM(C9:C12)</f>
        <v>4819.3337139999985</v>
      </c>
      <c r="D13" s="8">
        <f t="shared" si="1"/>
        <v>6257.9736179999991</v>
      </c>
      <c r="E13" s="8">
        <f t="shared" si="1"/>
        <v>7418.7365440000003</v>
      </c>
      <c r="F13" s="8">
        <f t="shared" si="1"/>
        <v>8407.2716149999997</v>
      </c>
      <c r="G13" s="8">
        <f t="shared" si="1"/>
        <v>9172.930250999998</v>
      </c>
      <c r="H13" s="8">
        <f t="shared" si="1"/>
        <v>8390.3116230000014</v>
      </c>
      <c r="I13" s="8">
        <f t="shared" si="1"/>
        <v>7956.3855070000027</v>
      </c>
      <c r="J13" s="8">
        <f t="shared" si="1"/>
        <v>7609.7292879999986</v>
      </c>
      <c r="K13" s="8">
        <f t="shared" si="1"/>
        <v>7211.9000300000016</v>
      </c>
      <c r="L13" s="8">
        <f t="shared" si="1"/>
        <v>6971.8099330000041</v>
      </c>
      <c r="M13" s="8">
        <f t="shared" si="1"/>
        <v>6764.7456050000001</v>
      </c>
      <c r="N13" s="8">
        <f t="shared" si="1"/>
        <v>6239.5421959999985</v>
      </c>
      <c r="O13" s="8">
        <f t="shared" si="1"/>
        <v>5689.4237479999993</v>
      </c>
      <c r="P13" s="8">
        <f t="shared" si="1"/>
        <v>4499.9444029999995</v>
      </c>
      <c r="Q13" s="8">
        <f t="shared" si="1"/>
        <v>5470.0034169999999</v>
      </c>
      <c r="R13" s="8">
        <f t="shared" si="1"/>
        <v>6263.4349160000011</v>
      </c>
      <c r="S13" s="8">
        <f t="shared" si="1"/>
        <v>5980.4349800000009</v>
      </c>
      <c r="T13" s="8">
        <f t="shared" si="1"/>
        <v>6342.7675190000009</v>
      </c>
      <c r="U13" s="8">
        <f t="shared" si="1"/>
        <v>6525.1387989999985</v>
      </c>
      <c r="V13" s="8">
        <f t="shared" si="1"/>
        <v>6113.2013069999975</v>
      </c>
      <c r="W13" s="8">
        <f t="shared" si="1"/>
        <v>5363.9542490000003</v>
      </c>
      <c r="X13" s="8">
        <f t="shared" si="1"/>
        <v>5309.918222000003</v>
      </c>
      <c r="Y13" s="8">
        <f t="shared" si="1"/>
        <v>5803.5502750000023</v>
      </c>
      <c r="Z13" s="8">
        <f t="shared" si="1"/>
        <v>5356.7748430000011</v>
      </c>
      <c r="AA13" s="8">
        <f t="shared" si="1"/>
        <v>4276.566232000001</v>
      </c>
      <c r="AB13" s="8">
        <f t="shared" si="1"/>
        <v>4724.3973540000006</v>
      </c>
      <c r="AC13" s="8">
        <f t="shared" si="1"/>
        <v>4861.691476</v>
      </c>
      <c r="AD13" s="8">
        <f t="shared" si="1"/>
        <v>4734.6282799999999</v>
      </c>
      <c r="AE13" s="24">
        <f t="shared" si="0"/>
        <v>178392.40392800007</v>
      </c>
    </row>
    <row r="14" spans="1:31" s="2" customFormat="1">
      <c r="A14" s="7" t="s">
        <v>24</v>
      </c>
      <c r="B14" s="8">
        <v>4527.1450320000022</v>
      </c>
      <c r="C14" s="8">
        <v>5604.6051669999988</v>
      </c>
      <c r="D14" s="8">
        <v>7468.5102820000011</v>
      </c>
      <c r="E14" s="8">
        <v>8739.5981460000003</v>
      </c>
      <c r="F14" s="8">
        <v>9933.8610220000028</v>
      </c>
      <c r="G14" s="8">
        <v>11279.176239000004</v>
      </c>
      <c r="H14" s="8">
        <v>10691.287067000001</v>
      </c>
      <c r="I14" s="8">
        <v>10621.701580000001</v>
      </c>
      <c r="J14" s="8">
        <v>10470.769706000001</v>
      </c>
      <c r="K14" s="8">
        <v>10399.467848</v>
      </c>
      <c r="L14" s="8">
        <v>10801.979175999997</v>
      </c>
      <c r="M14" s="8">
        <v>10962.784288999999</v>
      </c>
      <c r="N14" s="8">
        <v>10682.248354000001</v>
      </c>
      <c r="O14" s="10">
        <v>10533.524101000003</v>
      </c>
      <c r="P14" s="10">
        <v>8470.576562000002</v>
      </c>
      <c r="Q14" s="10">
        <v>10392.770405999998</v>
      </c>
      <c r="R14" s="10">
        <v>12150.999192999994</v>
      </c>
      <c r="S14" s="10">
        <v>12372.552058999994</v>
      </c>
      <c r="T14" s="10">
        <v>12937.743707999995</v>
      </c>
      <c r="U14" s="10">
        <v>13374.896771000007</v>
      </c>
      <c r="V14" s="10">
        <v>13629.823565999999</v>
      </c>
      <c r="W14" s="10">
        <v>12852.121733000004</v>
      </c>
      <c r="X14" s="10">
        <v>12999.470265000004</v>
      </c>
      <c r="Y14" s="10">
        <v>14400.404840000003</v>
      </c>
      <c r="Z14" s="10">
        <v>14062.069243999998</v>
      </c>
      <c r="AA14" s="10">
        <v>11603.193516000003</v>
      </c>
      <c r="AB14" s="10">
        <v>13688.677099999997</v>
      </c>
      <c r="AC14" s="10">
        <v>15899.044843000003</v>
      </c>
      <c r="AD14" s="10">
        <v>15875.318176000004</v>
      </c>
      <c r="AE14" s="24">
        <f t="shared" si="0"/>
        <v>327426.319991</v>
      </c>
    </row>
    <row r="15" spans="1:31" s="2" customFormat="1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s="2" customFormat="1">
      <c r="A16" s="5"/>
      <c r="B16" s="89" t="s">
        <v>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s="2" customFormat="1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2" customFormat="1">
      <c r="A18" s="7" t="s">
        <v>3</v>
      </c>
      <c r="B18" s="25">
        <f>B9/B$14*100</f>
        <v>10.924743707216839</v>
      </c>
      <c r="C18" s="25">
        <f t="shared" ref="C18:AE23" si="2">C9/C$14*100</f>
        <v>12.604365391507693</v>
      </c>
      <c r="D18" s="25">
        <f t="shared" si="2"/>
        <v>12.579337786603586</v>
      </c>
      <c r="E18" s="25">
        <f t="shared" si="2"/>
        <v>13.25569189391422</v>
      </c>
      <c r="F18" s="25">
        <f t="shared" si="2"/>
        <v>10.432093711648864</v>
      </c>
      <c r="G18" s="25">
        <f t="shared" si="2"/>
        <v>11.6592849702346</v>
      </c>
      <c r="H18" s="25">
        <f t="shared" si="2"/>
        <v>11.503385778463636</v>
      </c>
      <c r="I18" s="25">
        <f t="shared" si="2"/>
        <v>10.601395110932872</v>
      </c>
      <c r="J18" s="25">
        <f t="shared" si="2"/>
        <v>11.586272118131147</v>
      </c>
      <c r="K18" s="25">
        <f t="shared" si="2"/>
        <v>11.599852171589694</v>
      </c>
      <c r="L18" s="25">
        <f t="shared" si="2"/>
        <v>10.573001848934508</v>
      </c>
      <c r="M18" s="25">
        <f t="shared" si="2"/>
        <v>11.258698752637656</v>
      </c>
      <c r="N18" s="25">
        <f t="shared" si="2"/>
        <v>11.18078292527966</v>
      </c>
      <c r="O18" s="25">
        <f t="shared" si="2"/>
        <v>12.021856682131492</v>
      </c>
      <c r="P18" s="25">
        <f t="shared" si="2"/>
        <v>11.364424640448695</v>
      </c>
      <c r="Q18" s="25">
        <f t="shared" si="2"/>
        <v>12.779231909455504</v>
      </c>
      <c r="R18" s="25">
        <f t="shared" si="2"/>
        <v>13.954448190374439</v>
      </c>
      <c r="S18" s="25">
        <f t="shared" si="2"/>
        <v>10.321968417752778</v>
      </c>
      <c r="T18" s="25">
        <f t="shared" si="2"/>
        <v>9.8816381963840438</v>
      </c>
      <c r="U18" s="25">
        <f t="shared" si="2"/>
        <v>8.5949467175891296</v>
      </c>
      <c r="V18" s="25">
        <f t="shared" si="2"/>
        <v>7.8987691864594742</v>
      </c>
      <c r="W18" s="25">
        <f t="shared" si="2"/>
        <v>5.2293167459994221</v>
      </c>
      <c r="X18" s="25">
        <f t="shared" si="2"/>
        <v>5.3274502028333242</v>
      </c>
      <c r="Y18" s="25">
        <f t="shared" si="2"/>
        <v>7.7718205594558771</v>
      </c>
      <c r="Z18" s="25">
        <f t="shared" si="2"/>
        <v>6.9375405075341412</v>
      </c>
      <c r="AA18" s="25">
        <f t="shared" si="2"/>
        <v>6.2563330603681351</v>
      </c>
      <c r="AB18" s="25">
        <f t="shared" si="2"/>
        <v>5.8006328456677538</v>
      </c>
      <c r="AC18" s="25">
        <f t="shared" si="2"/>
        <v>5.5085595370567111</v>
      </c>
      <c r="AD18" s="25">
        <f t="shared" ref="AD18" si="3">AD9/AD$14*100</f>
        <v>5.3581978929150988</v>
      </c>
      <c r="AE18" s="25">
        <f t="shared" si="2"/>
        <v>9.3873432117017526</v>
      </c>
    </row>
    <row r="19" spans="1:31" s="2" customFormat="1">
      <c r="A19" s="7" t="s">
        <v>4</v>
      </c>
      <c r="B19" s="25">
        <f t="shared" ref="B19:Q23" si="4">B10/B$14*100</f>
        <v>28.995028847575899</v>
      </c>
      <c r="C19" s="25">
        <f t="shared" si="4"/>
        <v>26.983528650770346</v>
      </c>
      <c r="D19" s="25">
        <f t="shared" si="4"/>
        <v>23.896237932500714</v>
      </c>
      <c r="E19" s="25">
        <f t="shared" si="4"/>
        <v>26.376988912872136</v>
      </c>
      <c r="F19" s="25">
        <f t="shared" si="4"/>
        <v>34.316659327630319</v>
      </c>
      <c r="G19" s="25">
        <f t="shared" si="4"/>
        <v>36.227095688703152</v>
      </c>
      <c r="H19" s="25">
        <f t="shared" si="4"/>
        <v>34.235076713051484</v>
      </c>
      <c r="I19" s="25">
        <f t="shared" si="4"/>
        <v>35.516254486976464</v>
      </c>
      <c r="J19" s="25">
        <f t="shared" si="4"/>
        <v>36.247418934494874</v>
      </c>
      <c r="K19" s="25">
        <f t="shared" si="4"/>
        <v>38.229003551990218</v>
      </c>
      <c r="L19" s="25">
        <f t="shared" si="4"/>
        <v>37.385301861833589</v>
      </c>
      <c r="M19" s="25">
        <f t="shared" si="4"/>
        <v>35.255375661072627</v>
      </c>
      <c r="N19" s="25">
        <f t="shared" si="4"/>
        <v>34.326104622225479</v>
      </c>
      <c r="O19" s="25">
        <f t="shared" si="4"/>
        <v>29.981675512568305</v>
      </c>
      <c r="P19" s="25">
        <f t="shared" si="4"/>
        <v>29.304488470545252</v>
      </c>
      <c r="Q19" s="25">
        <f t="shared" si="4"/>
        <v>28.432971850258731</v>
      </c>
      <c r="R19" s="25">
        <f t="shared" si="2"/>
        <v>27.108921140391701</v>
      </c>
      <c r="S19" s="25">
        <f t="shared" si="2"/>
        <v>27.696202300537852</v>
      </c>
      <c r="T19" s="25">
        <f t="shared" si="2"/>
        <v>28.103559036740826</v>
      </c>
      <c r="U19" s="25">
        <f t="shared" si="2"/>
        <v>28.766346745510869</v>
      </c>
      <c r="V19" s="25">
        <f t="shared" si="2"/>
        <v>26.464161495074755</v>
      </c>
      <c r="W19" s="25">
        <f t="shared" si="2"/>
        <v>26.355373668012543</v>
      </c>
      <c r="X19" s="25">
        <f t="shared" si="2"/>
        <v>25.646609600518222</v>
      </c>
      <c r="Y19" s="25">
        <f t="shared" si="2"/>
        <v>23.572088908022685</v>
      </c>
      <c r="Z19" s="25">
        <f t="shared" si="2"/>
        <v>22.359116581235359</v>
      </c>
      <c r="AA19" s="25">
        <f t="shared" si="2"/>
        <v>21.180949172407136</v>
      </c>
      <c r="AB19" s="25">
        <f t="shared" si="2"/>
        <v>19.678381302456181</v>
      </c>
      <c r="AC19" s="25">
        <f t="shared" si="2"/>
        <v>18.555344318680085</v>
      </c>
      <c r="AD19" s="25">
        <f t="shared" ref="AD19" si="5">AD10/AD$14*100</f>
        <v>18.252799999817775</v>
      </c>
      <c r="AE19" s="25">
        <f t="shared" si="2"/>
        <v>28.051875764759743</v>
      </c>
    </row>
    <row r="20" spans="1:31" s="2" customFormat="1">
      <c r="A20" s="5" t="s">
        <v>5</v>
      </c>
      <c r="B20" s="25">
        <f t="shared" si="4"/>
        <v>36.118855756596375</v>
      </c>
      <c r="C20" s="25">
        <f t="shared" si="2"/>
        <v>38.804844341321285</v>
      </c>
      <c r="D20" s="25">
        <f t="shared" si="2"/>
        <v>40.416407088237555</v>
      </c>
      <c r="E20" s="25">
        <f t="shared" si="2"/>
        <v>38.315026149487245</v>
      </c>
      <c r="F20" s="25">
        <f t="shared" si="2"/>
        <v>32.194113134030118</v>
      </c>
      <c r="G20" s="25">
        <f t="shared" si="2"/>
        <v>25.845039400310394</v>
      </c>
      <c r="H20" s="25">
        <f t="shared" si="2"/>
        <v>25.188419253208316</v>
      </c>
      <c r="I20" s="25">
        <f t="shared" si="2"/>
        <v>21.758190658939615</v>
      </c>
      <c r="J20" s="25">
        <f t="shared" si="2"/>
        <v>17.996133931970938</v>
      </c>
      <c r="K20" s="25">
        <f t="shared" si="2"/>
        <v>12.955191897238322</v>
      </c>
      <c r="L20" s="25">
        <f t="shared" si="2"/>
        <v>10.069576438516926</v>
      </c>
      <c r="M20" s="25">
        <f t="shared" si="2"/>
        <v>8.1460361387942655</v>
      </c>
      <c r="N20" s="25">
        <f t="shared" si="2"/>
        <v>5.794535948681796</v>
      </c>
      <c r="O20" s="25">
        <f t="shared" si="2"/>
        <v>5.1460791070724268</v>
      </c>
      <c r="P20" s="25">
        <f t="shared" si="2"/>
        <v>5.031360178147926</v>
      </c>
      <c r="Q20" s="25">
        <f t="shared" si="2"/>
        <v>4.0583359251013551</v>
      </c>
      <c r="R20" s="25">
        <f t="shared" si="2"/>
        <v>3.6212439159199952</v>
      </c>
      <c r="S20" s="25">
        <f t="shared" si="2"/>
        <v>3.4835678843353834</v>
      </c>
      <c r="T20" s="25">
        <f t="shared" si="2"/>
        <v>3.4251733687226027</v>
      </c>
      <c r="U20" s="25">
        <f t="shared" si="2"/>
        <v>3.4935576550626632</v>
      </c>
      <c r="V20" s="25">
        <f t="shared" si="2"/>
        <v>3.0692651740815649</v>
      </c>
      <c r="W20" s="25">
        <f t="shared" si="2"/>
        <v>2.6863004815268821</v>
      </c>
      <c r="X20" s="25">
        <f t="shared" si="2"/>
        <v>2.4498844991973203</v>
      </c>
      <c r="Y20" s="25">
        <f t="shared" si="2"/>
        <v>2.410467892095733</v>
      </c>
      <c r="Z20" s="25">
        <f t="shared" si="2"/>
        <v>2.2938288341712569</v>
      </c>
      <c r="AA20" s="25">
        <f t="shared" si="2"/>
        <v>2.3717564532602071</v>
      </c>
      <c r="AB20" s="25">
        <f t="shared" si="2"/>
        <v>2.5682294383289972</v>
      </c>
      <c r="AC20" s="25">
        <f t="shared" si="2"/>
        <v>2.1237064700063364</v>
      </c>
      <c r="AD20" s="25">
        <f t="shared" ref="AD20" si="6">AD11/AD$14*100</f>
        <v>2.5446184417941833</v>
      </c>
      <c r="AE20" s="25">
        <f t="shared" si="2"/>
        <v>10.206040223925349</v>
      </c>
    </row>
    <row r="21" spans="1:31" s="2" customFormat="1">
      <c r="A21" s="7" t="s">
        <v>6</v>
      </c>
      <c r="B21" s="25">
        <f t="shared" si="4"/>
        <v>9.1343439867070657</v>
      </c>
      <c r="C21" s="25">
        <f t="shared" si="2"/>
        <v>7.5960792119078455</v>
      </c>
      <c r="D21" s="25">
        <f t="shared" si="2"/>
        <v>6.8994746816096022</v>
      </c>
      <c r="E21" s="25">
        <f t="shared" si="2"/>
        <v>6.9387651682537657</v>
      </c>
      <c r="F21" s="25">
        <f t="shared" si="2"/>
        <v>7.6896004615756919</v>
      </c>
      <c r="G21" s="25">
        <f t="shared" si="2"/>
        <v>7.5948227144285463</v>
      </c>
      <c r="H21" s="25">
        <f t="shared" si="2"/>
        <v>7.5511496692655387</v>
      </c>
      <c r="I21" s="25">
        <f t="shared" si="2"/>
        <v>7.0310421016365989</v>
      </c>
      <c r="J21" s="25">
        <f t="shared" si="2"/>
        <v>6.8461052637728628</v>
      </c>
      <c r="K21" s="25">
        <f t="shared" si="2"/>
        <v>6.5646934437255275</v>
      </c>
      <c r="L21" s="25">
        <f t="shared" si="2"/>
        <v>6.5140877568379443</v>
      </c>
      <c r="M21" s="25">
        <f t="shared" si="2"/>
        <v>7.0463449123513104</v>
      </c>
      <c r="N21" s="25">
        <f t="shared" si="2"/>
        <v>7.108959685585682</v>
      </c>
      <c r="O21" s="25">
        <f t="shared" si="2"/>
        <v>6.8629270799444102</v>
      </c>
      <c r="P21" s="25">
        <f t="shared" si="2"/>
        <v>7.4241435679971834</v>
      </c>
      <c r="Q21" s="25">
        <f t="shared" si="2"/>
        <v>7.3622348624026754</v>
      </c>
      <c r="R21" s="25">
        <f t="shared" si="2"/>
        <v>6.8620523115526524</v>
      </c>
      <c r="S21" s="25">
        <f t="shared" si="2"/>
        <v>6.8345702807925459</v>
      </c>
      <c r="T21" s="25">
        <f t="shared" si="2"/>
        <v>7.6149282613382274</v>
      </c>
      <c r="U21" s="25">
        <f t="shared" si="2"/>
        <v>7.9316098969837752</v>
      </c>
      <c r="V21" s="25">
        <f t="shared" si="2"/>
        <v>7.4194581470784104</v>
      </c>
      <c r="W21" s="25">
        <f t="shared" si="2"/>
        <v>7.4649524796871907</v>
      </c>
      <c r="X21" s="25">
        <f t="shared" si="2"/>
        <v>7.423244957897519</v>
      </c>
      <c r="Y21" s="25">
        <f t="shared" si="2"/>
        <v>6.5469220794489829</v>
      </c>
      <c r="Z21" s="25">
        <f t="shared" si="2"/>
        <v>6.5033020541425541</v>
      </c>
      <c r="AA21" s="25">
        <f t="shared" si="2"/>
        <v>7.0477647974444055</v>
      </c>
      <c r="AB21" s="25">
        <f t="shared" si="2"/>
        <v>6.4659333954191993</v>
      </c>
      <c r="AC21" s="25">
        <f t="shared" si="2"/>
        <v>4.3909025598312157</v>
      </c>
      <c r="AD21" s="25">
        <f t="shared" ref="AD21" si="7">AD12/AD$14*100</f>
        <v>3.6682160290832577</v>
      </c>
      <c r="AE21" s="25">
        <f t="shared" si="2"/>
        <v>6.8379613094681639</v>
      </c>
    </row>
    <row r="22" spans="1:31" s="2" customFormat="1">
      <c r="A22" s="7" t="s">
        <v>23</v>
      </c>
      <c r="B22" s="25">
        <f t="shared" si="4"/>
        <v>85.172972298096155</v>
      </c>
      <c r="C22" s="25">
        <f t="shared" si="2"/>
        <v>85.988817595507157</v>
      </c>
      <c r="D22" s="25">
        <f t="shared" si="2"/>
        <v>83.791457488951451</v>
      </c>
      <c r="E22" s="25">
        <f t="shared" si="2"/>
        <v>84.886472124527359</v>
      </c>
      <c r="F22" s="25">
        <f t="shared" si="2"/>
        <v>84.63246663488502</v>
      </c>
      <c r="G22" s="25">
        <f t="shared" si="2"/>
        <v>81.326242773676682</v>
      </c>
      <c r="H22" s="25">
        <f t="shared" si="2"/>
        <v>78.478031413988987</v>
      </c>
      <c r="I22" s="25">
        <f t="shared" si="2"/>
        <v>74.906882358485561</v>
      </c>
      <c r="J22" s="25">
        <f t="shared" si="2"/>
        <v>72.675930248369824</v>
      </c>
      <c r="K22" s="25">
        <f t="shared" si="2"/>
        <v>69.348741064543759</v>
      </c>
      <c r="L22" s="25">
        <f t="shared" si="2"/>
        <v>64.541967906122963</v>
      </c>
      <c r="M22" s="25">
        <f t="shared" si="2"/>
        <v>61.706455464855857</v>
      </c>
      <c r="N22" s="25">
        <f t="shared" si="2"/>
        <v>58.410383181772616</v>
      </c>
      <c r="O22" s="25">
        <f t="shared" si="2"/>
        <v>54.012538381716645</v>
      </c>
      <c r="P22" s="25">
        <f t="shared" si="2"/>
        <v>53.124416857139067</v>
      </c>
      <c r="Q22" s="25">
        <f t="shared" si="2"/>
        <v>52.632774547218276</v>
      </c>
      <c r="R22" s="25">
        <f t="shared" si="2"/>
        <v>51.546665558238793</v>
      </c>
      <c r="S22" s="25">
        <f t="shared" si="2"/>
        <v>48.336308883418567</v>
      </c>
      <c r="T22" s="25">
        <f t="shared" si="2"/>
        <v>49.025298863185704</v>
      </c>
      <c r="U22" s="25">
        <f t="shared" si="2"/>
        <v>48.786461015146443</v>
      </c>
      <c r="V22" s="25">
        <f t="shared" si="2"/>
        <v>44.851654002694211</v>
      </c>
      <c r="W22" s="25">
        <f t="shared" si="2"/>
        <v>41.735943375226036</v>
      </c>
      <c r="X22" s="25">
        <f t="shared" si="2"/>
        <v>40.847189260446385</v>
      </c>
      <c r="Y22" s="25">
        <f t="shared" si="2"/>
        <v>40.301299439023282</v>
      </c>
      <c r="Z22" s="25">
        <f t="shared" si="2"/>
        <v>38.093787977083309</v>
      </c>
      <c r="AA22" s="25">
        <f t="shared" si="2"/>
        <v>36.856803483479879</v>
      </c>
      <c r="AB22" s="25">
        <f t="shared" si="2"/>
        <v>34.513176981872128</v>
      </c>
      <c r="AC22" s="25">
        <f t="shared" si="2"/>
        <v>30.578512885574348</v>
      </c>
      <c r="AD22" s="25">
        <f t="shared" ref="AD22" si="8">AD13/AD$14*100</f>
        <v>29.823832363610315</v>
      </c>
      <c r="AE22" s="25">
        <f t="shared" si="2"/>
        <v>54.483220509855038</v>
      </c>
    </row>
    <row r="23" spans="1:31" s="2" customFormat="1">
      <c r="A23" s="7" t="s">
        <v>24</v>
      </c>
      <c r="B23" s="25">
        <f t="shared" si="4"/>
        <v>100</v>
      </c>
      <c r="C23" s="25">
        <f t="shared" si="2"/>
        <v>100</v>
      </c>
      <c r="D23" s="25">
        <f t="shared" si="2"/>
        <v>100</v>
      </c>
      <c r="E23" s="25">
        <f t="shared" si="2"/>
        <v>100</v>
      </c>
      <c r="F23" s="25">
        <f t="shared" si="2"/>
        <v>100</v>
      </c>
      <c r="G23" s="25">
        <f t="shared" si="2"/>
        <v>100</v>
      </c>
      <c r="H23" s="25">
        <f t="shared" si="2"/>
        <v>100</v>
      </c>
      <c r="I23" s="25">
        <f t="shared" si="2"/>
        <v>100</v>
      </c>
      <c r="J23" s="25">
        <f t="shared" si="2"/>
        <v>100</v>
      </c>
      <c r="K23" s="25">
        <f t="shared" si="2"/>
        <v>100</v>
      </c>
      <c r="L23" s="25">
        <f t="shared" si="2"/>
        <v>100</v>
      </c>
      <c r="M23" s="25">
        <f t="shared" si="2"/>
        <v>100</v>
      </c>
      <c r="N23" s="25">
        <f t="shared" si="2"/>
        <v>100</v>
      </c>
      <c r="O23" s="25">
        <f t="shared" si="2"/>
        <v>100</v>
      </c>
      <c r="P23" s="25">
        <f t="shared" si="2"/>
        <v>100</v>
      </c>
      <c r="Q23" s="25">
        <f t="shared" si="2"/>
        <v>100</v>
      </c>
      <c r="R23" s="25">
        <f t="shared" si="2"/>
        <v>100</v>
      </c>
      <c r="S23" s="25">
        <f t="shared" si="2"/>
        <v>100</v>
      </c>
      <c r="T23" s="25">
        <f t="shared" si="2"/>
        <v>100</v>
      </c>
      <c r="U23" s="25">
        <f t="shared" si="2"/>
        <v>100</v>
      </c>
      <c r="V23" s="25">
        <f t="shared" si="2"/>
        <v>100</v>
      </c>
      <c r="W23" s="25">
        <f t="shared" si="2"/>
        <v>100</v>
      </c>
      <c r="X23" s="25">
        <f t="shared" si="2"/>
        <v>100</v>
      </c>
      <c r="Y23" s="25">
        <f t="shared" si="2"/>
        <v>100</v>
      </c>
      <c r="Z23" s="25">
        <f t="shared" si="2"/>
        <v>100</v>
      </c>
      <c r="AA23" s="25">
        <f t="shared" si="2"/>
        <v>100</v>
      </c>
      <c r="AB23" s="25">
        <f t="shared" si="2"/>
        <v>100</v>
      </c>
      <c r="AC23" s="25">
        <f t="shared" si="2"/>
        <v>100</v>
      </c>
      <c r="AD23" s="25">
        <f t="shared" ref="AD23" si="9">AD14/AD$14*100</f>
        <v>100</v>
      </c>
      <c r="AE23" s="25">
        <f t="shared" si="2"/>
        <v>100</v>
      </c>
    </row>
    <row r="24" spans="1:31" s="2" customFormat="1">
      <c r="A24" s="5"/>
      <c r="B24" s="12"/>
      <c r="C24" s="12"/>
      <c r="D24" s="12"/>
      <c r="E24" s="12"/>
      <c r="F24" s="12"/>
      <c r="G24" s="12"/>
      <c r="H24" s="12"/>
      <c r="I24" s="12"/>
      <c r="J24" s="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s="2" customFormat="1">
      <c r="A25" s="5"/>
      <c r="B25" s="89" t="s">
        <v>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2" customFormat="1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2" customFormat="1">
      <c r="A27" s="7" t="s">
        <v>3</v>
      </c>
      <c r="B27" s="25" t="str">
        <f>IFERROR(((B9/A9)*100-100),"--")</f>
        <v>--</v>
      </c>
      <c r="C27" s="25">
        <f>IFERROR(((C9/B9)*100-100),"--")</f>
        <v>42.833586833789298</v>
      </c>
      <c r="D27" s="25">
        <f t="shared" ref="D27:AD27" si="10">IFERROR(((D9/C9)*100-100),"--")</f>
        <v>32.992072813558849</v>
      </c>
      <c r="E27" s="25">
        <f t="shared" si="10"/>
        <v>23.311080310352764</v>
      </c>
      <c r="F27" s="25">
        <f t="shared" si="10"/>
        <v>-10.546838446286088</v>
      </c>
      <c r="G27" s="25">
        <f t="shared" si="10"/>
        <v>26.899450176038116</v>
      </c>
      <c r="H27" s="25">
        <f t="shared" si="10"/>
        <v>-6.4795957451128032</v>
      </c>
      <c r="I27" s="25">
        <f t="shared" si="10"/>
        <v>-8.4409155788168562</v>
      </c>
      <c r="J27" s="25">
        <f t="shared" si="10"/>
        <v>7.737083702586304</v>
      </c>
      <c r="K27" s="25">
        <f t="shared" si="10"/>
        <v>-0.56455100581544571</v>
      </c>
      <c r="L27" s="25">
        <f t="shared" si="10"/>
        <v>-5.3243985635795923</v>
      </c>
      <c r="M27" s="25">
        <f t="shared" si="10"/>
        <v>8.0705654475432311</v>
      </c>
      <c r="N27" s="25">
        <f t="shared" si="10"/>
        <v>-3.2333249281818013</v>
      </c>
      <c r="O27" s="25">
        <f t="shared" si="10"/>
        <v>6.0255058152532541</v>
      </c>
      <c r="P27" s="25">
        <f t="shared" si="10"/>
        <v>-23.982219413689592</v>
      </c>
      <c r="Q27" s="25">
        <f t="shared" si="10"/>
        <v>37.967139248985717</v>
      </c>
      <c r="R27" s="25">
        <f t="shared" si="10"/>
        <v>27.669916694459957</v>
      </c>
      <c r="S27" s="25">
        <f t="shared" si="10"/>
        <v>-24.682281480119357</v>
      </c>
      <c r="T27" s="25">
        <f t="shared" si="10"/>
        <v>0.10728351308704021</v>
      </c>
      <c r="U27" s="25">
        <f t="shared" si="10"/>
        <v>-10.082104231595338</v>
      </c>
      <c r="V27" s="25">
        <f t="shared" si="10"/>
        <v>-6.3482213764305868</v>
      </c>
      <c r="W27" s="25">
        <f t="shared" si="10"/>
        <v>-37.573336854679376</v>
      </c>
      <c r="X27" s="25">
        <f t="shared" si="10"/>
        <v>3.0446088566062883</v>
      </c>
      <c r="Y27" s="25">
        <f t="shared" si="10"/>
        <v>61.604114001711281</v>
      </c>
      <c r="Z27" s="25">
        <f t="shared" si="10"/>
        <v>-12.831956625882711</v>
      </c>
      <c r="AA27" s="25">
        <f t="shared" si="10"/>
        <v>-25.588059187437366</v>
      </c>
      <c r="AB27" s="25">
        <f t="shared" si="10"/>
        <v>9.3803882276794752</v>
      </c>
      <c r="AC27" s="25">
        <f t="shared" si="10"/>
        <v>10.299165182570562</v>
      </c>
      <c r="AD27" s="25">
        <f t="shared" si="10"/>
        <v>-2.8747598685548468</v>
      </c>
      <c r="AE27" s="26">
        <f>IFERROR((POWER(AD9/B9,1/29)*100-100),"--")</f>
        <v>1.8874938856825736</v>
      </c>
    </row>
    <row r="28" spans="1:31" s="2" customFormat="1">
      <c r="A28" s="7" t="s">
        <v>4</v>
      </c>
      <c r="B28" s="25" t="str">
        <f t="shared" ref="B28:C28" si="11">IFERROR(((B10/A10)*100-100),"--")</f>
        <v>--</v>
      </c>
      <c r="C28" s="25">
        <f t="shared" si="11"/>
        <v>15.211494924612694</v>
      </c>
      <c r="D28" s="25">
        <f t="shared" ref="D28:AD28" si="12">IFERROR(((D10/C10)*100-100),"--")</f>
        <v>18.010255937584873</v>
      </c>
      <c r="E28" s="25">
        <f t="shared" si="12"/>
        <v>29.167473105557661</v>
      </c>
      <c r="F28" s="25">
        <f t="shared" si="12"/>
        <v>47.878965058307557</v>
      </c>
      <c r="G28" s="25">
        <f t="shared" si="12"/>
        <v>19.863738137068594</v>
      </c>
      <c r="H28" s="25">
        <f t="shared" si="12"/>
        <v>-10.424261933490897</v>
      </c>
      <c r="I28" s="25">
        <f t="shared" si="12"/>
        <v>3.0670767999660029</v>
      </c>
      <c r="J28" s="25">
        <f t="shared" si="12"/>
        <v>0.60844584441228733</v>
      </c>
      <c r="K28" s="25">
        <f t="shared" si="12"/>
        <v>4.748641595929584</v>
      </c>
      <c r="L28" s="25">
        <f t="shared" si="12"/>
        <v>1.5781111002840902</v>
      </c>
      <c r="M28" s="25">
        <f t="shared" si="12"/>
        <v>-4.2933779816264064</v>
      </c>
      <c r="N28" s="25">
        <f t="shared" si="12"/>
        <v>-5.1273618631317674</v>
      </c>
      <c r="O28" s="25">
        <f t="shared" si="12"/>
        <v>-13.872389146827459</v>
      </c>
      <c r="P28" s="25">
        <f t="shared" si="12"/>
        <v>-21.400908848056275</v>
      </c>
      <c r="Q28" s="25">
        <f t="shared" si="12"/>
        <v>19.043714892857537</v>
      </c>
      <c r="R28" s="25">
        <f t="shared" si="12"/>
        <v>11.473243561599446</v>
      </c>
      <c r="S28" s="25">
        <f t="shared" si="12"/>
        <v>4.0292066193471356</v>
      </c>
      <c r="T28" s="25">
        <f t="shared" si="12"/>
        <v>6.1061003712601405</v>
      </c>
      <c r="U28" s="25">
        <f t="shared" si="12"/>
        <v>5.8169607567067914</v>
      </c>
      <c r="V28" s="25">
        <f t="shared" si="12"/>
        <v>-6.2495799349069898</v>
      </c>
      <c r="W28" s="25">
        <f t="shared" si="12"/>
        <v>-6.0935038670108241</v>
      </c>
      <c r="X28" s="25">
        <f t="shared" si="12"/>
        <v>-1.5735985241795731</v>
      </c>
      <c r="Y28" s="25">
        <f t="shared" si="12"/>
        <v>1.8162637809791704</v>
      </c>
      <c r="Z28" s="25">
        <f t="shared" si="12"/>
        <v>-7.3743858813974725</v>
      </c>
      <c r="AA28" s="25">
        <f t="shared" si="12"/>
        <v>-21.833785350143103</v>
      </c>
      <c r="AB28" s="25">
        <f t="shared" si="12"/>
        <v>9.6043768340041282</v>
      </c>
      <c r="AC28" s="25">
        <f t="shared" si="12"/>
        <v>9.518932322365842</v>
      </c>
      <c r="AD28" s="25">
        <f t="shared" si="12"/>
        <v>-1.7772969682167172</v>
      </c>
      <c r="AE28" s="26">
        <f t="shared" ref="AE28:AE32" si="13">IFERROR((POWER(AD10/B10,1/29)*100-100),"--")</f>
        <v>2.76820191267133</v>
      </c>
    </row>
    <row r="29" spans="1:31" s="2" customFormat="1">
      <c r="A29" s="5" t="s">
        <v>5</v>
      </c>
      <c r="B29" s="25" t="str">
        <f t="shared" ref="B29:C29" si="14">IFERROR(((B11/A11)*100-100),"--")</f>
        <v>--</v>
      </c>
      <c r="C29" s="25">
        <f t="shared" si="14"/>
        <v>33.006411771927503</v>
      </c>
      <c r="D29" s="25">
        <f t="shared" ref="D29:AD29" si="15">IFERROR(((D11/C11)*100-100),"--")</f>
        <v>38.790812428240059</v>
      </c>
      <c r="E29" s="25">
        <f t="shared" si="15"/>
        <v>10.935080708779637</v>
      </c>
      <c r="F29" s="25">
        <f t="shared" si="15"/>
        <v>-4.4932744560061622</v>
      </c>
      <c r="G29" s="25">
        <f t="shared" si="15"/>
        <v>-8.8492942614131493</v>
      </c>
      <c r="H29" s="25">
        <f t="shared" si="15"/>
        <v>-7.6203477821401293</v>
      </c>
      <c r="I29" s="25">
        <f t="shared" si="15"/>
        <v>-14.180502064301706</v>
      </c>
      <c r="J29" s="25">
        <f t="shared" si="15"/>
        <v>-18.465586629810005</v>
      </c>
      <c r="K29" s="25">
        <f t="shared" si="15"/>
        <v>-28.501465138548099</v>
      </c>
      <c r="L29" s="25">
        <f t="shared" si="15"/>
        <v>-19.265423431331357</v>
      </c>
      <c r="M29" s="25">
        <f t="shared" si="15"/>
        <v>-17.898203070100607</v>
      </c>
      <c r="N29" s="25">
        <f t="shared" si="15"/>
        <v>-30.687090211522843</v>
      </c>
      <c r="O29" s="25">
        <f t="shared" si="15"/>
        <v>-12.42728404184939</v>
      </c>
      <c r="P29" s="25">
        <f t="shared" si="15"/>
        <v>-21.377250199309245</v>
      </c>
      <c r="Q29" s="25">
        <f t="shared" si="15"/>
        <v>-1.0351558041844129</v>
      </c>
      <c r="R29" s="25">
        <f t="shared" si="15"/>
        <v>4.3254928263813781</v>
      </c>
      <c r="S29" s="25">
        <f t="shared" si="15"/>
        <v>-2.0478896195447192</v>
      </c>
      <c r="T29" s="25">
        <f t="shared" si="15"/>
        <v>2.8152496628529207</v>
      </c>
      <c r="U29" s="25">
        <f t="shared" si="15"/>
        <v>5.4428780355700468</v>
      </c>
      <c r="V29" s="25">
        <f t="shared" si="15"/>
        <v>-10.470472599896354</v>
      </c>
      <c r="W29" s="25">
        <f t="shared" si="15"/>
        <v>-17.471343593686711</v>
      </c>
      <c r="X29" s="25">
        <f t="shared" si="15"/>
        <v>-7.7552104436606726</v>
      </c>
      <c r="Y29" s="25">
        <f t="shared" si="15"/>
        <v>8.9945512856331078</v>
      </c>
      <c r="Z29" s="25">
        <f t="shared" si="15"/>
        <v>-7.0746539204985908</v>
      </c>
      <c r="AA29" s="25">
        <f t="shared" si="15"/>
        <v>-14.682644317992057</v>
      </c>
      <c r="AB29" s="25">
        <f t="shared" si="15"/>
        <v>27.746106550756693</v>
      </c>
      <c r="AC29" s="25">
        <f t="shared" si="15"/>
        <v>-3.9560029922348576</v>
      </c>
      <c r="AD29" s="25">
        <f t="shared" si="15"/>
        <v>19.64087598601354</v>
      </c>
      <c r="AE29" s="26">
        <f t="shared" si="13"/>
        <v>-4.7068658493826945</v>
      </c>
    </row>
    <row r="30" spans="1:31" s="2" customFormat="1">
      <c r="A30" s="7" t="s">
        <v>6</v>
      </c>
      <c r="B30" s="25" t="str">
        <f t="shared" ref="B30:C30" si="16">IFERROR(((B12/A12)*100-100),"--")</f>
        <v>--</v>
      </c>
      <c r="C30" s="25">
        <f t="shared" si="16"/>
        <v>2.9515139350704516</v>
      </c>
      <c r="D30" s="25">
        <f t="shared" ref="D30:AD30" si="17">IFERROR(((D12/C12)*100-100),"--")</f>
        <v>21.03626144036636</v>
      </c>
      <c r="E30" s="25">
        <f t="shared" si="17"/>
        <v>17.685686498533769</v>
      </c>
      <c r="F30" s="25">
        <f t="shared" si="17"/>
        <v>25.964509935051765</v>
      </c>
      <c r="G30" s="25">
        <f t="shared" si="17"/>
        <v>12.143257778185273</v>
      </c>
      <c r="H30" s="25">
        <f t="shared" si="17"/>
        <v>-5.7572292598771355</v>
      </c>
      <c r="I30" s="25">
        <f t="shared" si="17"/>
        <v>-7.4938247654799142</v>
      </c>
      <c r="J30" s="25">
        <f t="shared" si="17"/>
        <v>-4.0138911802822861</v>
      </c>
      <c r="K30" s="25">
        <f t="shared" si="17"/>
        <v>-4.7635087329595649</v>
      </c>
      <c r="L30" s="25">
        <f t="shared" si="17"/>
        <v>3.0697858849576392</v>
      </c>
      <c r="M30" s="25">
        <f t="shared" si="17"/>
        <v>9.7811625924699541</v>
      </c>
      <c r="N30" s="25">
        <f t="shared" si="17"/>
        <v>-1.6931103219982333</v>
      </c>
      <c r="O30" s="25">
        <f t="shared" si="17"/>
        <v>-4.8049523531724248</v>
      </c>
      <c r="P30" s="25">
        <f t="shared" si="17"/>
        <v>-13.008612832238967</v>
      </c>
      <c r="Q30" s="25">
        <f t="shared" si="17"/>
        <v>21.669484203885034</v>
      </c>
      <c r="R30" s="25">
        <f t="shared" si="17"/>
        <v>8.9745327786125273</v>
      </c>
      <c r="S30" s="25">
        <f t="shared" si="17"/>
        <v>1.4155352453169741</v>
      </c>
      <c r="T30" s="25">
        <f t="shared" si="17"/>
        <v>16.507492762929203</v>
      </c>
      <c r="U30" s="25">
        <f t="shared" si="17"/>
        <v>7.6781101831656713</v>
      </c>
      <c r="V30" s="25">
        <f t="shared" si="17"/>
        <v>-4.6741605054408808</v>
      </c>
      <c r="W30" s="25">
        <f t="shared" si="17"/>
        <v>-5.1276945055389263</v>
      </c>
      <c r="X30" s="25">
        <f t="shared" si="17"/>
        <v>0.58137515220634839</v>
      </c>
      <c r="Y30" s="25">
        <f t="shared" si="17"/>
        <v>-2.3004807358577892</v>
      </c>
      <c r="Z30" s="25">
        <f t="shared" si="17"/>
        <v>-3.0001004981755699</v>
      </c>
      <c r="AA30" s="25">
        <f t="shared" si="17"/>
        <v>-10.577711636195659</v>
      </c>
      <c r="AB30" s="25">
        <f t="shared" si="17"/>
        <v>8.2340147983789365</v>
      </c>
      <c r="AC30" s="25">
        <f t="shared" si="17"/>
        <v>-21.126315650232925</v>
      </c>
      <c r="AD30" s="25">
        <f t="shared" si="17"/>
        <v>-16.583395329990282</v>
      </c>
      <c r="AE30" s="26">
        <f t="shared" si="13"/>
        <v>1.1874715218264384</v>
      </c>
    </row>
    <row r="31" spans="1:31" s="2" customFormat="1">
      <c r="A31" s="7" t="s">
        <v>23</v>
      </c>
      <c r="B31" s="25" t="str">
        <f t="shared" ref="B31:C31" si="18">IFERROR(((B13/A13)*100-100),"--")</f>
        <v>--</v>
      </c>
      <c r="C31" s="25">
        <f t="shared" si="18"/>
        <v>24.985832997858168</v>
      </c>
      <c r="D31" s="25">
        <f t="shared" ref="D31:AD31" si="19">IFERROR(((D13/C13)*100-100),"--")</f>
        <v>29.851427383432707</v>
      </c>
      <c r="E31" s="25">
        <f t="shared" si="19"/>
        <v>18.548542976615678</v>
      </c>
      <c r="F31" s="25">
        <f t="shared" si="19"/>
        <v>13.324843996508946</v>
      </c>
      <c r="G31" s="25">
        <f t="shared" si="19"/>
        <v>9.1071000327137597</v>
      </c>
      <c r="H31" s="25">
        <f t="shared" si="19"/>
        <v>-8.5318279610234526</v>
      </c>
      <c r="I31" s="25">
        <f t="shared" si="19"/>
        <v>-5.1717520814184752</v>
      </c>
      <c r="J31" s="25">
        <f t="shared" si="19"/>
        <v>-4.3569560410945058</v>
      </c>
      <c r="K31" s="25">
        <f t="shared" si="19"/>
        <v>-5.2279028982981686</v>
      </c>
      <c r="L31" s="25">
        <f t="shared" si="19"/>
        <v>-3.329082433218332</v>
      </c>
      <c r="M31" s="25">
        <f t="shared" si="19"/>
        <v>-2.9700225621455303</v>
      </c>
      <c r="N31" s="25">
        <f t="shared" si="19"/>
        <v>-7.763830891317042</v>
      </c>
      <c r="O31" s="25">
        <f t="shared" si="19"/>
        <v>-8.8166476116255126</v>
      </c>
      <c r="P31" s="25">
        <f t="shared" si="19"/>
        <v>-20.906850986765349</v>
      </c>
      <c r="Q31" s="25">
        <f t="shared" si="19"/>
        <v>21.557133313764652</v>
      </c>
      <c r="R31" s="25">
        <f t="shared" si="19"/>
        <v>14.50513717293353</v>
      </c>
      <c r="S31" s="25">
        <f t="shared" si="19"/>
        <v>-4.5182865280051772</v>
      </c>
      <c r="T31" s="25">
        <f t="shared" si="19"/>
        <v>6.0586318589153763</v>
      </c>
      <c r="U31" s="25">
        <f t="shared" si="19"/>
        <v>2.8752635100324397</v>
      </c>
      <c r="V31" s="25">
        <f t="shared" si="19"/>
        <v>-6.3130839770509084</v>
      </c>
      <c r="W31" s="25">
        <f t="shared" si="19"/>
        <v>-12.256214385449113</v>
      </c>
      <c r="X31" s="25">
        <f t="shared" si="19"/>
        <v>-1.0073916460057575</v>
      </c>
      <c r="Y31" s="25">
        <f t="shared" si="19"/>
        <v>9.2964153563568601</v>
      </c>
      <c r="Z31" s="25">
        <f t="shared" si="19"/>
        <v>-7.6983124265258596</v>
      </c>
      <c r="AA31" s="25">
        <f t="shared" si="19"/>
        <v>-20.165279345492166</v>
      </c>
      <c r="AB31" s="25">
        <f t="shared" si="19"/>
        <v>10.471745267243634</v>
      </c>
      <c r="AC31" s="25">
        <f t="shared" si="19"/>
        <v>2.9060663553999433</v>
      </c>
      <c r="AD31" s="25">
        <f t="shared" si="19"/>
        <v>-2.6135594294136979</v>
      </c>
      <c r="AE31" s="26">
        <f t="shared" si="13"/>
        <v>0.71043495108746413</v>
      </c>
    </row>
    <row r="32" spans="1:31" s="2" customFormat="1">
      <c r="A32" s="7" t="s">
        <v>24</v>
      </c>
      <c r="B32" s="25" t="str">
        <f t="shared" ref="B32:C32" si="20">IFERROR(((B14/A14)*100-100),"--")</f>
        <v>--</v>
      </c>
      <c r="C32" s="25">
        <f t="shared" si="20"/>
        <v>23.799991548404108</v>
      </c>
      <c r="D32" s="25">
        <f t="shared" ref="D32:AD32" si="21">IFERROR(((D14/C14)*100-100),"--")</f>
        <v>33.256671245544709</v>
      </c>
      <c r="E32" s="25">
        <f t="shared" si="21"/>
        <v>17.019295897114489</v>
      </c>
      <c r="F32" s="25">
        <f t="shared" si="21"/>
        <v>13.664963263174769</v>
      </c>
      <c r="G32" s="25">
        <f t="shared" si="21"/>
        <v>13.542722351567036</v>
      </c>
      <c r="H32" s="25">
        <f t="shared" si="21"/>
        <v>-5.212164076018766</v>
      </c>
      <c r="I32" s="25">
        <f t="shared" si="21"/>
        <v>-0.65086164616030828</v>
      </c>
      <c r="J32" s="25">
        <f t="shared" si="21"/>
        <v>-1.4209764119545127</v>
      </c>
      <c r="K32" s="25">
        <f t="shared" si="21"/>
        <v>-0.68096099906716745</v>
      </c>
      <c r="L32" s="25">
        <f t="shared" si="21"/>
        <v>3.8704992782626562</v>
      </c>
      <c r="M32" s="25">
        <f t="shared" si="21"/>
        <v>1.4886634234333656</v>
      </c>
      <c r="N32" s="25">
        <f t="shared" si="21"/>
        <v>-2.5589843565697663</v>
      </c>
      <c r="O32" s="25">
        <f t="shared" si="21"/>
        <v>-1.3922560875895442</v>
      </c>
      <c r="P32" s="25">
        <f t="shared" si="21"/>
        <v>-19.584590296842379</v>
      </c>
      <c r="Q32" s="25">
        <f t="shared" si="21"/>
        <v>22.692597486494392</v>
      </c>
      <c r="R32" s="25">
        <f t="shared" si="21"/>
        <v>16.917806497340962</v>
      </c>
      <c r="S32" s="25">
        <f t="shared" si="21"/>
        <v>1.8233304313577179</v>
      </c>
      <c r="T32" s="25">
        <f t="shared" si="21"/>
        <v>4.568108877657707</v>
      </c>
      <c r="U32" s="25">
        <f t="shared" si="21"/>
        <v>3.3788972240167396</v>
      </c>
      <c r="V32" s="25">
        <f t="shared" si="21"/>
        <v>1.9060094396596412</v>
      </c>
      <c r="W32" s="25">
        <f t="shared" si="21"/>
        <v>-5.7058833464286067</v>
      </c>
      <c r="X32" s="25">
        <f t="shared" si="21"/>
        <v>1.1464918794042944</v>
      </c>
      <c r="Y32" s="25">
        <f t="shared" si="21"/>
        <v>10.776858952259772</v>
      </c>
      <c r="Z32" s="25">
        <f t="shared" si="21"/>
        <v>-2.3494866967920984</v>
      </c>
      <c r="AA32" s="25">
        <f t="shared" si="21"/>
        <v>-17.485874129436169</v>
      </c>
      <c r="AB32" s="25">
        <f t="shared" si="21"/>
        <v>17.97335863720842</v>
      </c>
      <c r="AC32" s="25">
        <f t="shared" si="21"/>
        <v>16.14741677996048</v>
      </c>
      <c r="AD32" s="25">
        <f t="shared" si="21"/>
        <v>-0.14923328561114602</v>
      </c>
      <c r="AE32" s="26">
        <f t="shared" si="13"/>
        <v>4.4214181926480052</v>
      </c>
    </row>
    <row r="33" spans="1:31" s="2" customFormat="1" ht="13.8" thickBo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2" customFormat="1" ht="13.8" thickTop="1">
      <c r="A34" s="17" t="s">
        <v>1187</v>
      </c>
    </row>
  </sheetData>
  <mergeCells count="5">
    <mergeCell ref="A2:AE2"/>
    <mergeCell ref="A4:AE4"/>
    <mergeCell ref="B7:AE7"/>
    <mergeCell ref="B16:AE16"/>
    <mergeCell ref="B25:AE25"/>
  </mergeCells>
  <hyperlinks>
    <hyperlink ref="A1" location="ÍNDICE!A1" display="INDICE" xr:uid="{00000000-0004-0000-1E00-000000000000}"/>
  </hyperlinks>
  <pageMargins left="0.7" right="0.7" top="0.75" bottom="0.75" header="0.3" footer="0.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E16"/>
  <sheetViews>
    <sheetView showGridLines="0" workbookViewId="0"/>
  </sheetViews>
  <sheetFormatPr baseColWidth="10" defaultColWidth="10.88671875" defaultRowHeight="13.2"/>
  <cols>
    <col min="1" max="1" width="11.109375" style="1" customWidth="1"/>
    <col min="2" max="22" width="11" style="1" customWidth="1"/>
    <col min="23" max="23" width="11" style="1" bestFit="1" customWidth="1"/>
    <col min="24" max="30" width="11" style="1" customWidth="1"/>
    <col min="31" max="31" width="11.44140625" style="1" bestFit="1" customWidth="1"/>
    <col min="32" max="16384" width="10.88671875" style="1"/>
  </cols>
  <sheetData>
    <row r="1" spans="1:31" s="2" customFormat="1">
      <c r="A1" s="45" t="s">
        <v>0</v>
      </c>
    </row>
    <row r="2" spans="1:31" s="2" customFormat="1">
      <c r="A2" s="87" t="s">
        <v>267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2" customFormat="1">
      <c r="A4" s="87" t="s">
        <v>1177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2" customFormat="1" ht="13.8" thickTop="1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1186</v>
      </c>
    </row>
    <row r="7" spans="1:31" s="2" customFormat="1" ht="13.8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2" customFormat="1">
      <c r="A9" s="7" t="s">
        <v>3</v>
      </c>
      <c r="B9" s="9">
        <f>'C24'!B9-'C25'!B9</f>
        <v>1.2980079999999816</v>
      </c>
      <c r="C9" s="9">
        <f>'C24'!C9-'C25'!C9</f>
        <v>-325.30550000000005</v>
      </c>
      <c r="D9" s="9">
        <f>'C24'!D9-'C25'!D9</f>
        <v>-455.86463800000024</v>
      </c>
      <c r="E9" s="9">
        <f>'C24'!E9-'C25'!E9</f>
        <v>-686.65512699999977</v>
      </c>
      <c r="F9" s="9">
        <f>'C24'!F9-'C25'!F9</f>
        <v>-490.57064300000036</v>
      </c>
      <c r="G9" s="9">
        <f>'C24'!G9-'C25'!G9</f>
        <v>-761.5440759999999</v>
      </c>
      <c r="H9" s="9">
        <f>'C24'!H9-'C25'!H9</f>
        <v>-657.16387399999996</v>
      </c>
      <c r="I9" s="9">
        <f>'C24'!I9-'C25'!I9</f>
        <v>-548.23146899999972</v>
      </c>
      <c r="J9" s="9">
        <f>'C24'!J9-'C25'!J9</f>
        <v>-661.37639100000069</v>
      </c>
      <c r="K9" s="9">
        <f>'C24'!K9-'C25'!K9</f>
        <v>-569.07274700000005</v>
      </c>
      <c r="L9" s="9">
        <f>'C24'!L9-'C25'!L9</f>
        <v>-524.29342100000042</v>
      </c>
      <c r="M9" s="9">
        <f>'C24'!M9-'C25'!M9</f>
        <v>-616.22907800000019</v>
      </c>
      <c r="N9" s="9">
        <f>'C24'!N9-'C25'!N9</f>
        <v>-627.68042699999967</v>
      </c>
      <c r="O9" s="9">
        <f>'C24'!O9-'C25'!O9</f>
        <v>-709.02095799999995</v>
      </c>
      <c r="P9" s="9">
        <f>'C24'!P9-'C25'!P9</f>
        <v>-517.94510500000035</v>
      </c>
      <c r="Q9" s="9">
        <f>'C24'!Q9-'C25'!Q9</f>
        <v>-815.88543900000002</v>
      </c>
      <c r="R9" s="9">
        <f>'C24'!R9-'C25'!R9</f>
        <v>-1141.4759280000003</v>
      </c>
      <c r="S9" s="9">
        <f>'C24'!S9-'C25'!S9</f>
        <v>-713.68957100000046</v>
      </c>
      <c r="T9" s="9">
        <f>'C24'!T9-'C25'!T9</f>
        <v>-715.14607000000092</v>
      </c>
      <c r="U9" s="9">
        <f>'C24'!U9-'C25'!U9</f>
        <v>-646.05403299999989</v>
      </c>
      <c r="V9" s="9">
        <f>'C24'!V9-'C25'!V9</f>
        <v>-583.52182099999993</v>
      </c>
      <c r="W9" s="9">
        <f>'C24'!W9-'C25'!W9</f>
        <v>-212.34922200000017</v>
      </c>
      <c r="X9" s="9">
        <f>'C24'!X9-'C25'!X9</f>
        <v>-234.23712400000028</v>
      </c>
      <c r="Y9" s="9">
        <f>'C24'!Y9-'C25'!Y9</f>
        <v>-620.59561299999973</v>
      </c>
      <c r="Z9" s="9">
        <f>'C24'!Z9-'C25'!Z9</f>
        <v>-483.08155800000003</v>
      </c>
      <c r="AA9" s="9">
        <f>'C24'!AA9-'C25'!AA9</f>
        <v>-295.92518300000029</v>
      </c>
      <c r="AB9" s="9">
        <f>'C24'!AB9-'C25'!AB9</f>
        <v>-305.80143700000008</v>
      </c>
      <c r="AC9" s="9">
        <f>'C24'!AC9-'C25'!AC9</f>
        <v>-372.15240699999998</v>
      </c>
      <c r="AD9" s="9">
        <f>'C24'!AD9-'C25'!AD9</f>
        <v>-363.07668399999989</v>
      </c>
      <c r="AE9" s="9">
        <f>'C24'!AE9-'C25'!AE9</f>
        <v>-15652.647536000002</v>
      </c>
    </row>
    <row r="10" spans="1:31" s="2" customFormat="1">
      <c r="A10" s="7" t="s">
        <v>4</v>
      </c>
      <c r="B10" s="9">
        <f>'C24'!B10-'C25'!B10</f>
        <v>-886.89300799999978</v>
      </c>
      <c r="C10" s="9">
        <f>'C24'!C10-'C25'!C10</f>
        <v>-984.69676899999979</v>
      </c>
      <c r="D10" s="9">
        <f>'C24'!D10-'C25'!D10</f>
        <v>-1054.1169940000004</v>
      </c>
      <c r="E10" s="9">
        <f>'C24'!E10-'C25'!E10</f>
        <v>-1637.8857709999984</v>
      </c>
      <c r="F10" s="9">
        <f>'C24'!F10-'C25'!F10</f>
        <v>-2631.0026309999976</v>
      </c>
      <c r="G10" s="9">
        <f>'C24'!G10-'C25'!G10</f>
        <v>-3172.3809230000015</v>
      </c>
      <c r="H10" s="9">
        <f>'C24'!H10-'C25'!H10</f>
        <v>-2976.051471000002</v>
      </c>
      <c r="I10" s="9">
        <f>'C24'!I10-'C25'!I10</f>
        <v>-3049.7341540000007</v>
      </c>
      <c r="J10" s="9">
        <f>'C24'!J10-'C25'!J10</f>
        <v>-3056.7687949999981</v>
      </c>
      <c r="K10" s="9">
        <f>'C24'!K10-'C25'!K10</f>
        <v>-3310.9344120000001</v>
      </c>
      <c r="L10" s="9">
        <f>'C24'!L10-'C25'!L10</f>
        <v>-3324.9512440000035</v>
      </c>
      <c r="M10" s="9">
        <f>'C24'!M10-'C25'!M10</f>
        <v>-3162.2914960000003</v>
      </c>
      <c r="N10" s="9">
        <f>'C24'!N10-'C25'!N10</f>
        <v>-2904.1577929999985</v>
      </c>
      <c r="O10" s="9">
        <f>'C24'!O10-'C25'!O10</f>
        <v>-2541.7863729999985</v>
      </c>
      <c r="P10" s="9">
        <f>'C24'!P10-'C25'!P10</f>
        <v>-2019.0370999999991</v>
      </c>
      <c r="Q10" s="9">
        <f>'C24'!Q10-'C25'!Q10</f>
        <v>-2430.7273520000003</v>
      </c>
      <c r="R10" s="9">
        <f>'C24'!R10-'C25'!R10</f>
        <v>-2724.0979480000005</v>
      </c>
      <c r="S10" s="9">
        <f>'C24'!S10-'C25'!S10</f>
        <v>-2730.603239</v>
      </c>
      <c r="T10" s="9">
        <f>'C24'!T10-'C25'!T10</f>
        <v>-2889.8667369999998</v>
      </c>
      <c r="U10" s="9">
        <f>'C24'!U10-'C25'!U10</f>
        <v>-3037.7993949999991</v>
      </c>
      <c r="V10" s="9">
        <f>'C24'!V10-'C25'!V10</f>
        <v>-2804.8054319999969</v>
      </c>
      <c r="W10" s="9">
        <f>'C24'!W10-'C25'!W10</f>
        <v>-2574.4771320000004</v>
      </c>
      <c r="X10" s="9">
        <f>'C24'!X10-'C25'!X10</f>
        <v>-2549.1133650000024</v>
      </c>
      <c r="Y10" s="9">
        <f>'C24'!Y10-'C25'!Y10</f>
        <v>-2518.6804190000025</v>
      </c>
      <c r="Z10" s="9">
        <f>'C24'!Z10-'C25'!Z10</f>
        <v>-2283.2980370000014</v>
      </c>
      <c r="AA10" s="9">
        <f>'C24'!AA10-'C25'!AA10</f>
        <v>-1601.5563390000011</v>
      </c>
      <c r="AB10" s="9">
        <f>'C24'!AB10-'C25'!AB10</f>
        <v>-1739.7426939999998</v>
      </c>
      <c r="AC10" s="9">
        <f>'C24'!AC10-'C25'!AC10</f>
        <v>-1913.3812660000001</v>
      </c>
      <c r="AD10" s="9">
        <f>'C24'!AD10-'C25'!AD10</f>
        <v>-1771.2815439999995</v>
      </c>
      <c r="AE10" s="9">
        <f>'C24'!AE10-'C25'!AE10</f>
        <v>-70282.119833000004</v>
      </c>
    </row>
    <row r="11" spans="1:31" s="2" customFormat="1">
      <c r="A11" s="5" t="s">
        <v>5</v>
      </c>
      <c r="B11" s="9">
        <f>'C24'!B11-'C25'!B11</f>
        <v>879.67401600000062</v>
      </c>
      <c r="C11" s="9">
        <f>'C24'!C11-'C25'!C11</f>
        <v>1341.7056850000031</v>
      </c>
      <c r="D11" s="9">
        <f>'C24'!D11-'C25'!D11</f>
        <v>2351.8970740000004</v>
      </c>
      <c r="E11" s="9">
        <f>'C24'!E11-'C25'!E11</f>
        <v>2949.1833859999979</v>
      </c>
      <c r="F11" s="9">
        <f>'C24'!F11-'C25'!F11</f>
        <v>4079.8880999999915</v>
      </c>
      <c r="G11" s="9">
        <f>'C24'!G11-'C25'!G11</f>
        <v>5342.1623360000031</v>
      </c>
      <c r="H11" s="9">
        <f>'C24'!H11-'C25'!H11</f>
        <v>4535.4135159999978</v>
      </c>
      <c r="I11" s="9">
        <f>'C24'!I11-'C25'!I11</f>
        <v>4795.4061869999987</v>
      </c>
      <c r="J11" s="9">
        <f>'C24'!J11-'C25'!J11</f>
        <v>5235.2346049999951</v>
      </c>
      <c r="K11" s="9">
        <f>'C24'!K11-'C25'!K11</f>
        <v>5731.0792899999988</v>
      </c>
      <c r="L11" s="9">
        <f>'C24'!L11-'C25'!L11</f>
        <v>5999.0207800000026</v>
      </c>
      <c r="M11" s="9">
        <f>'C24'!M11-'C25'!M11</f>
        <v>5195.1687510000029</v>
      </c>
      <c r="N11" s="9">
        <f>'C24'!N11-'C25'!N11</f>
        <v>4304.7738730000028</v>
      </c>
      <c r="O11" s="9">
        <f>'C24'!O11-'C25'!O11</f>
        <v>4167.9409989999986</v>
      </c>
      <c r="P11" s="9">
        <f>'C24'!P11-'C25'!P11</f>
        <v>3509.3224429999991</v>
      </c>
      <c r="Q11" s="9">
        <f>'C24'!Q11-'C25'!Q11</f>
        <v>3736.1365529999998</v>
      </c>
      <c r="R11" s="9">
        <f>'C24'!R11-'C25'!R11</f>
        <v>3953.8367849999972</v>
      </c>
      <c r="S11" s="9">
        <f>'C24'!S11-'C25'!S11</f>
        <v>3762.6770930000034</v>
      </c>
      <c r="T11" s="9">
        <f>'C24'!T11-'C25'!T11</f>
        <v>3782.9189109999952</v>
      </c>
      <c r="U11" s="9">
        <f>'C24'!U11-'C25'!U11</f>
        <v>3839.8865530000003</v>
      </c>
      <c r="V11" s="9">
        <f>'C24'!V11-'C25'!V11</f>
        <v>3750.3288590000016</v>
      </c>
      <c r="W11" s="9">
        <f>'C24'!W11-'C25'!W11</f>
        <v>3622.1481519999979</v>
      </c>
      <c r="X11" s="9">
        <f>'C24'!X11-'C25'!X11</f>
        <v>3488.8209419999998</v>
      </c>
      <c r="Y11" s="9">
        <f>'C24'!Y11-'C25'!Y11</f>
        <v>3565.2630920000001</v>
      </c>
      <c r="Z11" s="9">
        <f>'C24'!Z11-'C25'!Z11</f>
        <v>3595.6259289999989</v>
      </c>
      <c r="AA11" s="9">
        <f>'C24'!AA11-'C25'!AA11</f>
        <v>2922.2164869999988</v>
      </c>
      <c r="AB11" s="9">
        <f>'C24'!AB11-'C25'!AB11</f>
        <v>3934.7210049999985</v>
      </c>
      <c r="AC11" s="9">
        <f>'C24'!AC11-'C25'!AC11</f>
        <v>4722.8907219999983</v>
      </c>
      <c r="AD11" s="9">
        <f>'C24'!AD11-'C25'!AD11</f>
        <v>5278.2967020000042</v>
      </c>
      <c r="AE11" s="9">
        <f>'C24'!AE11-'C25'!AE11</f>
        <v>114373.63882599999</v>
      </c>
    </row>
    <row r="12" spans="1:31" s="2" customFormat="1">
      <c r="A12" s="7" t="s">
        <v>6</v>
      </c>
      <c r="B12" s="9">
        <f>'C24'!B12-'C25'!B12</f>
        <v>258.99800000000016</v>
      </c>
      <c r="C12" s="9">
        <f>'C24'!C12-'C25'!C12</f>
        <v>445.71583099999992</v>
      </c>
      <c r="D12" s="9">
        <f>'C24'!D12-'C25'!D12</f>
        <v>646.62311899999975</v>
      </c>
      <c r="E12" s="9">
        <f>'C24'!E12-'C25'!E12</f>
        <v>662.48994400000049</v>
      </c>
      <c r="F12" s="9">
        <f>'C24'!F12-'C25'!F12</f>
        <v>669.06695400000069</v>
      </c>
      <c r="G12" s="9">
        <f>'C24'!G12-'C25'!G12</f>
        <v>589.4920659999998</v>
      </c>
      <c r="H12" s="9">
        <f>'C24'!H12-'C25'!H12</f>
        <v>317.13624800000014</v>
      </c>
      <c r="I12" s="9">
        <f>'C24'!I12-'C25'!I12</f>
        <v>449.79034999999953</v>
      </c>
      <c r="J12" s="9">
        <f>'C24'!J12-'C25'!J12</f>
        <v>476.68917099999931</v>
      </c>
      <c r="K12" s="9">
        <f>'C24'!K12-'C25'!K12</f>
        <v>485.16616299999953</v>
      </c>
      <c r="L12" s="9">
        <f>'C24'!L12-'C25'!L12</f>
        <v>431.23909000000003</v>
      </c>
      <c r="M12" s="9">
        <f>'C24'!M12-'C25'!M12</f>
        <v>409.19833200000005</v>
      </c>
      <c r="N12" s="9">
        <f>'C24'!N12-'C25'!N12</f>
        <v>375.78616099999988</v>
      </c>
      <c r="O12" s="9">
        <f>'C24'!O12-'C25'!O12</f>
        <v>368.78396300000009</v>
      </c>
      <c r="P12" s="9">
        <f>'C24'!P12-'C25'!P12</f>
        <v>274.64353499999993</v>
      </c>
      <c r="Q12" s="9">
        <f>'C24'!Q12-'C25'!Q12</f>
        <v>255.99522499999989</v>
      </c>
      <c r="R12" s="9">
        <f>'C24'!R12-'C25'!R12</f>
        <v>269.60806599999967</v>
      </c>
      <c r="S12" s="9">
        <f>'C24'!S12-'C25'!S12</f>
        <v>264.80805000000055</v>
      </c>
      <c r="T12" s="9">
        <f>'C24'!T12-'C25'!T12</f>
        <v>236.2820950000006</v>
      </c>
      <c r="U12" s="9">
        <f>'C24'!U12-'C25'!U12</f>
        <v>281.60033099999919</v>
      </c>
      <c r="V12" s="9">
        <f>'C24'!V12-'C25'!V12</f>
        <v>349.5354470000002</v>
      </c>
      <c r="W12" s="9">
        <f>'C24'!W12-'C25'!W12</f>
        <v>397.93101699999943</v>
      </c>
      <c r="X12" s="9">
        <f>'C24'!X12-'C25'!X12</f>
        <v>536.01724199999978</v>
      </c>
      <c r="Y12" s="9">
        <f>'C24'!Y12-'C25'!Y12</f>
        <v>571.98569299999838</v>
      </c>
      <c r="Z12" s="9">
        <f>'C24'!Z12-'C25'!Z12</f>
        <v>673.53860799999984</v>
      </c>
      <c r="AA12" s="9">
        <f>'C24'!AA12-'C25'!AA12</f>
        <v>982.4144239999988</v>
      </c>
      <c r="AB12" s="9">
        <f>'C24'!AB12-'C25'!AB12</f>
        <v>1084.8267490000001</v>
      </c>
      <c r="AC12" s="9">
        <f>'C24'!AC12-'C25'!AC12</f>
        <v>1422.7733210000001</v>
      </c>
      <c r="AD12" s="9">
        <f>'C24'!AD12-'C25'!AD12</f>
        <v>1583.8010890000005</v>
      </c>
      <c r="AE12" s="9">
        <f>'C24'!AE12-'C25'!AE12</f>
        <v>15771.936283999999</v>
      </c>
    </row>
    <row r="13" spans="1:31" s="2" customFormat="1">
      <c r="A13" s="7" t="s">
        <v>23</v>
      </c>
      <c r="B13" s="9">
        <f>'C24'!B13-'C25'!B13</f>
        <v>253.07701600000109</v>
      </c>
      <c r="C13" s="9">
        <f>'C24'!C13-'C25'!C13</f>
        <v>477.41924700000345</v>
      </c>
      <c r="D13" s="9">
        <f>'C24'!D13-'C25'!D13</f>
        <v>1488.5385610000003</v>
      </c>
      <c r="E13" s="9">
        <f>'C24'!E13-'C25'!E13</f>
        <v>1287.1324320000012</v>
      </c>
      <c r="F13" s="9">
        <f>'C24'!F13-'C25'!F13</f>
        <v>1627.3817799999943</v>
      </c>
      <c r="G13" s="9">
        <f>'C24'!G13-'C25'!G13</f>
        <v>1997.729403000003</v>
      </c>
      <c r="H13" s="9">
        <f>'C24'!H13-'C25'!H13</f>
        <v>1219.3344189999953</v>
      </c>
      <c r="I13" s="9">
        <f>'C24'!I13-'C25'!I13</f>
        <v>1647.2309139999961</v>
      </c>
      <c r="J13" s="9">
        <f>'C24'!J13-'C25'!J13</f>
        <v>1993.7785899999944</v>
      </c>
      <c r="K13" s="9">
        <f>'C24'!K13-'C25'!K13</f>
        <v>2336.2382939999979</v>
      </c>
      <c r="L13" s="9">
        <f>'C24'!L13-'C25'!L13</f>
        <v>2581.0152049999997</v>
      </c>
      <c r="M13" s="9">
        <f>'C24'!M13-'C25'!M13</f>
        <v>1825.8465090000027</v>
      </c>
      <c r="N13" s="9">
        <f>'C24'!N13-'C25'!N13</f>
        <v>1148.7218140000041</v>
      </c>
      <c r="O13" s="9">
        <f>'C24'!O13-'C25'!O13</f>
        <v>1285.9176310000003</v>
      </c>
      <c r="P13" s="9">
        <f>'C24'!P13-'C25'!P13</f>
        <v>1246.983772999999</v>
      </c>
      <c r="Q13" s="9">
        <f>'C24'!Q13-'C25'!Q13</f>
        <v>745.51898699999947</v>
      </c>
      <c r="R13" s="9">
        <f>'C24'!R13-'C25'!R13</f>
        <v>357.87097499999709</v>
      </c>
      <c r="S13" s="9">
        <f>'C24'!S13-'C25'!S13</f>
        <v>583.19233300000269</v>
      </c>
      <c r="T13" s="9">
        <f>'C24'!T13-'C25'!T13</f>
        <v>414.18819899999471</v>
      </c>
      <c r="U13" s="9">
        <f>'C24'!U13-'C25'!U13</f>
        <v>437.63345600000139</v>
      </c>
      <c r="V13" s="9">
        <f>'C24'!V13-'C25'!V13</f>
        <v>711.53705300000365</v>
      </c>
      <c r="W13" s="9">
        <f>'C24'!W13-'C25'!W13</f>
        <v>1233.252814999998</v>
      </c>
      <c r="X13" s="9">
        <f>'C24'!X13-'C25'!X13</f>
        <v>1241.4876949999971</v>
      </c>
      <c r="Y13" s="9">
        <f>'C24'!Y13-'C25'!Y13</f>
        <v>997.97275299999637</v>
      </c>
      <c r="Z13" s="9">
        <f>'C24'!Z13-'C25'!Z13</f>
        <v>1502.7849419999984</v>
      </c>
      <c r="AA13" s="9">
        <f>'C24'!AA13-'C25'!AA13</f>
        <v>2007.1493889999965</v>
      </c>
      <c r="AB13" s="9">
        <f>'C24'!AB13-'C25'!AB13</f>
        <v>2974.0036229999987</v>
      </c>
      <c r="AC13" s="9">
        <f>'C24'!AC13-'C25'!AC13</f>
        <v>3860.1303699999989</v>
      </c>
      <c r="AD13" s="9">
        <f>'C24'!AD13-'C25'!AD13</f>
        <v>4727.7395630000055</v>
      </c>
      <c r="AE13" s="9">
        <f>'C24'!AE13-'C25'!AE13</f>
        <v>44210.80774099991</v>
      </c>
    </row>
    <row r="14" spans="1:31" s="2" customFormat="1">
      <c r="A14" s="7" t="s">
        <v>24</v>
      </c>
      <c r="B14" s="9">
        <f>'C24'!B14-'C25'!B14</f>
        <v>368.76698399999623</v>
      </c>
      <c r="C14" s="9">
        <f>'C24'!C14-'C25'!C14</f>
        <v>659.90800599999875</v>
      </c>
      <c r="D14" s="9">
        <f>'C24'!D14-'C25'!D14</f>
        <v>1260.2459589999962</v>
      </c>
      <c r="E14" s="9">
        <f>'C24'!E14-'C25'!E14</f>
        <v>853.33979200000249</v>
      </c>
      <c r="F14" s="9">
        <f>'C24'!F14-'C25'!F14</f>
        <v>1066.9259529999927</v>
      </c>
      <c r="G14" s="9">
        <f>'C24'!G14-'C25'!G14</f>
        <v>911.80025999999452</v>
      </c>
      <c r="H14" s="9">
        <f>'C24'!H14-'C25'!H14</f>
        <v>223.0307639999919</v>
      </c>
      <c r="I14" s="9">
        <f>'C24'!I14-'C25'!I14</f>
        <v>125.77077499999723</v>
      </c>
      <c r="J14" s="9">
        <f>'C24'!J14-'C25'!J14</f>
        <v>-259.59567900000729</v>
      </c>
      <c r="K14" s="9">
        <f>'C24'!K14-'C25'!K14</f>
        <v>31.605876999996326</v>
      </c>
      <c r="L14" s="9">
        <f>'C24'!L14-'C25'!L14</f>
        <v>-452.48492099999385</v>
      </c>
      <c r="M14" s="9">
        <f>'C24'!M14-'C25'!M14</f>
        <v>-1659.6439179999998</v>
      </c>
      <c r="N14" s="9">
        <f>'C24'!N14-'C25'!N14</f>
        <v>-2542.102640000001</v>
      </c>
      <c r="O14" s="9">
        <f>'C24'!O14-'C25'!O14</f>
        <v>-2750.9192689999973</v>
      </c>
      <c r="P14" s="9">
        <f>'C24'!P14-'C25'!P14</f>
        <v>-2065.7560869999998</v>
      </c>
      <c r="Q14" s="9">
        <f>'C24'!Q14-'C25'!Q14</f>
        <v>-3300.1402349999971</v>
      </c>
      <c r="R14" s="9">
        <f>'C24'!R14-'C25'!R14</f>
        <v>-4371.7775049999982</v>
      </c>
      <c r="S14" s="9">
        <f>'C24'!S14-'C25'!S14</f>
        <v>-4565.9084179999918</v>
      </c>
      <c r="T14" s="9">
        <f>'C24'!T14-'C25'!T14</f>
        <v>-4892.1036829999903</v>
      </c>
      <c r="U14" s="9">
        <f>'C24'!U14-'C25'!U14</f>
        <v>-5846.299147000007</v>
      </c>
      <c r="V14" s="9">
        <f>'C24'!V14-'C25'!V14</f>
        <v>-6304.3133390000003</v>
      </c>
      <c r="W14" s="9">
        <f>'C24'!W14-'C25'!W14</f>
        <v>-5727.9961150000017</v>
      </c>
      <c r="X14" s="9">
        <f>'C24'!X14-'C25'!X14</f>
        <v>-5891.0185290000054</v>
      </c>
      <c r="Y14" s="9">
        <f>'C24'!Y14-'C25'!Y14</f>
        <v>-6870.6472620000022</v>
      </c>
      <c r="Z14" s="9">
        <f>'C24'!Z14-'C25'!Z14</f>
        <v>-6474.5794190000006</v>
      </c>
      <c r="AA14" s="9">
        <f>'C24'!AA14-'C25'!AA14</f>
        <v>-4523.8172970000051</v>
      </c>
      <c r="AB14" s="9">
        <f>'C24'!AB14-'C25'!AB14</f>
        <v>-5519.0658139999978</v>
      </c>
      <c r="AC14" s="9">
        <f>'C24'!AC14-'C25'!AC14</f>
        <v>-6645.8437440000089</v>
      </c>
      <c r="AD14" s="9">
        <f>'C24'!AD14-'C25'!AD14</f>
        <v>-5784.7132800000018</v>
      </c>
      <c r="AE14" s="9">
        <f>'C24'!AE14-'C25'!AE14</f>
        <v>-80947.331931000052</v>
      </c>
    </row>
    <row r="15" spans="1:31" s="2" customFormat="1" ht="13.8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s="2" customFormat="1" ht="13.8" thickTop="1">
      <c r="A16" s="17" t="s">
        <v>1187</v>
      </c>
    </row>
  </sheetData>
  <mergeCells count="3">
    <mergeCell ref="A2:AE2"/>
    <mergeCell ref="A4:AE4"/>
    <mergeCell ref="B7:AE7"/>
  </mergeCells>
  <hyperlinks>
    <hyperlink ref="A1" location="ÍNDICE!A1" display="INDICE" xr:uid="{00000000-0004-0000-1F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E34"/>
  <sheetViews>
    <sheetView showGridLines="0" workbookViewId="0"/>
  </sheetViews>
  <sheetFormatPr baseColWidth="10" defaultColWidth="10.88671875" defaultRowHeight="13.2"/>
  <cols>
    <col min="1" max="1" width="11.109375" style="23" customWidth="1"/>
    <col min="2" max="22" width="11" style="23" customWidth="1"/>
    <col min="23" max="23" width="11" style="23" bestFit="1" customWidth="1"/>
    <col min="24" max="30" width="11" style="23" customWidth="1"/>
    <col min="31" max="31" width="11.44140625" style="23" bestFit="1" customWidth="1"/>
    <col min="32" max="16384" width="10.88671875" style="23"/>
  </cols>
  <sheetData>
    <row r="1" spans="1:31" s="27" customFormat="1">
      <c r="A1" s="45" t="s">
        <v>0</v>
      </c>
    </row>
    <row r="2" spans="1:31" s="27" customFormat="1">
      <c r="A2" s="87" t="s">
        <v>34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7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27" customFormat="1">
      <c r="A4" s="87" t="s">
        <v>1212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7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27" customFormat="1" ht="13.8" thickTop="1">
      <c r="A6" s="28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1186</v>
      </c>
    </row>
    <row r="7" spans="1:31" s="27" customFormat="1" ht="13.8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7" customFormat="1" ht="13.8" thickTop="1">
      <c r="A8" s="2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27" customFormat="1">
      <c r="A9" s="29" t="s">
        <v>3</v>
      </c>
      <c r="B9" s="8">
        <v>6.7479999999999993</v>
      </c>
      <c r="C9" s="8">
        <v>98.006073000000001</v>
      </c>
      <c r="D9" s="8">
        <v>76.733434000000003</v>
      </c>
      <c r="E9" s="8">
        <v>54.738849000000002</v>
      </c>
      <c r="F9" s="8">
        <v>2.028915</v>
      </c>
      <c r="G9" s="8">
        <v>24.944114999999996</v>
      </c>
      <c r="H9" s="8">
        <v>27.702895000000002</v>
      </c>
      <c r="I9" s="8">
        <v>35.649708999999994</v>
      </c>
      <c r="J9" s="8">
        <v>41.983977000000003</v>
      </c>
      <c r="K9" s="8">
        <v>27.093563999999997</v>
      </c>
      <c r="L9" s="8">
        <v>103.15283199999999</v>
      </c>
      <c r="M9" s="8">
        <v>23.174645999999999</v>
      </c>
      <c r="N9" s="8">
        <v>43.183975000000004</v>
      </c>
      <c r="O9" s="34">
        <v>53.035043000000002</v>
      </c>
      <c r="P9" s="34">
        <v>37.012324</v>
      </c>
      <c r="Q9" s="34">
        <v>66.657238000000007</v>
      </c>
      <c r="R9" s="34">
        <v>84.430540999999991</v>
      </c>
      <c r="S9" s="34">
        <v>154.33426699999998</v>
      </c>
      <c r="T9" s="34">
        <v>90.21738400000001</v>
      </c>
      <c r="U9" s="34">
        <v>31.281526999999997</v>
      </c>
      <c r="V9" s="34">
        <v>14.422007000000001</v>
      </c>
      <c r="W9" s="34">
        <v>13.276227</v>
      </c>
      <c r="X9" s="34">
        <v>12.586077</v>
      </c>
      <c r="Y9" s="34">
        <v>24.577707</v>
      </c>
      <c r="Z9" s="34">
        <v>30.227012000000002</v>
      </c>
      <c r="AA9" s="34">
        <v>16.343826</v>
      </c>
      <c r="AB9" s="34">
        <v>5.1150700000000002</v>
      </c>
      <c r="AC9" s="34">
        <v>0.16042500000000001</v>
      </c>
      <c r="AD9" s="34">
        <v>24.625907000000002</v>
      </c>
      <c r="AE9" s="34">
        <f>SUM(B9:AD9)</f>
        <v>1223.4435660000001</v>
      </c>
    </row>
    <row r="10" spans="1:31" s="27" customFormat="1">
      <c r="A10" s="29" t="s">
        <v>4</v>
      </c>
      <c r="B10" s="8">
        <v>0</v>
      </c>
      <c r="C10" s="8">
        <v>0.14021600000000001</v>
      </c>
      <c r="D10" s="8">
        <v>1.4E-2</v>
      </c>
      <c r="E10" s="8">
        <v>0.61378699999999986</v>
      </c>
      <c r="F10" s="8">
        <v>3.5695000000000005E-2</v>
      </c>
      <c r="G10" s="8">
        <v>2.8295539999999999</v>
      </c>
      <c r="H10" s="8">
        <v>0.40773999999999999</v>
      </c>
      <c r="I10" s="8">
        <v>0.94799099999999992</v>
      </c>
      <c r="J10" s="8">
        <v>0.54521900000000001</v>
      </c>
      <c r="K10" s="8">
        <v>0.18313399999999996</v>
      </c>
      <c r="L10" s="8">
        <v>0.48406299999999997</v>
      </c>
      <c r="M10" s="8">
        <v>0.68039499999999986</v>
      </c>
      <c r="N10" s="8">
        <v>1.1766850000000002</v>
      </c>
      <c r="O10" s="10">
        <v>0.81519900000000012</v>
      </c>
      <c r="P10" s="10">
        <v>2.0043110000000004</v>
      </c>
      <c r="Q10" s="10">
        <v>1.6288880000000001</v>
      </c>
      <c r="R10" s="10">
        <v>2.3629020000000005</v>
      </c>
      <c r="S10" s="10">
        <v>9.6127839999999996</v>
      </c>
      <c r="T10" s="10">
        <v>14.753784000000003</v>
      </c>
      <c r="U10" s="10">
        <v>4.5617789999999996</v>
      </c>
      <c r="V10" s="10">
        <v>2.1579190000000001</v>
      </c>
      <c r="W10" s="10">
        <v>1.646868</v>
      </c>
      <c r="X10" s="10">
        <v>4.1132080000000002</v>
      </c>
      <c r="Y10" s="10">
        <v>5.50183</v>
      </c>
      <c r="Z10" s="10">
        <v>4.4864119999999996</v>
      </c>
      <c r="AA10" s="10">
        <v>4.7405809999999997</v>
      </c>
      <c r="AB10" s="10">
        <v>4.7568549999999998</v>
      </c>
      <c r="AC10" s="10">
        <v>3.1585160000000001</v>
      </c>
      <c r="AD10" s="10">
        <v>2.327115</v>
      </c>
      <c r="AE10" s="34">
        <f t="shared" ref="AE10:AE14" si="0">SUM(B10:AD10)</f>
        <v>76.68743000000002</v>
      </c>
    </row>
    <row r="11" spans="1:31" s="27" customFormat="1">
      <c r="A11" s="28" t="s">
        <v>5</v>
      </c>
      <c r="B11" s="8">
        <v>8.0000000000000002E-3</v>
      </c>
      <c r="C11" s="8">
        <v>1.5889E-2</v>
      </c>
      <c r="D11" s="8">
        <v>5.9820999999999992E-2</v>
      </c>
      <c r="E11" s="8">
        <v>6.3771999999999995E-2</v>
      </c>
      <c r="F11" s="8">
        <v>3.5640999999999999E-2</v>
      </c>
      <c r="G11" s="8">
        <v>0.54438599999999993</v>
      </c>
      <c r="H11" s="8">
        <v>0.336007</v>
      </c>
      <c r="I11" s="8">
        <v>0.85607499999999992</v>
      </c>
      <c r="J11" s="8">
        <v>0.71528300000000011</v>
      </c>
      <c r="K11" s="8">
        <v>9.5438000000000009E-2</v>
      </c>
      <c r="L11" s="8">
        <v>3.6171670000000007</v>
      </c>
      <c r="M11" s="8">
        <v>1.2847769999999998</v>
      </c>
      <c r="N11" s="8">
        <v>0.97769899999999987</v>
      </c>
      <c r="O11" s="11">
        <v>0.91082400000000008</v>
      </c>
      <c r="P11" s="11">
        <v>0.81337300000000001</v>
      </c>
      <c r="Q11" s="11">
        <v>1.4678899999999999</v>
      </c>
      <c r="R11" s="11">
        <v>1.8002549999999997</v>
      </c>
      <c r="S11" s="11">
        <v>2.8553769999999998</v>
      </c>
      <c r="T11" s="11">
        <v>4.8380529999999995</v>
      </c>
      <c r="U11" s="11">
        <v>2.1621610000000002</v>
      </c>
      <c r="V11" s="11">
        <v>4.3035469999999991</v>
      </c>
      <c r="W11" s="11">
        <v>4.9251850000000008</v>
      </c>
      <c r="X11" s="11">
        <v>1.5565200000000001</v>
      </c>
      <c r="Y11" s="11">
        <v>1.0250790000000001</v>
      </c>
      <c r="Z11" s="11">
        <v>0.84368500000000002</v>
      </c>
      <c r="AA11" s="11">
        <v>2.4509530000000002</v>
      </c>
      <c r="AB11" s="11">
        <v>1.5137100000000001</v>
      </c>
      <c r="AC11" s="11">
        <v>0.28190300000000001</v>
      </c>
      <c r="AD11" s="11">
        <v>0.23215400000000003</v>
      </c>
      <c r="AE11" s="34">
        <f t="shared" si="0"/>
        <v>40.590623999999998</v>
      </c>
    </row>
    <row r="12" spans="1:31" s="27" customFormat="1">
      <c r="A12" s="29" t="s">
        <v>6</v>
      </c>
      <c r="B12" s="8">
        <v>0.40200000000000002</v>
      </c>
      <c r="C12" s="8">
        <v>0.59128999999999998</v>
      </c>
      <c r="D12" s="8">
        <v>0.31972100000000003</v>
      </c>
      <c r="E12" s="8">
        <v>0.109072</v>
      </c>
      <c r="F12" s="8">
        <v>5.1800000000000001E-4</v>
      </c>
      <c r="G12" s="8">
        <v>9.2199999999999976E-2</v>
      </c>
      <c r="H12" s="8">
        <v>3.8748000000000005E-2</v>
      </c>
      <c r="I12" s="8">
        <v>0.66520400000000002</v>
      </c>
      <c r="J12" s="8">
        <v>0.17014799999999999</v>
      </c>
      <c r="K12" s="8">
        <v>6.7457000000000003E-2</v>
      </c>
      <c r="L12" s="8">
        <v>0.82345599999999997</v>
      </c>
      <c r="M12" s="8">
        <v>0.27976699999999999</v>
      </c>
      <c r="N12" s="8">
        <v>0.16920199999999996</v>
      </c>
      <c r="O12" s="34">
        <v>0.80203299999999988</v>
      </c>
      <c r="P12" s="34">
        <v>1.163365</v>
      </c>
      <c r="Q12" s="34">
        <v>4.8901119999999985</v>
      </c>
      <c r="R12" s="34">
        <v>1.4339469999999999</v>
      </c>
      <c r="S12" s="34">
        <v>1.0980690000000002</v>
      </c>
      <c r="T12" s="34">
        <v>0.85098099999999999</v>
      </c>
      <c r="U12" s="34">
        <v>1.3340899999999998</v>
      </c>
      <c r="V12" s="34">
        <v>5.6696759999999999</v>
      </c>
      <c r="W12" s="34">
        <v>0.36261900000000002</v>
      </c>
      <c r="X12" s="34">
        <v>0.28839300000000001</v>
      </c>
      <c r="Y12" s="34">
        <v>0.49740699999999999</v>
      </c>
      <c r="Z12" s="34">
        <v>0.54141700000000004</v>
      </c>
      <c r="AA12" s="34">
        <v>0.78927899999999995</v>
      </c>
      <c r="AB12" s="34">
        <v>9.9101999999999996E-2</v>
      </c>
      <c r="AC12" s="34">
        <v>0.59770199999999996</v>
      </c>
      <c r="AD12" s="34">
        <v>0.3609</v>
      </c>
      <c r="AE12" s="34">
        <f t="shared" si="0"/>
        <v>24.507874999999991</v>
      </c>
    </row>
    <row r="13" spans="1:31" s="27" customFormat="1">
      <c r="A13" s="29" t="s">
        <v>26</v>
      </c>
      <c r="B13" s="8">
        <f>SUM(B9:B12)</f>
        <v>7.1579999999999995</v>
      </c>
      <c r="C13" s="8">
        <f t="shared" ref="C13:AD13" si="1">SUM(C9:C12)</f>
        <v>98.753467999999998</v>
      </c>
      <c r="D13" s="8">
        <f t="shared" si="1"/>
        <v>77.126975999999999</v>
      </c>
      <c r="E13" s="8">
        <f t="shared" si="1"/>
        <v>55.525480000000002</v>
      </c>
      <c r="F13" s="8">
        <f t="shared" si="1"/>
        <v>2.1007690000000001</v>
      </c>
      <c r="G13" s="8">
        <f t="shared" si="1"/>
        <v>28.410254999999996</v>
      </c>
      <c r="H13" s="8">
        <f t="shared" si="1"/>
        <v>28.485390000000002</v>
      </c>
      <c r="I13" s="8">
        <f t="shared" si="1"/>
        <v>38.118978999999996</v>
      </c>
      <c r="J13" s="8">
        <f t="shared" si="1"/>
        <v>43.414627000000003</v>
      </c>
      <c r="K13" s="8">
        <f t="shared" si="1"/>
        <v>27.439592999999999</v>
      </c>
      <c r="L13" s="8">
        <f t="shared" si="1"/>
        <v>108.07751799999998</v>
      </c>
      <c r="M13" s="8">
        <f t="shared" si="1"/>
        <v>25.419584999999998</v>
      </c>
      <c r="N13" s="8">
        <f t="shared" si="1"/>
        <v>45.507561000000003</v>
      </c>
      <c r="O13" s="8">
        <f t="shared" si="1"/>
        <v>55.563099000000001</v>
      </c>
      <c r="P13" s="8">
        <f t="shared" si="1"/>
        <v>40.993372999999998</v>
      </c>
      <c r="Q13" s="8">
        <f t="shared" si="1"/>
        <v>74.644128000000009</v>
      </c>
      <c r="R13" s="8">
        <f t="shared" si="1"/>
        <v>90.027644999999993</v>
      </c>
      <c r="S13" s="8">
        <f t="shared" si="1"/>
        <v>167.900497</v>
      </c>
      <c r="T13" s="8">
        <f t="shared" si="1"/>
        <v>110.66020200000001</v>
      </c>
      <c r="U13" s="8">
        <f t="shared" si="1"/>
        <v>39.339556999999999</v>
      </c>
      <c r="V13" s="8">
        <f t="shared" si="1"/>
        <v>26.553148999999998</v>
      </c>
      <c r="W13" s="8">
        <f t="shared" si="1"/>
        <v>20.210899000000001</v>
      </c>
      <c r="X13" s="8">
        <f t="shared" si="1"/>
        <v>18.544197999999998</v>
      </c>
      <c r="Y13" s="8">
        <f t="shared" si="1"/>
        <v>31.602023000000003</v>
      </c>
      <c r="Z13" s="8">
        <f t="shared" si="1"/>
        <v>36.098526000000007</v>
      </c>
      <c r="AA13" s="8">
        <f t="shared" si="1"/>
        <v>24.324638999999998</v>
      </c>
      <c r="AB13" s="8">
        <f t="shared" si="1"/>
        <v>11.484737000000001</v>
      </c>
      <c r="AC13" s="8">
        <f t="shared" si="1"/>
        <v>4.1985460000000003</v>
      </c>
      <c r="AD13" s="8">
        <f t="shared" si="1"/>
        <v>27.546076000000003</v>
      </c>
      <c r="AE13" s="34">
        <f t="shared" si="0"/>
        <v>1365.229495</v>
      </c>
    </row>
    <row r="14" spans="1:31" s="27" customFormat="1">
      <c r="A14" s="29" t="s">
        <v>24</v>
      </c>
      <c r="B14" s="8">
        <v>4895.9120159999984</v>
      </c>
      <c r="C14" s="8">
        <v>6264.5131729999976</v>
      </c>
      <c r="D14" s="8">
        <v>8728.7562409999973</v>
      </c>
      <c r="E14" s="8">
        <v>9592.9379380000028</v>
      </c>
      <c r="F14" s="8">
        <v>11000.786974999995</v>
      </c>
      <c r="G14" s="8">
        <v>12190.976498999999</v>
      </c>
      <c r="H14" s="8">
        <v>10914.317830999993</v>
      </c>
      <c r="I14" s="8">
        <v>10747.472354999998</v>
      </c>
      <c r="J14" s="8">
        <v>10211.174026999994</v>
      </c>
      <c r="K14" s="8">
        <v>10431.073724999997</v>
      </c>
      <c r="L14" s="8">
        <v>10349.494255000003</v>
      </c>
      <c r="M14" s="8">
        <v>9303.1403709999995</v>
      </c>
      <c r="N14" s="8">
        <v>8140.1457140000002</v>
      </c>
      <c r="O14" s="10">
        <v>7782.6048320000054</v>
      </c>
      <c r="P14" s="10">
        <v>6404.8204750000023</v>
      </c>
      <c r="Q14" s="10">
        <v>7092.6301710000007</v>
      </c>
      <c r="R14" s="10">
        <v>7779.221687999996</v>
      </c>
      <c r="S14" s="10">
        <v>7806.6436410000024</v>
      </c>
      <c r="T14" s="10">
        <v>8045.6400250000042</v>
      </c>
      <c r="U14" s="10">
        <v>7528.597624</v>
      </c>
      <c r="V14" s="10">
        <v>7325.5102269999988</v>
      </c>
      <c r="W14" s="10">
        <v>7124.1256180000019</v>
      </c>
      <c r="X14" s="10">
        <v>7108.4517359999982</v>
      </c>
      <c r="Y14" s="10">
        <v>7529.7575780000006</v>
      </c>
      <c r="Z14" s="10">
        <v>7587.4898249999978</v>
      </c>
      <c r="AA14" s="10">
        <v>7079.3762189999979</v>
      </c>
      <c r="AB14" s="10">
        <v>8169.6112859999994</v>
      </c>
      <c r="AC14" s="10">
        <v>9253.2010989999944</v>
      </c>
      <c r="AD14" s="10">
        <v>10090.604896000003</v>
      </c>
      <c r="AE14" s="34">
        <f t="shared" si="0"/>
        <v>246478.98805999995</v>
      </c>
    </row>
    <row r="15" spans="1:31" s="27" customFormat="1">
      <c r="A15" s="28"/>
      <c r="B15" s="12"/>
      <c r="C15" s="12"/>
      <c r="D15" s="12"/>
      <c r="E15" s="12"/>
      <c r="F15" s="12"/>
      <c r="G15" s="12"/>
      <c r="H15" s="12"/>
      <c r="I15" s="12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s="27" customFormat="1">
      <c r="A16" s="28"/>
      <c r="B16" s="89" t="s">
        <v>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s="27" customFormat="1">
      <c r="A17" s="2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27" customFormat="1">
      <c r="A18" s="29" t="s">
        <v>3</v>
      </c>
      <c r="B18" s="25">
        <f>B9/B$14*100</f>
        <v>0.13782927425875541</v>
      </c>
      <c r="C18" s="25">
        <f t="shared" ref="C18:AE23" si="2">C9/C$14*100</f>
        <v>1.5644643134027623</v>
      </c>
      <c r="D18" s="25">
        <f t="shared" si="2"/>
        <v>0.87908783200490825</v>
      </c>
      <c r="E18" s="25">
        <f t="shared" si="2"/>
        <v>0.57061610690887365</v>
      </c>
      <c r="F18" s="25">
        <f t="shared" si="2"/>
        <v>1.8443362321357931E-2</v>
      </c>
      <c r="G18" s="25">
        <f t="shared" si="2"/>
        <v>0.20461129592076657</v>
      </c>
      <c r="H18" s="25">
        <f t="shared" si="2"/>
        <v>0.25382158948418493</v>
      </c>
      <c r="I18" s="25">
        <f t="shared" si="2"/>
        <v>0.33170319329469911</v>
      </c>
      <c r="J18" s="25">
        <f t="shared" si="2"/>
        <v>0.41115719787937793</v>
      </c>
      <c r="K18" s="25">
        <f t="shared" si="2"/>
        <v>0.25973897524149658</v>
      </c>
      <c r="L18" s="25">
        <f t="shared" si="2"/>
        <v>0.9966944225334029</v>
      </c>
      <c r="M18" s="25">
        <f t="shared" si="2"/>
        <v>0.24910562536754396</v>
      </c>
      <c r="N18" s="25">
        <f t="shared" si="2"/>
        <v>0.53050616680889551</v>
      </c>
      <c r="O18" s="25">
        <f t="shared" si="2"/>
        <v>0.68145619808337154</v>
      </c>
      <c r="P18" s="25">
        <f t="shared" si="2"/>
        <v>0.57788230200160273</v>
      </c>
      <c r="Q18" s="25">
        <f t="shared" si="2"/>
        <v>0.93980986450618642</v>
      </c>
      <c r="R18" s="25">
        <f t="shared" si="2"/>
        <v>1.0853340396538655</v>
      </c>
      <c r="S18" s="25">
        <f t="shared" si="2"/>
        <v>1.9769605748294454</v>
      </c>
      <c r="T18" s="25">
        <f t="shared" si="2"/>
        <v>1.1213201649548068</v>
      </c>
      <c r="U18" s="25">
        <f t="shared" si="2"/>
        <v>0.41550270797152644</v>
      </c>
      <c r="V18" s="25">
        <f t="shared" si="2"/>
        <v>0.19687375422457387</v>
      </c>
      <c r="W18" s="25">
        <f t="shared" si="2"/>
        <v>0.18635588017224092</v>
      </c>
      <c r="X18" s="25">
        <f t="shared" si="2"/>
        <v>0.17705792298285083</v>
      </c>
      <c r="Y18" s="25">
        <f t="shared" si="2"/>
        <v>0.32640767973473261</v>
      </c>
      <c r="Z18" s="25">
        <f t="shared" si="2"/>
        <v>0.3983796050757803</v>
      </c>
      <c r="AA18" s="25">
        <f t="shared" si="2"/>
        <v>0.23086534031254885</v>
      </c>
      <c r="AB18" s="25">
        <f t="shared" si="2"/>
        <v>6.2610934852745465E-2</v>
      </c>
      <c r="AC18" s="25">
        <f t="shared" si="2"/>
        <v>1.7337243434311328E-3</v>
      </c>
      <c r="AD18" s="25">
        <f t="shared" ref="AD18" si="3">AD9/AD$14*100</f>
        <v>0.24404787675079728</v>
      </c>
      <c r="AE18" s="25">
        <f t="shared" si="2"/>
        <v>0.49636830126151743</v>
      </c>
    </row>
    <row r="19" spans="1:31" s="27" customFormat="1">
      <c r="A19" s="29" t="s">
        <v>4</v>
      </c>
      <c r="B19" s="25">
        <f t="shared" ref="B19:Q23" si="4">B10/B$14*100</f>
        <v>0</v>
      </c>
      <c r="C19" s="25">
        <f t="shared" si="4"/>
        <v>2.2382585226946262E-3</v>
      </c>
      <c r="D19" s="25">
        <f t="shared" si="4"/>
        <v>1.6038940272200924E-4</v>
      </c>
      <c r="E19" s="25">
        <f t="shared" si="4"/>
        <v>6.3983213898282142E-3</v>
      </c>
      <c r="F19" s="25">
        <f t="shared" si="4"/>
        <v>3.2447678589831087E-4</v>
      </c>
      <c r="G19" s="25">
        <f t="shared" si="4"/>
        <v>2.3210232586635716E-2</v>
      </c>
      <c r="H19" s="25">
        <f t="shared" si="4"/>
        <v>3.7358267031760242E-3</v>
      </c>
      <c r="I19" s="25">
        <f t="shared" si="4"/>
        <v>8.8205949146635439E-3</v>
      </c>
      <c r="J19" s="25">
        <f t="shared" si="4"/>
        <v>5.3394350008956161E-3</v>
      </c>
      <c r="K19" s="25">
        <f t="shared" si="4"/>
        <v>1.7556581884862485E-3</v>
      </c>
      <c r="L19" s="25">
        <f t="shared" si="4"/>
        <v>4.6771657442694998E-3</v>
      </c>
      <c r="M19" s="25">
        <f t="shared" si="4"/>
        <v>7.3136056521402766E-3</v>
      </c>
      <c r="N19" s="25">
        <f t="shared" si="4"/>
        <v>1.4455330915959574E-2</v>
      </c>
      <c r="O19" s="25">
        <f t="shared" si="4"/>
        <v>1.0474629222443856E-2</v>
      </c>
      <c r="P19" s="25">
        <f t="shared" si="4"/>
        <v>3.1293788917635505E-2</v>
      </c>
      <c r="Q19" s="25">
        <f t="shared" si="4"/>
        <v>2.2965923229158594E-2</v>
      </c>
      <c r="R19" s="25">
        <f t="shared" si="2"/>
        <v>3.0374529673642615E-2</v>
      </c>
      <c r="S19" s="25">
        <f t="shared" si="2"/>
        <v>0.1231359396183305</v>
      </c>
      <c r="T19" s="25">
        <f t="shared" si="2"/>
        <v>0.18337613855648477</v>
      </c>
      <c r="U19" s="25">
        <f t="shared" si="2"/>
        <v>6.0592679112744137E-2</v>
      </c>
      <c r="V19" s="25">
        <f t="shared" si="2"/>
        <v>2.9457593165953824E-2</v>
      </c>
      <c r="W19" s="25">
        <f t="shared" si="2"/>
        <v>2.3116773739067436E-2</v>
      </c>
      <c r="X19" s="25">
        <f t="shared" si="2"/>
        <v>5.7863627028219039E-2</v>
      </c>
      <c r="Y19" s="25">
        <f t="shared" si="2"/>
        <v>7.3067823804512919E-2</v>
      </c>
      <c r="Z19" s="25">
        <f t="shared" si="2"/>
        <v>5.9129067761221031E-2</v>
      </c>
      <c r="AA19" s="25">
        <f t="shared" si="2"/>
        <v>6.6963258532255737E-2</v>
      </c>
      <c r="AB19" s="25">
        <f t="shared" si="2"/>
        <v>5.8226209711491048E-2</v>
      </c>
      <c r="AC19" s="25">
        <f t="shared" si="2"/>
        <v>3.4134306238533439E-2</v>
      </c>
      <c r="AD19" s="25">
        <f t="shared" ref="AD19" si="5">AD10/AD$14*100</f>
        <v>2.3062195220055513E-2</v>
      </c>
      <c r="AE19" s="25">
        <f t="shared" si="2"/>
        <v>3.1113171391847869E-2</v>
      </c>
    </row>
    <row r="20" spans="1:31" s="27" customFormat="1">
      <c r="A20" s="28" t="s">
        <v>5</v>
      </c>
      <c r="B20" s="25">
        <f t="shared" si="4"/>
        <v>1.634016292338535E-4</v>
      </c>
      <c r="C20" s="25">
        <f t="shared" si="2"/>
        <v>2.5363503214394164E-4</v>
      </c>
      <c r="D20" s="25">
        <f t="shared" si="2"/>
        <v>6.853324614452366E-4</v>
      </c>
      <c r="E20" s="25">
        <f t="shared" si="2"/>
        <v>6.6478070026267252E-4</v>
      </c>
      <c r="F20" s="25">
        <f t="shared" si="2"/>
        <v>3.2398591192608759E-4</v>
      </c>
      <c r="G20" s="25">
        <f t="shared" si="2"/>
        <v>4.4654831386530423E-3</v>
      </c>
      <c r="H20" s="25">
        <f t="shared" si="2"/>
        <v>3.0785891083878613E-3</v>
      </c>
      <c r="I20" s="25">
        <f t="shared" si="2"/>
        <v>7.9653612656350025E-3</v>
      </c>
      <c r="J20" s="25">
        <f t="shared" si="2"/>
        <v>7.0049046085070756E-3</v>
      </c>
      <c r="K20" s="25">
        <f t="shared" si="2"/>
        <v>9.1493936785496202E-4</v>
      </c>
      <c r="L20" s="25">
        <f t="shared" si="2"/>
        <v>3.4950181244387771E-2</v>
      </c>
      <c r="M20" s="25">
        <f t="shared" si="2"/>
        <v>1.3810143121186707E-2</v>
      </c>
      <c r="N20" s="25">
        <f t="shared" si="2"/>
        <v>1.2010829220396924E-2</v>
      </c>
      <c r="O20" s="25">
        <f t="shared" si="2"/>
        <v>1.1703330949747489E-2</v>
      </c>
      <c r="P20" s="25">
        <f t="shared" si="2"/>
        <v>1.2699387955912998E-2</v>
      </c>
      <c r="Q20" s="25">
        <f t="shared" si="2"/>
        <v>2.0695989563953816E-2</v>
      </c>
      <c r="R20" s="25">
        <f t="shared" si="2"/>
        <v>2.3141839533600404E-2</v>
      </c>
      <c r="S20" s="25">
        <f t="shared" si="2"/>
        <v>3.6576243662561195E-2</v>
      </c>
      <c r="T20" s="25">
        <f t="shared" si="2"/>
        <v>6.0132605796019277E-2</v>
      </c>
      <c r="U20" s="25">
        <f t="shared" si="2"/>
        <v>2.8719306144179717E-2</v>
      </c>
      <c r="V20" s="25">
        <f t="shared" si="2"/>
        <v>5.8747402797121234E-2</v>
      </c>
      <c r="W20" s="25">
        <f t="shared" si="2"/>
        <v>6.9133887638868977E-2</v>
      </c>
      <c r="X20" s="25">
        <f t="shared" si="2"/>
        <v>2.1896751329367123E-2</v>
      </c>
      <c r="Y20" s="25">
        <f t="shared" si="2"/>
        <v>1.3613705214029933E-2</v>
      </c>
      <c r="Z20" s="25">
        <f t="shared" si="2"/>
        <v>1.1119421830657944E-2</v>
      </c>
      <c r="AA20" s="25">
        <f t="shared" si="2"/>
        <v>3.4621030500144985E-2</v>
      </c>
      <c r="AB20" s="25">
        <f t="shared" si="2"/>
        <v>1.8528543733702437E-2</v>
      </c>
      <c r="AC20" s="25">
        <f t="shared" si="2"/>
        <v>3.0465456979041085E-3</v>
      </c>
      <c r="AD20" s="25">
        <f t="shared" ref="AD20" si="6">AD11/AD$14*100</f>
        <v>2.3006945806789813E-3</v>
      </c>
      <c r="AE20" s="25">
        <f t="shared" si="2"/>
        <v>1.6468188351259822E-2</v>
      </c>
    </row>
    <row r="21" spans="1:31" s="27" customFormat="1">
      <c r="A21" s="29" t="s">
        <v>6</v>
      </c>
      <c r="B21" s="25">
        <f t="shared" si="4"/>
        <v>8.2109318690011396E-3</v>
      </c>
      <c r="C21" s="25">
        <f t="shared" si="2"/>
        <v>9.4387222705262282E-3</v>
      </c>
      <c r="D21" s="25">
        <f t="shared" si="2"/>
        <v>3.6628471591202512E-3</v>
      </c>
      <c r="E21" s="25">
        <f t="shared" si="2"/>
        <v>1.1370030819019352E-3</v>
      </c>
      <c r="F21" s="25">
        <f t="shared" si="2"/>
        <v>4.7087540298452166E-6</v>
      </c>
      <c r="G21" s="25">
        <f t="shared" si="2"/>
        <v>7.5629708586152184E-4</v>
      </c>
      <c r="H21" s="25">
        <f t="shared" si="2"/>
        <v>3.5501989771585964E-4</v>
      </c>
      <c r="I21" s="25">
        <f t="shared" si="2"/>
        <v>6.1893994981111087E-3</v>
      </c>
      <c r="J21" s="25">
        <f t="shared" si="2"/>
        <v>1.6662922358398867E-3</v>
      </c>
      <c r="K21" s="25">
        <f t="shared" si="2"/>
        <v>6.4669277371059931E-4</v>
      </c>
      <c r="L21" s="25">
        <f t="shared" si="2"/>
        <v>7.9564854060590988E-3</v>
      </c>
      <c r="M21" s="25">
        <f t="shared" si="2"/>
        <v>3.0072318469158785E-3</v>
      </c>
      <c r="N21" s="25">
        <f t="shared" si="2"/>
        <v>2.0786114394610203E-3</v>
      </c>
      <c r="O21" s="25">
        <f t="shared" si="2"/>
        <v>1.0305457071419753E-2</v>
      </c>
      <c r="P21" s="25">
        <f t="shared" si="2"/>
        <v>1.8163897091900916E-2</v>
      </c>
      <c r="Q21" s="25">
        <f t="shared" si="2"/>
        <v>6.8946383529123648E-2</v>
      </c>
      <c r="R21" s="25">
        <f t="shared" si="2"/>
        <v>1.8433039415909246E-2</v>
      </c>
      <c r="S21" s="25">
        <f t="shared" si="2"/>
        <v>1.4065827140270765E-2</v>
      </c>
      <c r="T21" s="25">
        <f t="shared" si="2"/>
        <v>1.0576921131889684E-2</v>
      </c>
      <c r="U21" s="25">
        <f t="shared" si="2"/>
        <v>1.7720298874084172E-2</v>
      </c>
      <c r="V21" s="25">
        <f t="shared" si="2"/>
        <v>7.7396329051633725E-2</v>
      </c>
      <c r="W21" s="25">
        <f t="shared" si="2"/>
        <v>5.090014121645994E-3</v>
      </c>
      <c r="X21" s="25">
        <f t="shared" si="2"/>
        <v>4.0570437939314447E-3</v>
      </c>
      <c r="Y21" s="25">
        <f t="shared" si="2"/>
        <v>6.6058833215732506E-3</v>
      </c>
      <c r="Z21" s="25">
        <f t="shared" si="2"/>
        <v>7.1356537206295383E-3</v>
      </c>
      <c r="AA21" s="25">
        <f t="shared" si="2"/>
        <v>1.1148990752627215E-2</v>
      </c>
      <c r="AB21" s="25">
        <f t="shared" si="2"/>
        <v>1.2130564910698739E-3</v>
      </c>
      <c r="AC21" s="25">
        <f t="shared" si="2"/>
        <v>6.4594078698299818E-3</v>
      </c>
      <c r="AD21" s="25">
        <f t="shared" ref="AD21" si="7">AD12/AD$14*100</f>
        <v>3.5765943045006519E-3</v>
      </c>
      <c r="AE21" s="25">
        <f t="shared" si="2"/>
        <v>9.9431903680301074E-3</v>
      </c>
    </row>
    <row r="22" spans="1:31" s="27" customFormat="1">
      <c r="A22" s="29" t="s">
        <v>26</v>
      </c>
      <c r="B22" s="25">
        <f t="shared" si="4"/>
        <v>0.14620360775699043</v>
      </c>
      <c r="C22" s="25">
        <f t="shared" si="2"/>
        <v>1.5763949292281267</v>
      </c>
      <c r="D22" s="25">
        <f t="shared" si="2"/>
        <v>0.88359640102819581</v>
      </c>
      <c r="E22" s="25">
        <f t="shared" si="2"/>
        <v>0.57881621208086653</v>
      </c>
      <c r="F22" s="25">
        <f t="shared" si="2"/>
        <v>1.9096533773212174E-2</v>
      </c>
      <c r="G22" s="25">
        <f t="shared" si="2"/>
        <v>0.23304330873191687</v>
      </c>
      <c r="H22" s="25">
        <f t="shared" si="2"/>
        <v>0.26099102519346473</v>
      </c>
      <c r="I22" s="25">
        <f t="shared" si="2"/>
        <v>0.3546785489731088</v>
      </c>
      <c r="J22" s="25">
        <f t="shared" si="2"/>
        <v>0.42516782972462042</v>
      </c>
      <c r="K22" s="25">
        <f t="shared" si="2"/>
        <v>0.26305626557154838</v>
      </c>
      <c r="L22" s="25">
        <f t="shared" si="2"/>
        <v>1.0442782549281191</v>
      </c>
      <c r="M22" s="25">
        <f t="shared" si="2"/>
        <v>0.27323660598778682</v>
      </c>
      <c r="N22" s="25">
        <f t="shared" si="2"/>
        <v>0.55905093838471309</v>
      </c>
      <c r="O22" s="25">
        <f t="shared" si="2"/>
        <v>0.71393961532698269</v>
      </c>
      <c r="P22" s="25">
        <f t="shared" si="2"/>
        <v>0.64003937596705218</v>
      </c>
      <c r="Q22" s="25">
        <f t="shared" si="2"/>
        <v>1.0524181608284227</v>
      </c>
      <c r="R22" s="25">
        <f t="shared" si="2"/>
        <v>1.1572834482770178</v>
      </c>
      <c r="S22" s="25">
        <f t="shared" si="2"/>
        <v>2.150738585250608</v>
      </c>
      <c r="T22" s="25">
        <f t="shared" si="2"/>
        <v>1.3754058304392005</v>
      </c>
      <c r="U22" s="25">
        <f t="shared" si="2"/>
        <v>0.52253499210253451</v>
      </c>
      <c r="V22" s="25">
        <f t="shared" si="2"/>
        <v>0.36247507923928263</v>
      </c>
      <c r="W22" s="25">
        <f t="shared" si="2"/>
        <v>0.28369655567182328</v>
      </c>
      <c r="X22" s="25">
        <f t="shared" si="2"/>
        <v>0.26087534513436839</v>
      </c>
      <c r="Y22" s="25">
        <f t="shared" si="2"/>
        <v>0.41969509207484873</v>
      </c>
      <c r="Z22" s="25">
        <f t="shared" si="2"/>
        <v>0.47576374838828883</v>
      </c>
      <c r="AA22" s="25">
        <f t="shared" si="2"/>
        <v>0.34359862009757675</v>
      </c>
      <c r="AB22" s="25">
        <f t="shared" si="2"/>
        <v>0.14057874478900884</v>
      </c>
      <c r="AC22" s="25">
        <f t="shared" si="2"/>
        <v>4.5373984149698669E-2</v>
      </c>
      <c r="AD22" s="25">
        <f t="shared" ref="AD22" si="8">AD13/AD$14*100</f>
        <v>0.27298736085603242</v>
      </c>
      <c r="AE22" s="25">
        <f t="shared" si="2"/>
        <v>0.5538928513726552</v>
      </c>
    </row>
    <row r="23" spans="1:31" s="27" customFormat="1">
      <c r="A23" s="29" t="s">
        <v>24</v>
      </c>
      <c r="B23" s="25">
        <f t="shared" si="4"/>
        <v>100</v>
      </c>
      <c r="C23" s="25">
        <f t="shared" si="2"/>
        <v>100</v>
      </c>
      <c r="D23" s="25">
        <f t="shared" si="2"/>
        <v>100</v>
      </c>
      <c r="E23" s="25">
        <f t="shared" si="2"/>
        <v>100</v>
      </c>
      <c r="F23" s="25">
        <f t="shared" si="2"/>
        <v>100</v>
      </c>
      <c r="G23" s="25">
        <f t="shared" si="2"/>
        <v>100</v>
      </c>
      <c r="H23" s="25">
        <f t="shared" si="2"/>
        <v>100</v>
      </c>
      <c r="I23" s="25">
        <f t="shared" si="2"/>
        <v>100</v>
      </c>
      <c r="J23" s="25">
        <f t="shared" si="2"/>
        <v>100</v>
      </c>
      <c r="K23" s="25">
        <f t="shared" si="2"/>
        <v>100</v>
      </c>
      <c r="L23" s="25">
        <f t="shared" si="2"/>
        <v>100</v>
      </c>
      <c r="M23" s="25">
        <f t="shared" si="2"/>
        <v>100</v>
      </c>
      <c r="N23" s="25">
        <f t="shared" si="2"/>
        <v>100</v>
      </c>
      <c r="O23" s="25">
        <f t="shared" si="2"/>
        <v>100</v>
      </c>
      <c r="P23" s="25">
        <f t="shared" si="2"/>
        <v>100</v>
      </c>
      <c r="Q23" s="25">
        <f t="shared" si="2"/>
        <v>100</v>
      </c>
      <c r="R23" s="25">
        <f t="shared" si="2"/>
        <v>100</v>
      </c>
      <c r="S23" s="25">
        <f t="shared" si="2"/>
        <v>100</v>
      </c>
      <c r="T23" s="25">
        <f t="shared" si="2"/>
        <v>100</v>
      </c>
      <c r="U23" s="25">
        <f t="shared" si="2"/>
        <v>100</v>
      </c>
      <c r="V23" s="25">
        <f t="shared" si="2"/>
        <v>100</v>
      </c>
      <c r="W23" s="25">
        <f t="shared" si="2"/>
        <v>100</v>
      </c>
      <c r="X23" s="25">
        <f t="shared" si="2"/>
        <v>100</v>
      </c>
      <c r="Y23" s="25">
        <f t="shared" si="2"/>
        <v>100</v>
      </c>
      <c r="Z23" s="25">
        <f t="shared" si="2"/>
        <v>100</v>
      </c>
      <c r="AA23" s="25">
        <f t="shared" si="2"/>
        <v>100</v>
      </c>
      <c r="AB23" s="25">
        <f t="shared" si="2"/>
        <v>100</v>
      </c>
      <c r="AC23" s="25">
        <f t="shared" si="2"/>
        <v>100</v>
      </c>
      <c r="AD23" s="25">
        <f t="shared" ref="AD23" si="9">AD14/AD$14*100</f>
        <v>100</v>
      </c>
      <c r="AE23" s="25">
        <f t="shared" si="2"/>
        <v>100</v>
      </c>
    </row>
    <row r="24" spans="1:31" s="27" customFormat="1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s="27" customFormat="1">
      <c r="A25" s="28"/>
      <c r="B25" s="89" t="s">
        <v>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27" customFormat="1">
      <c r="A26" s="2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27" customFormat="1">
      <c r="A27" s="29" t="s">
        <v>3</v>
      </c>
      <c r="B27" s="25" t="s">
        <v>10</v>
      </c>
      <c r="C27" s="25">
        <f>IFERROR((C9/B9)*100-100,"--")</f>
        <v>1352.3721547125076</v>
      </c>
      <c r="D27" s="25">
        <f t="shared" ref="D27:AD32" si="10">IFERROR((D9/C9)*100-100,"--")</f>
        <v>-21.705429417623947</v>
      </c>
      <c r="E27" s="25">
        <f t="shared" si="10"/>
        <v>-28.663626601150156</v>
      </c>
      <c r="F27" s="25">
        <f t="shared" si="10"/>
        <v>-96.293464263379008</v>
      </c>
      <c r="G27" s="25">
        <f t="shared" si="10"/>
        <v>1129.4312477358585</v>
      </c>
      <c r="H27" s="25">
        <f t="shared" si="10"/>
        <v>11.059843173429911</v>
      </c>
      <c r="I27" s="25">
        <f t="shared" si="10"/>
        <v>28.685861170827053</v>
      </c>
      <c r="J27" s="25">
        <f t="shared" si="10"/>
        <v>17.768077714182766</v>
      </c>
      <c r="K27" s="25">
        <f t="shared" si="10"/>
        <v>-35.466894906120984</v>
      </c>
      <c r="L27" s="25">
        <f t="shared" si="10"/>
        <v>280.72817588708523</v>
      </c>
      <c r="M27" s="25">
        <f t="shared" si="10"/>
        <v>-77.533679346777404</v>
      </c>
      <c r="N27" s="25">
        <f t="shared" si="10"/>
        <v>86.341465582688954</v>
      </c>
      <c r="O27" s="25">
        <f t="shared" si="10"/>
        <v>22.811860186562257</v>
      </c>
      <c r="P27" s="25">
        <f t="shared" si="10"/>
        <v>-30.211569735127767</v>
      </c>
      <c r="Q27" s="25">
        <f t="shared" si="10"/>
        <v>80.094711156208433</v>
      </c>
      <c r="R27" s="25">
        <f t="shared" si="10"/>
        <v>26.663725550704626</v>
      </c>
      <c r="S27" s="25">
        <f t="shared" si="10"/>
        <v>82.794359922436144</v>
      </c>
      <c r="T27" s="25">
        <f t="shared" si="10"/>
        <v>-41.544165301928693</v>
      </c>
      <c r="U27" s="25">
        <f t="shared" si="10"/>
        <v>-65.326497385470645</v>
      </c>
      <c r="V27" s="25">
        <f t="shared" si="10"/>
        <v>-53.896090174881799</v>
      </c>
      <c r="W27" s="25">
        <f t="shared" si="10"/>
        <v>-7.9446640124359931</v>
      </c>
      <c r="X27" s="25">
        <f t="shared" si="10"/>
        <v>-5.1983895725796287</v>
      </c>
      <c r="Y27" s="25">
        <f t="shared" si="10"/>
        <v>95.276947693868408</v>
      </c>
      <c r="Z27" s="25">
        <f t="shared" si="10"/>
        <v>22.985484365974429</v>
      </c>
      <c r="AA27" s="25">
        <f t="shared" si="10"/>
        <v>-45.929733312707199</v>
      </c>
      <c r="AB27" s="25">
        <f t="shared" si="10"/>
        <v>-68.703350121324092</v>
      </c>
      <c r="AC27" s="25">
        <f t="shared" si="10"/>
        <v>-96.863679284936467</v>
      </c>
      <c r="AD27" s="25">
        <f t="shared" si="10"/>
        <v>15250.417328969923</v>
      </c>
      <c r="AE27" s="35">
        <f>IFERROR(((POWER(AD9/B9,1/29)*100-100)),"--")</f>
        <v>4.5651099997350713</v>
      </c>
    </row>
    <row r="28" spans="1:31" s="27" customFormat="1">
      <c r="A28" s="29" t="s">
        <v>4</v>
      </c>
      <c r="B28" s="25" t="s">
        <v>10</v>
      </c>
      <c r="C28" s="25" t="str">
        <f t="shared" ref="C28:R32" si="11">IFERROR((C10/B10)*100-100,"--")</f>
        <v>--</v>
      </c>
      <c r="D28" s="25">
        <f t="shared" si="11"/>
        <v>-90.015404804016654</v>
      </c>
      <c r="E28" s="25">
        <f t="shared" si="11"/>
        <v>4284.1928571428562</v>
      </c>
      <c r="F28" s="25">
        <f t="shared" si="11"/>
        <v>-94.184464643272008</v>
      </c>
      <c r="G28" s="25">
        <f t="shared" si="11"/>
        <v>7827.0317971704717</v>
      </c>
      <c r="H28" s="25">
        <f t="shared" si="11"/>
        <v>-85.589955166079179</v>
      </c>
      <c r="I28" s="25">
        <f t="shared" si="11"/>
        <v>132.49889635552066</v>
      </c>
      <c r="J28" s="25">
        <f t="shared" si="11"/>
        <v>-42.486901246952755</v>
      </c>
      <c r="K28" s="25">
        <f t="shared" si="11"/>
        <v>-66.410928452603457</v>
      </c>
      <c r="L28" s="25">
        <f t="shared" si="11"/>
        <v>164.32175347013668</v>
      </c>
      <c r="M28" s="25">
        <f t="shared" si="11"/>
        <v>40.559183412076521</v>
      </c>
      <c r="N28" s="25">
        <f t="shared" si="11"/>
        <v>72.941453126492775</v>
      </c>
      <c r="O28" s="25">
        <f t="shared" si="11"/>
        <v>-30.720711150392845</v>
      </c>
      <c r="P28" s="25">
        <f t="shared" si="11"/>
        <v>145.86769610855757</v>
      </c>
      <c r="Q28" s="25">
        <f t="shared" si="11"/>
        <v>-18.730775812735658</v>
      </c>
      <c r="R28" s="25">
        <f t="shared" si="11"/>
        <v>45.062275613792991</v>
      </c>
      <c r="S28" s="25">
        <f t="shared" si="10"/>
        <v>306.82110387988996</v>
      </c>
      <c r="T28" s="25">
        <f t="shared" si="10"/>
        <v>53.480864648576357</v>
      </c>
      <c r="U28" s="25">
        <f t="shared" si="10"/>
        <v>-69.080616877676945</v>
      </c>
      <c r="V28" s="25">
        <f t="shared" si="10"/>
        <v>-52.695669825302801</v>
      </c>
      <c r="W28" s="25">
        <f t="shared" si="10"/>
        <v>-23.682584934837692</v>
      </c>
      <c r="X28" s="25">
        <f t="shared" si="10"/>
        <v>149.75942212733506</v>
      </c>
      <c r="Y28" s="25">
        <f t="shared" si="10"/>
        <v>33.760072430083767</v>
      </c>
      <c r="Z28" s="25">
        <f t="shared" si="10"/>
        <v>-18.456004638456676</v>
      </c>
      <c r="AA28" s="25">
        <f t="shared" si="10"/>
        <v>5.6653067083451134</v>
      </c>
      <c r="AB28" s="25">
        <f t="shared" si="10"/>
        <v>0.34329125480611822</v>
      </c>
      <c r="AC28" s="25">
        <f t="shared" si="10"/>
        <v>-33.600750916309195</v>
      </c>
      <c r="AD28" s="25">
        <f t="shared" si="10"/>
        <v>-26.322519816268141</v>
      </c>
      <c r="AE28" s="35" t="str">
        <f t="shared" ref="AE28:AE32" si="12">IFERROR(((POWER(AD10/B10,1/29)*100-100)),"--")</f>
        <v>--</v>
      </c>
    </row>
    <row r="29" spans="1:31" s="27" customFormat="1">
      <c r="A29" s="28" t="s">
        <v>5</v>
      </c>
      <c r="B29" s="25" t="s">
        <v>10</v>
      </c>
      <c r="C29" s="25">
        <f t="shared" si="11"/>
        <v>98.612499999999983</v>
      </c>
      <c r="D29" s="25">
        <f t="shared" si="10"/>
        <v>276.49317137642385</v>
      </c>
      <c r="E29" s="25">
        <f t="shared" si="10"/>
        <v>6.6047040337005427</v>
      </c>
      <c r="F29" s="25">
        <f t="shared" si="10"/>
        <v>-44.111835915448779</v>
      </c>
      <c r="G29" s="25">
        <f t="shared" si="10"/>
        <v>1427.4150556942845</v>
      </c>
      <c r="H29" s="25">
        <f t="shared" si="10"/>
        <v>-38.277802882513498</v>
      </c>
      <c r="I29" s="25">
        <f t="shared" si="10"/>
        <v>154.77891829634501</v>
      </c>
      <c r="J29" s="25">
        <f t="shared" si="10"/>
        <v>-16.446222585637912</v>
      </c>
      <c r="K29" s="25">
        <f t="shared" si="10"/>
        <v>-86.657309065083325</v>
      </c>
      <c r="L29" s="25">
        <f t="shared" si="10"/>
        <v>3690.0699930845158</v>
      </c>
      <c r="M29" s="25">
        <f t="shared" si="10"/>
        <v>-64.481125698647602</v>
      </c>
      <c r="N29" s="25">
        <f t="shared" si="10"/>
        <v>-23.901268469158467</v>
      </c>
      <c r="O29" s="25">
        <f t="shared" si="10"/>
        <v>-6.8400397259278947</v>
      </c>
      <c r="P29" s="25">
        <f t="shared" si="10"/>
        <v>-10.699213020298117</v>
      </c>
      <c r="Q29" s="25">
        <f t="shared" si="10"/>
        <v>80.469477103370764</v>
      </c>
      <c r="R29" s="25">
        <f t="shared" si="10"/>
        <v>22.642364209852218</v>
      </c>
      <c r="S29" s="25">
        <f t="shared" si="10"/>
        <v>58.609585864224812</v>
      </c>
      <c r="T29" s="25">
        <f t="shared" si="10"/>
        <v>69.436575275348929</v>
      </c>
      <c r="U29" s="25">
        <f t="shared" si="10"/>
        <v>-55.30927420596673</v>
      </c>
      <c r="V29" s="25">
        <f t="shared" si="10"/>
        <v>99.039155733546124</v>
      </c>
      <c r="W29" s="25">
        <f t="shared" si="10"/>
        <v>14.444782408557444</v>
      </c>
      <c r="X29" s="25">
        <f t="shared" si="10"/>
        <v>-68.396720123203494</v>
      </c>
      <c r="Y29" s="25">
        <f t="shared" si="10"/>
        <v>-34.14289569038624</v>
      </c>
      <c r="Z29" s="25">
        <f t="shared" si="10"/>
        <v>-17.695611752850269</v>
      </c>
      <c r="AA29" s="25">
        <f t="shared" si="10"/>
        <v>190.50569821675151</v>
      </c>
      <c r="AB29" s="25">
        <f t="shared" si="10"/>
        <v>-38.239941769589215</v>
      </c>
      <c r="AC29" s="25">
        <f t="shared" si="10"/>
        <v>-81.376683776945384</v>
      </c>
      <c r="AD29" s="25">
        <f t="shared" si="10"/>
        <v>-17.647559621571958</v>
      </c>
      <c r="AE29" s="35">
        <f t="shared" si="12"/>
        <v>12.314920650001454</v>
      </c>
    </row>
    <row r="30" spans="1:31" s="27" customFormat="1">
      <c r="A30" s="29" t="s">
        <v>6</v>
      </c>
      <c r="B30" s="25" t="s">
        <v>10</v>
      </c>
      <c r="C30" s="25">
        <f t="shared" si="11"/>
        <v>47.087064676616905</v>
      </c>
      <c r="D30" s="25">
        <f t="shared" si="10"/>
        <v>-45.928224728982393</v>
      </c>
      <c r="E30" s="25">
        <f t="shared" si="10"/>
        <v>-65.885256207756129</v>
      </c>
      <c r="F30" s="25">
        <f t="shared" si="10"/>
        <v>-99.525084347953651</v>
      </c>
      <c r="G30" s="25">
        <f t="shared" si="10"/>
        <v>17699.227799227792</v>
      </c>
      <c r="H30" s="25">
        <f t="shared" si="10"/>
        <v>-57.973969631236429</v>
      </c>
      <c r="I30" s="25">
        <f t="shared" si="10"/>
        <v>1616.7440900175493</v>
      </c>
      <c r="J30" s="25">
        <f t="shared" si="10"/>
        <v>-74.421681168483659</v>
      </c>
      <c r="K30" s="25">
        <f t="shared" si="10"/>
        <v>-60.353927169287914</v>
      </c>
      <c r="L30" s="25">
        <f t="shared" si="10"/>
        <v>1120.7124538594956</v>
      </c>
      <c r="M30" s="25">
        <f t="shared" si="10"/>
        <v>-66.025264252127613</v>
      </c>
      <c r="N30" s="25">
        <f t="shared" si="10"/>
        <v>-39.520386607426907</v>
      </c>
      <c r="O30" s="25">
        <f t="shared" si="10"/>
        <v>374.00917246841061</v>
      </c>
      <c r="P30" s="25">
        <f t="shared" si="10"/>
        <v>45.052011575583549</v>
      </c>
      <c r="Q30" s="25">
        <f t="shared" si="10"/>
        <v>320.34202507381593</v>
      </c>
      <c r="R30" s="25">
        <f t="shared" si="10"/>
        <v>-70.676602090095273</v>
      </c>
      <c r="S30" s="25">
        <f t="shared" si="10"/>
        <v>-23.423320387713048</v>
      </c>
      <c r="T30" s="25">
        <f t="shared" si="10"/>
        <v>-22.502046774838391</v>
      </c>
      <c r="U30" s="25">
        <f t="shared" si="10"/>
        <v>56.770832721294568</v>
      </c>
      <c r="V30" s="25">
        <f t="shared" si="10"/>
        <v>324.98452128417125</v>
      </c>
      <c r="W30" s="25">
        <f t="shared" si="10"/>
        <v>-93.604237702471892</v>
      </c>
      <c r="X30" s="25">
        <f t="shared" si="10"/>
        <v>-20.469418315091048</v>
      </c>
      <c r="Y30" s="25">
        <f t="shared" si="10"/>
        <v>72.475406823327859</v>
      </c>
      <c r="Z30" s="25">
        <f t="shared" si="10"/>
        <v>8.8478851322961134</v>
      </c>
      <c r="AA30" s="25">
        <f t="shared" si="10"/>
        <v>45.780239630451206</v>
      </c>
      <c r="AB30" s="25">
        <f t="shared" si="10"/>
        <v>-87.443983686377067</v>
      </c>
      <c r="AC30" s="25">
        <f t="shared" si="10"/>
        <v>503.11799963673786</v>
      </c>
      <c r="AD30" s="25">
        <f t="shared" si="10"/>
        <v>-39.618739773331853</v>
      </c>
      <c r="AE30" s="35">
        <f t="shared" si="12"/>
        <v>-0.37120991641965873</v>
      </c>
    </row>
    <row r="31" spans="1:31" s="27" customFormat="1">
      <c r="A31" s="29" t="s">
        <v>26</v>
      </c>
      <c r="B31" s="25" t="s">
        <v>10</v>
      </c>
      <c r="C31" s="25">
        <f t="shared" si="11"/>
        <v>1279.6237496507406</v>
      </c>
      <c r="D31" s="25">
        <f t="shared" si="10"/>
        <v>-21.899475975871553</v>
      </c>
      <c r="E31" s="25">
        <f t="shared" si="10"/>
        <v>-28.007705112151683</v>
      </c>
      <c r="F31" s="25">
        <f t="shared" si="10"/>
        <v>-96.216567601036502</v>
      </c>
      <c r="G31" s="25">
        <f t="shared" si="10"/>
        <v>1252.3740592135543</v>
      </c>
      <c r="H31" s="25">
        <f t="shared" si="10"/>
        <v>0.26446436330826373</v>
      </c>
      <c r="I31" s="25">
        <f t="shared" si="10"/>
        <v>33.819403560913145</v>
      </c>
      <c r="J31" s="25">
        <f t="shared" si="10"/>
        <v>13.892418262304474</v>
      </c>
      <c r="K31" s="25">
        <f t="shared" si="10"/>
        <v>-36.796432686154375</v>
      </c>
      <c r="L31" s="25">
        <f t="shared" si="10"/>
        <v>293.87434791762399</v>
      </c>
      <c r="M31" s="25">
        <f t="shared" si="10"/>
        <v>-76.480228755808398</v>
      </c>
      <c r="N31" s="25">
        <f t="shared" si="10"/>
        <v>79.025585980258938</v>
      </c>
      <c r="O31" s="25">
        <f t="shared" si="10"/>
        <v>22.096411627070054</v>
      </c>
      <c r="P31" s="25">
        <f t="shared" si="10"/>
        <v>-26.221946331683199</v>
      </c>
      <c r="Q31" s="25">
        <f t="shared" si="10"/>
        <v>82.088280464259469</v>
      </c>
      <c r="R31" s="25">
        <f t="shared" si="10"/>
        <v>20.609145571370306</v>
      </c>
      <c r="S31" s="25">
        <f t="shared" si="10"/>
        <v>86.498821556423053</v>
      </c>
      <c r="T31" s="25">
        <f t="shared" si="10"/>
        <v>-34.091796047512588</v>
      </c>
      <c r="U31" s="25">
        <f t="shared" si="10"/>
        <v>-64.450130860957586</v>
      </c>
      <c r="V31" s="25">
        <f t="shared" si="10"/>
        <v>-32.502674089593839</v>
      </c>
      <c r="W31" s="25">
        <f t="shared" si="10"/>
        <v>-23.885114341805547</v>
      </c>
      <c r="X31" s="25">
        <f t="shared" si="10"/>
        <v>-8.2465455890903314</v>
      </c>
      <c r="Y31" s="25">
        <f t="shared" si="10"/>
        <v>70.414611621381567</v>
      </c>
      <c r="Z31" s="25">
        <f t="shared" si="10"/>
        <v>14.22852897740124</v>
      </c>
      <c r="AA31" s="25">
        <f t="shared" si="10"/>
        <v>-32.615977173139996</v>
      </c>
      <c r="AB31" s="25">
        <f t="shared" si="10"/>
        <v>-52.785580908312753</v>
      </c>
      <c r="AC31" s="25">
        <f t="shared" si="10"/>
        <v>-63.442384444676442</v>
      </c>
      <c r="AD31" s="25">
        <f t="shared" si="10"/>
        <v>556.08608313449463</v>
      </c>
      <c r="AE31" s="35">
        <f t="shared" si="12"/>
        <v>4.7566632855842101</v>
      </c>
    </row>
    <row r="32" spans="1:31" s="27" customFormat="1">
      <c r="A32" s="29" t="s">
        <v>24</v>
      </c>
      <c r="B32" s="25" t="s">
        <v>10</v>
      </c>
      <c r="C32" s="25">
        <f t="shared" si="11"/>
        <v>27.953957353142101</v>
      </c>
      <c r="D32" s="25">
        <f t="shared" si="10"/>
        <v>39.336545393836303</v>
      </c>
      <c r="E32" s="25">
        <f t="shared" si="10"/>
        <v>9.9003990160802431</v>
      </c>
      <c r="F32" s="25">
        <f t="shared" si="10"/>
        <v>14.675890181913445</v>
      </c>
      <c r="G32" s="25">
        <f t="shared" si="10"/>
        <v>10.819130728599575</v>
      </c>
      <c r="H32" s="25">
        <f t="shared" si="10"/>
        <v>-10.472160848679565</v>
      </c>
      <c r="I32" s="25">
        <f t="shared" si="10"/>
        <v>-1.5286844178763346</v>
      </c>
      <c r="J32" s="25">
        <f t="shared" si="10"/>
        <v>-4.9899949521666258</v>
      </c>
      <c r="K32" s="25">
        <f t="shared" si="10"/>
        <v>2.1535202261615751</v>
      </c>
      <c r="L32" s="25">
        <f t="shared" si="10"/>
        <v>-0.78208123296523979</v>
      </c>
      <c r="M32" s="25">
        <f t="shared" si="10"/>
        <v>-10.11019338934841</v>
      </c>
      <c r="N32" s="25">
        <f t="shared" si="10"/>
        <v>-12.501097593080686</v>
      </c>
      <c r="O32" s="25">
        <f t="shared" si="10"/>
        <v>-4.3923155009998283</v>
      </c>
      <c r="P32" s="25">
        <f t="shared" si="10"/>
        <v>-17.703383208343297</v>
      </c>
      <c r="Q32" s="25">
        <f t="shared" si="10"/>
        <v>10.738937940333116</v>
      </c>
      <c r="R32" s="25">
        <f t="shared" si="10"/>
        <v>9.6803513005273771</v>
      </c>
      <c r="S32" s="25">
        <f t="shared" si="10"/>
        <v>0.35250252659989201</v>
      </c>
      <c r="T32" s="25">
        <f t="shared" si="10"/>
        <v>3.0614486197987532</v>
      </c>
      <c r="U32" s="25">
        <f t="shared" si="10"/>
        <v>-6.4263675654567294</v>
      </c>
      <c r="V32" s="25">
        <f t="shared" si="10"/>
        <v>-2.6975461718473355</v>
      </c>
      <c r="W32" s="25">
        <f t="shared" si="10"/>
        <v>-2.7490864494017586</v>
      </c>
      <c r="X32" s="25">
        <f t="shared" si="10"/>
        <v>-0.22001130862153673</v>
      </c>
      <c r="Y32" s="25">
        <f t="shared" si="10"/>
        <v>5.9268298871095055</v>
      </c>
      <c r="Z32" s="25">
        <f t="shared" si="10"/>
        <v>0.76672119124626192</v>
      </c>
      <c r="AA32" s="25">
        <f t="shared" si="10"/>
        <v>-6.6967286641468462</v>
      </c>
      <c r="AB32" s="25">
        <f t="shared" si="10"/>
        <v>15.400157206986293</v>
      </c>
      <c r="AC32" s="25">
        <f t="shared" si="10"/>
        <v>13.26366426829766</v>
      </c>
      <c r="AD32" s="25">
        <f t="shared" si="10"/>
        <v>9.0498821763476798</v>
      </c>
      <c r="AE32" s="35">
        <f t="shared" si="12"/>
        <v>2.5251631023685945</v>
      </c>
    </row>
    <row r="33" spans="1:31" s="27" customFormat="1" ht="13.8" thickBo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7" customFormat="1" ht="13.8" thickTop="1">
      <c r="A34" s="17" t="s">
        <v>1187</v>
      </c>
    </row>
  </sheetData>
  <mergeCells count="5">
    <mergeCell ref="A2:AE2"/>
    <mergeCell ref="A4:AE4"/>
    <mergeCell ref="B7:AE7"/>
    <mergeCell ref="B16:AE16"/>
    <mergeCell ref="B25:AE25"/>
  </mergeCells>
  <hyperlinks>
    <hyperlink ref="A1" location="ÍNDICE!A1" display="INDICE" xr:uid="{00000000-0004-0000-2000-000000000000}"/>
  </hyperlinks>
  <pageMargins left="0.7" right="0.7" top="0.75" bottom="0.75" header="0.3" footer="0.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E34"/>
  <sheetViews>
    <sheetView showGridLines="0" workbookViewId="0"/>
  </sheetViews>
  <sheetFormatPr baseColWidth="10" defaultColWidth="10.88671875" defaultRowHeight="13.2"/>
  <cols>
    <col min="1" max="1" width="11.109375" style="1" customWidth="1"/>
    <col min="2" max="22" width="11" style="1" customWidth="1"/>
    <col min="23" max="23" width="11" style="1" bestFit="1" customWidth="1"/>
    <col min="24" max="30" width="11" style="1" customWidth="1"/>
    <col min="31" max="31" width="11.44140625" style="1" bestFit="1" customWidth="1"/>
    <col min="32" max="16384" width="10.88671875" style="1"/>
  </cols>
  <sheetData>
    <row r="1" spans="1:31" s="2" customFormat="1">
      <c r="A1" s="45" t="s">
        <v>0</v>
      </c>
    </row>
    <row r="2" spans="1:31" s="2" customFormat="1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2" customFormat="1">
      <c r="A4" s="87" t="s">
        <v>1213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2" customFormat="1" ht="13.8" thickTop="1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1186</v>
      </c>
    </row>
    <row r="7" spans="1:31" s="2" customFormat="1" ht="13.8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2" customFormat="1">
      <c r="A9" s="7" t="s">
        <v>3</v>
      </c>
      <c r="B9" s="8">
        <v>0.22600000000000001</v>
      </c>
      <c r="C9" s="8">
        <v>0.47767599999999999</v>
      </c>
      <c r="D9" s="8">
        <v>0.40628399999999998</v>
      </c>
      <c r="E9" s="8">
        <v>1.3187790000000004</v>
      </c>
      <c r="F9" s="8">
        <v>1.5834970000000004</v>
      </c>
      <c r="G9" s="8">
        <v>3.7642639999999998</v>
      </c>
      <c r="H9" s="8">
        <v>4.4483109999999995</v>
      </c>
      <c r="I9" s="8">
        <v>5.8640779999999975</v>
      </c>
      <c r="J9" s="8">
        <v>7.4743520000000014</v>
      </c>
      <c r="K9" s="8">
        <v>12.918436000000002</v>
      </c>
      <c r="L9" s="8">
        <v>18.980383999999997</v>
      </c>
      <c r="M9" s="8">
        <v>35.255396999999995</v>
      </c>
      <c r="N9" s="8">
        <v>55.724386000000003</v>
      </c>
      <c r="O9" s="24">
        <v>75.718630000000005</v>
      </c>
      <c r="P9" s="24">
        <v>71.598320999999984</v>
      </c>
      <c r="Q9" s="24">
        <v>102.90881200000001</v>
      </c>
      <c r="R9" s="24">
        <v>157.69366399999996</v>
      </c>
      <c r="S9" s="24">
        <v>180.703611</v>
      </c>
      <c r="T9" s="24">
        <v>211.43833000000001</v>
      </c>
      <c r="U9" s="24">
        <v>255.59690100000003</v>
      </c>
      <c r="V9" s="24">
        <v>290.36944300000005</v>
      </c>
      <c r="W9" s="24">
        <v>287.13722899999999</v>
      </c>
      <c r="X9" s="24">
        <v>330.49984799999993</v>
      </c>
      <c r="Y9" s="9">
        <v>361.97171500000007</v>
      </c>
      <c r="Z9" s="9">
        <v>335.2001939999999</v>
      </c>
      <c r="AA9" s="9">
        <v>266.52534000000003</v>
      </c>
      <c r="AB9" s="9">
        <v>372.71852699999988</v>
      </c>
      <c r="AC9" s="9">
        <v>487.63382399999989</v>
      </c>
      <c r="AD9" s="9">
        <v>382.70384100000001</v>
      </c>
      <c r="AE9" s="24">
        <f>SUM(B9:AD9)</f>
        <v>4318.8600740000002</v>
      </c>
    </row>
    <row r="10" spans="1:31" s="2" customFormat="1">
      <c r="A10" s="7" t="s">
        <v>4</v>
      </c>
      <c r="B10" s="8">
        <v>3.4829999999999965</v>
      </c>
      <c r="C10" s="8">
        <v>4.2297300000000009</v>
      </c>
      <c r="D10" s="8">
        <v>11.628301000000004</v>
      </c>
      <c r="E10" s="8">
        <v>18.587423000000005</v>
      </c>
      <c r="F10" s="8">
        <v>30.013550000000009</v>
      </c>
      <c r="G10" s="8">
        <v>106.51873399999997</v>
      </c>
      <c r="H10" s="8">
        <v>116.39222599999998</v>
      </c>
      <c r="I10" s="8">
        <v>206.04457200000007</v>
      </c>
      <c r="J10" s="8">
        <v>233.70829600000013</v>
      </c>
      <c r="K10" s="8">
        <v>410.74937100000017</v>
      </c>
      <c r="L10" s="8">
        <v>569.96726100000012</v>
      </c>
      <c r="M10" s="8">
        <v>507.19535300000007</v>
      </c>
      <c r="N10" s="8">
        <v>408.76628000000017</v>
      </c>
      <c r="O10" s="10">
        <v>485.84251999999975</v>
      </c>
      <c r="P10" s="10">
        <v>443.26954099999989</v>
      </c>
      <c r="Q10" s="10">
        <v>651.46422800000005</v>
      </c>
      <c r="R10" s="10">
        <v>753.2001650000002</v>
      </c>
      <c r="S10" s="10">
        <v>838.39518999999996</v>
      </c>
      <c r="T10" s="10">
        <v>816.16535800000031</v>
      </c>
      <c r="U10" s="10">
        <v>927.43940200000054</v>
      </c>
      <c r="V10" s="10">
        <v>1258.5514079999998</v>
      </c>
      <c r="W10" s="10">
        <v>1261.4511540000001</v>
      </c>
      <c r="X10" s="10">
        <v>1309.1204320000004</v>
      </c>
      <c r="Y10" s="10">
        <v>1369.0802099999994</v>
      </c>
      <c r="Z10" s="10">
        <v>1243.7370810000009</v>
      </c>
      <c r="AA10" s="10">
        <v>1027.0947229999997</v>
      </c>
      <c r="AB10" s="10">
        <v>1576.0766969999993</v>
      </c>
      <c r="AC10" s="10">
        <v>1743.1530689999995</v>
      </c>
      <c r="AD10" s="10">
        <v>1618.3852989999993</v>
      </c>
      <c r="AE10" s="24">
        <f t="shared" ref="AE10:AE14" si="0">SUM(B10:AD10)</f>
        <v>19949.710574000001</v>
      </c>
    </row>
    <row r="11" spans="1:31" s="2" customFormat="1">
      <c r="A11" s="5" t="s">
        <v>5</v>
      </c>
      <c r="B11" s="8">
        <v>6.509999999999998</v>
      </c>
      <c r="C11" s="8">
        <v>7.5517259999999986</v>
      </c>
      <c r="D11" s="8">
        <v>12.216846999999991</v>
      </c>
      <c r="E11" s="8">
        <v>15.672196999999992</v>
      </c>
      <c r="F11" s="8">
        <v>12.255272999999999</v>
      </c>
      <c r="G11" s="8">
        <v>25.120603999999979</v>
      </c>
      <c r="H11" s="8">
        <v>22.144541000000004</v>
      </c>
      <c r="I11" s="8">
        <v>57.127698999999957</v>
      </c>
      <c r="J11" s="8">
        <v>51.707553000000019</v>
      </c>
      <c r="K11" s="8">
        <v>63.031015999999994</v>
      </c>
      <c r="L11" s="8">
        <v>73.979410000000044</v>
      </c>
      <c r="M11" s="8">
        <v>76.753211999999991</v>
      </c>
      <c r="N11" s="8">
        <v>86.127559000000034</v>
      </c>
      <c r="O11" s="11">
        <v>105.99418200000005</v>
      </c>
      <c r="P11" s="11">
        <v>137.12119600000008</v>
      </c>
      <c r="Q11" s="11">
        <v>213.39833599999972</v>
      </c>
      <c r="R11" s="11">
        <v>261.23879399999998</v>
      </c>
      <c r="S11" s="11">
        <v>626.29788500000029</v>
      </c>
      <c r="T11" s="11">
        <v>916.31122099999993</v>
      </c>
      <c r="U11" s="11">
        <v>1152.7191600000003</v>
      </c>
      <c r="V11" s="11">
        <v>1346.1688240000003</v>
      </c>
      <c r="W11" s="11">
        <v>1356.5047820000007</v>
      </c>
      <c r="X11" s="11">
        <v>1318.9939719999998</v>
      </c>
      <c r="Y11" s="11">
        <v>1487.1953219999996</v>
      </c>
      <c r="Z11" s="11">
        <v>1549.9670680000004</v>
      </c>
      <c r="AA11" s="11">
        <v>1183.0752899999995</v>
      </c>
      <c r="AB11" s="11">
        <v>1702.3147920000006</v>
      </c>
      <c r="AC11" s="11">
        <v>2405.7991740000002</v>
      </c>
      <c r="AD11" s="11">
        <v>2596.2348610000008</v>
      </c>
      <c r="AE11" s="24">
        <f t="shared" si="0"/>
        <v>18869.532496</v>
      </c>
    </row>
    <row r="12" spans="1:31" s="2" customFormat="1">
      <c r="A12" s="7" t="s">
        <v>6</v>
      </c>
      <c r="B12" s="8">
        <v>15.3</v>
      </c>
      <c r="C12" s="8">
        <v>29.808882000000001</v>
      </c>
      <c r="D12" s="8">
        <v>29.723337000000001</v>
      </c>
      <c r="E12" s="8">
        <v>42.765387000000004</v>
      </c>
      <c r="F12" s="8">
        <v>57.574021000000009</v>
      </c>
      <c r="G12" s="8">
        <v>74.316028000000003</v>
      </c>
      <c r="H12" s="8">
        <v>105.08690800000001</v>
      </c>
      <c r="I12" s="8">
        <v>134.954522</v>
      </c>
      <c r="J12" s="8">
        <v>154.286709</v>
      </c>
      <c r="K12" s="8">
        <v>189.90747999999999</v>
      </c>
      <c r="L12" s="8">
        <v>240.42215900000002</v>
      </c>
      <c r="M12" s="8">
        <v>302.68680499999994</v>
      </c>
      <c r="N12" s="8">
        <v>372.122074</v>
      </c>
      <c r="O12" s="24">
        <v>416.824388</v>
      </c>
      <c r="P12" s="24">
        <v>384.81782600000003</v>
      </c>
      <c r="Q12" s="24">
        <v>529.28087099999993</v>
      </c>
      <c r="R12" s="24">
        <v>654.90414899999996</v>
      </c>
      <c r="S12" s="24">
        <v>735.36349399999995</v>
      </c>
      <c r="T12" s="24">
        <v>722.53415200000006</v>
      </c>
      <c r="U12" s="24">
        <v>828.97348799999975</v>
      </c>
      <c r="V12" s="24">
        <v>850.64671900000008</v>
      </c>
      <c r="W12" s="24">
        <v>826.90640199999996</v>
      </c>
      <c r="X12" s="24">
        <v>848.01405699999998</v>
      </c>
      <c r="Y12" s="24">
        <v>990.91310400000009</v>
      </c>
      <c r="Z12" s="24">
        <v>1073.801976</v>
      </c>
      <c r="AA12" s="24">
        <v>1265.8202360000005</v>
      </c>
      <c r="AB12" s="24">
        <v>1191.4427390000005</v>
      </c>
      <c r="AC12" s="24">
        <v>1289.7868670000005</v>
      </c>
      <c r="AD12" s="24">
        <v>1229.7823190000001</v>
      </c>
      <c r="AE12" s="24">
        <f t="shared" si="0"/>
        <v>15588.767098999999</v>
      </c>
    </row>
    <row r="13" spans="1:31" s="2" customFormat="1">
      <c r="A13" s="7" t="s">
        <v>26</v>
      </c>
      <c r="B13" s="8">
        <f>SUM(B9:B12)</f>
        <v>25.518999999999995</v>
      </c>
      <c r="C13" s="8">
        <f t="shared" ref="C13:AD13" si="1">SUM(C9:C12)</f>
        <v>42.068013999999998</v>
      </c>
      <c r="D13" s="8">
        <f t="shared" si="1"/>
        <v>53.974768999999995</v>
      </c>
      <c r="E13" s="8">
        <f t="shared" si="1"/>
        <v>78.343785999999994</v>
      </c>
      <c r="F13" s="8">
        <f t="shared" si="1"/>
        <v>101.42634100000001</v>
      </c>
      <c r="G13" s="8">
        <f t="shared" si="1"/>
        <v>209.71962999999994</v>
      </c>
      <c r="H13" s="8">
        <f t="shared" si="1"/>
        <v>248.07198599999998</v>
      </c>
      <c r="I13" s="8">
        <f t="shared" si="1"/>
        <v>403.99087100000003</v>
      </c>
      <c r="J13" s="8">
        <f t="shared" si="1"/>
        <v>447.17691000000013</v>
      </c>
      <c r="K13" s="8">
        <f t="shared" si="1"/>
        <v>676.60630300000014</v>
      </c>
      <c r="L13" s="8">
        <f t="shared" si="1"/>
        <v>903.34921400000007</v>
      </c>
      <c r="M13" s="8">
        <f t="shared" si="1"/>
        <v>921.89076699999998</v>
      </c>
      <c r="N13" s="8">
        <f t="shared" si="1"/>
        <v>922.74029900000016</v>
      </c>
      <c r="O13" s="8">
        <f t="shared" si="1"/>
        <v>1084.3797199999999</v>
      </c>
      <c r="P13" s="8">
        <f t="shared" si="1"/>
        <v>1036.8068839999999</v>
      </c>
      <c r="Q13" s="8">
        <f t="shared" si="1"/>
        <v>1497.0522469999996</v>
      </c>
      <c r="R13" s="8">
        <f t="shared" si="1"/>
        <v>1827.0367719999999</v>
      </c>
      <c r="S13" s="8">
        <f t="shared" si="1"/>
        <v>2380.7601800000002</v>
      </c>
      <c r="T13" s="8">
        <f t="shared" si="1"/>
        <v>2666.4490610000003</v>
      </c>
      <c r="U13" s="8">
        <f t="shared" si="1"/>
        <v>3164.7289510000005</v>
      </c>
      <c r="V13" s="8">
        <f t="shared" si="1"/>
        <v>3745.7363940000005</v>
      </c>
      <c r="W13" s="8">
        <f t="shared" si="1"/>
        <v>3731.9995670000008</v>
      </c>
      <c r="X13" s="8">
        <f t="shared" si="1"/>
        <v>3806.6283090000002</v>
      </c>
      <c r="Y13" s="8">
        <f t="shared" si="1"/>
        <v>4209.1603509999995</v>
      </c>
      <c r="Z13" s="8">
        <f t="shared" si="1"/>
        <v>4202.7063190000008</v>
      </c>
      <c r="AA13" s="8">
        <f t="shared" si="1"/>
        <v>3742.5155889999996</v>
      </c>
      <c r="AB13" s="8">
        <f t="shared" si="1"/>
        <v>4842.5527550000006</v>
      </c>
      <c r="AC13" s="8">
        <f t="shared" si="1"/>
        <v>5926.3729340000009</v>
      </c>
      <c r="AD13" s="8">
        <f t="shared" si="1"/>
        <v>5827.1063199999999</v>
      </c>
      <c r="AE13" s="24">
        <f t="shared" si="0"/>
        <v>58726.87024299999</v>
      </c>
    </row>
    <row r="14" spans="1:31" s="2" customFormat="1">
      <c r="A14" s="7" t="s">
        <v>24</v>
      </c>
      <c r="B14" s="8">
        <v>4527.1450320000022</v>
      </c>
      <c r="C14" s="8">
        <v>5604.6051669999988</v>
      </c>
      <c r="D14" s="8">
        <v>7468.5102820000011</v>
      </c>
      <c r="E14" s="8">
        <v>8739.5981460000003</v>
      </c>
      <c r="F14" s="8">
        <v>9933.8610220000028</v>
      </c>
      <c r="G14" s="8">
        <v>11279.176239000004</v>
      </c>
      <c r="H14" s="8">
        <v>10691.287067000001</v>
      </c>
      <c r="I14" s="8">
        <v>10621.701580000001</v>
      </c>
      <c r="J14" s="8">
        <v>10470.769706000001</v>
      </c>
      <c r="K14" s="8">
        <v>10399.467848</v>
      </c>
      <c r="L14" s="8">
        <v>10801.979175999997</v>
      </c>
      <c r="M14" s="8">
        <v>10962.784288999999</v>
      </c>
      <c r="N14" s="8">
        <v>10682.248354000001</v>
      </c>
      <c r="O14" s="10">
        <v>10533.524101000003</v>
      </c>
      <c r="P14" s="10">
        <v>8470.576562000002</v>
      </c>
      <c r="Q14" s="10">
        <v>10392.770405999998</v>
      </c>
      <c r="R14" s="10">
        <v>12150.999192999994</v>
      </c>
      <c r="S14" s="10">
        <v>12372.552058999994</v>
      </c>
      <c r="T14" s="10">
        <v>12937.743707999995</v>
      </c>
      <c r="U14" s="10">
        <v>13374.896771000007</v>
      </c>
      <c r="V14" s="10">
        <v>13629.823565999999</v>
      </c>
      <c r="W14" s="10">
        <v>12852.121733000004</v>
      </c>
      <c r="X14" s="10">
        <v>12999.470265000004</v>
      </c>
      <c r="Y14" s="10">
        <v>14400.404840000003</v>
      </c>
      <c r="Z14" s="10">
        <v>14062.069243999998</v>
      </c>
      <c r="AA14" s="10">
        <v>11603.193516000003</v>
      </c>
      <c r="AB14" s="10">
        <v>13688.677099999997</v>
      </c>
      <c r="AC14" s="10">
        <v>15899.044843000003</v>
      </c>
      <c r="AD14" s="10">
        <v>15875.318176000004</v>
      </c>
      <c r="AE14" s="24">
        <f t="shared" si="0"/>
        <v>327426.319991</v>
      </c>
    </row>
    <row r="15" spans="1:31" s="2" customFormat="1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s="2" customFormat="1">
      <c r="A16" s="5"/>
      <c r="B16" s="89" t="s">
        <v>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s="2" customFormat="1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2" customFormat="1">
      <c r="A18" s="7" t="s">
        <v>3</v>
      </c>
      <c r="B18" s="25">
        <f>B9/B$14*100</f>
        <v>4.9921086778206827E-3</v>
      </c>
      <c r="C18" s="25">
        <f t="shared" ref="C18:AE23" si="2">C9/C$14*100</f>
        <v>8.5229197377286025E-3</v>
      </c>
      <c r="D18" s="25">
        <f t="shared" si="2"/>
        <v>5.4399603757551594E-3</v>
      </c>
      <c r="E18" s="25">
        <f t="shared" si="2"/>
        <v>1.5089698381653719E-2</v>
      </c>
      <c r="F18" s="25">
        <f t="shared" si="2"/>
        <v>1.594039816435032E-2</v>
      </c>
      <c r="G18" s="25">
        <f t="shared" si="2"/>
        <v>3.3373571972253657E-2</v>
      </c>
      <c r="H18" s="25">
        <f t="shared" si="2"/>
        <v>4.1606880183119109E-2</v>
      </c>
      <c r="I18" s="25">
        <f t="shared" si="2"/>
        <v>5.5208461241668561E-2</v>
      </c>
      <c r="J18" s="25">
        <f t="shared" si="2"/>
        <v>7.1383023501290638E-2</v>
      </c>
      <c r="K18" s="25">
        <f t="shared" si="2"/>
        <v>0.12422208702231281</v>
      </c>
      <c r="L18" s="25">
        <f t="shared" si="2"/>
        <v>0.1757120958182451</v>
      </c>
      <c r="M18" s="25">
        <f t="shared" si="2"/>
        <v>0.32159163284253506</v>
      </c>
      <c r="N18" s="25">
        <f t="shared" si="2"/>
        <v>0.52165409521801498</v>
      </c>
      <c r="O18" s="25">
        <f t="shared" si="2"/>
        <v>0.71883473445332169</v>
      </c>
      <c r="P18" s="25">
        <f t="shared" si="2"/>
        <v>0.8452591210992465</v>
      </c>
      <c r="Q18" s="25">
        <f t="shared" si="2"/>
        <v>0.99019614578022686</v>
      </c>
      <c r="R18" s="25">
        <f t="shared" si="2"/>
        <v>1.2977835114238578</v>
      </c>
      <c r="S18" s="25">
        <f t="shared" si="2"/>
        <v>1.4605201104694747</v>
      </c>
      <c r="T18" s="25">
        <f t="shared" si="2"/>
        <v>1.6342751469814485</v>
      </c>
      <c r="U18" s="25">
        <f t="shared" si="2"/>
        <v>1.9110196166462801</v>
      </c>
      <c r="V18" s="25">
        <f t="shared" si="2"/>
        <v>2.1303976650463423</v>
      </c>
      <c r="W18" s="25">
        <f t="shared" si="2"/>
        <v>2.2341620703975003</v>
      </c>
      <c r="X18" s="25">
        <f t="shared" si="2"/>
        <v>2.5424101233558987</v>
      </c>
      <c r="Y18" s="25">
        <f t="shared" si="2"/>
        <v>2.5136217975938515</v>
      </c>
      <c r="Z18" s="25">
        <f t="shared" si="2"/>
        <v>2.3837188409737284</v>
      </c>
      <c r="AA18" s="25">
        <f t="shared" si="2"/>
        <v>2.2969998701864274</v>
      </c>
      <c r="AB18" s="25">
        <f t="shared" si="2"/>
        <v>2.7228235736527084</v>
      </c>
      <c r="AC18" s="25">
        <f t="shared" si="2"/>
        <v>3.0670636432269345</v>
      </c>
      <c r="AD18" s="25">
        <f t="shared" ref="AD18" si="3">AD9/AD$14*100</f>
        <v>2.4106845403487043</v>
      </c>
      <c r="AE18" s="25">
        <f t="shared" si="2"/>
        <v>1.3190326526342517</v>
      </c>
    </row>
    <row r="19" spans="1:31" s="2" customFormat="1">
      <c r="A19" s="7" t="s">
        <v>4</v>
      </c>
      <c r="B19" s="25">
        <f t="shared" ref="B19:Q23" si="4">B10/B$14*100</f>
        <v>7.6935904977209812E-2</v>
      </c>
      <c r="C19" s="25">
        <f t="shared" si="4"/>
        <v>7.5468830969658951E-2</v>
      </c>
      <c r="D19" s="25">
        <f t="shared" si="4"/>
        <v>0.15569773034959319</v>
      </c>
      <c r="E19" s="25">
        <f t="shared" si="4"/>
        <v>0.21268052248497518</v>
      </c>
      <c r="F19" s="25">
        <f t="shared" si="4"/>
        <v>0.302133781955783</v>
      </c>
      <c r="G19" s="25">
        <f t="shared" si="4"/>
        <v>0.94438398463613138</v>
      </c>
      <c r="H19" s="25">
        <f t="shared" si="4"/>
        <v>1.0886643045930287</v>
      </c>
      <c r="I19" s="25">
        <f t="shared" si="4"/>
        <v>1.9398452352301925</v>
      </c>
      <c r="J19" s="25">
        <f t="shared" si="4"/>
        <v>2.2320068396316626</v>
      </c>
      <c r="K19" s="25">
        <f t="shared" si="4"/>
        <v>3.9497152835468832</v>
      </c>
      <c r="L19" s="25">
        <f t="shared" si="4"/>
        <v>5.276507681725235</v>
      </c>
      <c r="M19" s="25">
        <f t="shared" si="4"/>
        <v>4.6265195011537097</v>
      </c>
      <c r="N19" s="25">
        <f t="shared" si="4"/>
        <v>3.8265940507452849</v>
      </c>
      <c r="O19" s="25">
        <f t="shared" si="4"/>
        <v>4.6123454538246715</v>
      </c>
      <c r="P19" s="25">
        <f t="shared" si="4"/>
        <v>5.2330504040133343</v>
      </c>
      <c r="Q19" s="25">
        <f t="shared" si="4"/>
        <v>6.2684366396076063</v>
      </c>
      <c r="R19" s="25">
        <f t="shared" si="2"/>
        <v>6.1986685459900892</v>
      </c>
      <c r="S19" s="25">
        <f t="shared" si="2"/>
        <v>6.7762510596198116</v>
      </c>
      <c r="T19" s="25">
        <f t="shared" si="2"/>
        <v>6.3084056727397391</v>
      </c>
      <c r="U19" s="25">
        <f t="shared" si="2"/>
        <v>6.9341798884826709</v>
      </c>
      <c r="V19" s="25">
        <f t="shared" si="2"/>
        <v>9.2338055727991506</v>
      </c>
      <c r="W19" s="25">
        <f t="shared" si="2"/>
        <v>9.8151198705269831</v>
      </c>
      <c r="X19" s="25">
        <f t="shared" si="2"/>
        <v>10.070567533237863</v>
      </c>
      <c r="Y19" s="25">
        <f t="shared" si="2"/>
        <v>9.5072341730081469</v>
      </c>
      <c r="Z19" s="25">
        <f t="shared" si="2"/>
        <v>8.8446235004188907</v>
      </c>
      <c r="AA19" s="25">
        <f t="shared" si="2"/>
        <v>8.8518279177513239</v>
      </c>
      <c r="AB19" s="25">
        <f t="shared" si="2"/>
        <v>11.513725435162756</v>
      </c>
      <c r="AC19" s="25">
        <f t="shared" si="2"/>
        <v>10.963885479997694</v>
      </c>
      <c r="AD19" s="25">
        <f t="shared" ref="AD19" si="5">AD10/AD$14*100</f>
        <v>10.194348743489391</v>
      </c>
      <c r="AE19" s="25">
        <f t="shared" si="2"/>
        <v>6.0928854389434424</v>
      </c>
    </row>
    <row r="20" spans="1:31" s="2" customFormat="1">
      <c r="A20" s="5" t="s">
        <v>5</v>
      </c>
      <c r="B20" s="25">
        <f t="shared" si="4"/>
        <v>0.14379923669297623</v>
      </c>
      <c r="C20" s="25">
        <f t="shared" si="2"/>
        <v>0.13474144520410961</v>
      </c>
      <c r="D20" s="25">
        <f t="shared" si="2"/>
        <v>0.16357809708643029</v>
      </c>
      <c r="E20" s="25">
        <f t="shared" si="2"/>
        <v>0.17932400023647482</v>
      </c>
      <c r="F20" s="25">
        <f t="shared" si="2"/>
        <v>0.12336867782686799</v>
      </c>
      <c r="G20" s="25">
        <f t="shared" si="2"/>
        <v>0.22271665472466395</v>
      </c>
      <c r="H20" s="25">
        <f t="shared" si="2"/>
        <v>0.20712698911950375</v>
      </c>
      <c r="I20" s="25">
        <f t="shared" si="2"/>
        <v>0.537839427795334</v>
      </c>
      <c r="J20" s="25">
        <f t="shared" si="2"/>
        <v>0.49382762157752702</v>
      </c>
      <c r="K20" s="25">
        <f t="shared" si="2"/>
        <v>0.60609847466495093</v>
      </c>
      <c r="L20" s="25">
        <f t="shared" si="2"/>
        <v>0.68486902996784726</v>
      </c>
      <c r="M20" s="25">
        <f t="shared" si="2"/>
        <v>0.70012516872208974</v>
      </c>
      <c r="N20" s="25">
        <f t="shared" si="2"/>
        <v>0.80626808276507911</v>
      </c>
      <c r="O20" s="25">
        <f t="shared" si="2"/>
        <v>1.0062556555971374</v>
      </c>
      <c r="P20" s="25">
        <f t="shared" si="2"/>
        <v>1.6187941280779141</v>
      </c>
      <c r="Q20" s="25">
        <f t="shared" si="2"/>
        <v>2.0533344590851317</v>
      </c>
      <c r="R20" s="25">
        <f t="shared" si="2"/>
        <v>2.1499367241378442</v>
      </c>
      <c r="S20" s="25">
        <f t="shared" si="2"/>
        <v>5.0619943404838708</v>
      </c>
      <c r="T20" s="25">
        <f t="shared" si="2"/>
        <v>7.0824653949003729</v>
      </c>
      <c r="U20" s="25">
        <f t="shared" si="2"/>
        <v>8.6185275276245328</v>
      </c>
      <c r="V20" s="25">
        <f t="shared" si="2"/>
        <v>9.8766415976070192</v>
      </c>
      <c r="W20" s="25">
        <f t="shared" si="2"/>
        <v>10.554714701440654</v>
      </c>
      <c r="X20" s="25">
        <f t="shared" si="2"/>
        <v>10.146520935943688</v>
      </c>
      <c r="Y20" s="25">
        <f t="shared" si="2"/>
        <v>10.327454946745785</v>
      </c>
      <c r="Z20" s="25">
        <f t="shared" si="2"/>
        <v>11.022325669896272</v>
      </c>
      <c r="AA20" s="25">
        <f t="shared" si="2"/>
        <v>10.196117890894609</v>
      </c>
      <c r="AB20" s="25">
        <f t="shared" si="2"/>
        <v>12.435933579001588</v>
      </c>
      <c r="AC20" s="25">
        <f t="shared" si="2"/>
        <v>15.131721419473951</v>
      </c>
      <c r="AD20" s="25">
        <f t="shared" ref="AD20" si="6">AD11/AD$14*100</f>
        <v>16.353907570337316</v>
      </c>
      <c r="AE20" s="25">
        <f t="shared" si="2"/>
        <v>5.7629858517539674</v>
      </c>
    </row>
    <row r="21" spans="1:31" s="2" customFormat="1">
      <c r="A21" s="7" t="s">
        <v>6</v>
      </c>
      <c r="B21" s="25">
        <f t="shared" si="4"/>
        <v>0.33796133969317005</v>
      </c>
      <c r="C21" s="25">
        <f t="shared" si="2"/>
        <v>0.53186408519042794</v>
      </c>
      <c r="D21" s="25">
        <f t="shared" si="2"/>
        <v>0.39798213937840832</v>
      </c>
      <c r="E21" s="25">
        <f t="shared" si="2"/>
        <v>0.48932898613391235</v>
      </c>
      <c r="F21" s="25">
        <f t="shared" si="2"/>
        <v>0.57957344956300316</v>
      </c>
      <c r="G21" s="25">
        <f t="shared" si="2"/>
        <v>0.6588781523161017</v>
      </c>
      <c r="H21" s="25">
        <f t="shared" si="2"/>
        <v>0.98292102102808498</v>
      </c>
      <c r="I21" s="25">
        <f t="shared" si="2"/>
        <v>1.2705546374425629</v>
      </c>
      <c r="J21" s="25">
        <f t="shared" si="2"/>
        <v>1.4734992109662199</v>
      </c>
      <c r="K21" s="25">
        <f t="shared" si="2"/>
        <v>1.8261269016425923</v>
      </c>
      <c r="L21" s="25">
        <f t="shared" si="2"/>
        <v>2.2257232224088495</v>
      </c>
      <c r="M21" s="25">
        <f t="shared" si="2"/>
        <v>2.7610395043868032</v>
      </c>
      <c r="N21" s="25">
        <f t="shared" si="2"/>
        <v>3.4835557241154924</v>
      </c>
      <c r="O21" s="25">
        <f t="shared" si="2"/>
        <v>3.957121890103509</v>
      </c>
      <c r="P21" s="25">
        <f t="shared" si="2"/>
        <v>4.5429944842991894</v>
      </c>
      <c r="Q21" s="25">
        <f t="shared" si="2"/>
        <v>5.0927794064846585</v>
      </c>
      <c r="R21" s="25">
        <f t="shared" si="2"/>
        <v>5.3897143650316446</v>
      </c>
      <c r="S21" s="25">
        <f t="shared" si="2"/>
        <v>5.9435069700521863</v>
      </c>
      <c r="T21" s="25">
        <f t="shared" si="2"/>
        <v>5.5846998387611002</v>
      </c>
      <c r="U21" s="25">
        <f t="shared" si="2"/>
        <v>6.1979804569214592</v>
      </c>
      <c r="V21" s="25">
        <f t="shared" si="2"/>
        <v>6.2410691883199698</v>
      </c>
      <c r="W21" s="25">
        <f t="shared" si="2"/>
        <v>6.4340069225828866</v>
      </c>
      <c r="X21" s="25">
        <f t="shared" si="2"/>
        <v>6.5234508769423289</v>
      </c>
      <c r="Y21" s="25">
        <f t="shared" si="2"/>
        <v>6.8811475441825145</v>
      </c>
      <c r="Z21" s="25">
        <f t="shared" si="2"/>
        <v>7.6361590699616952</v>
      </c>
      <c r="AA21" s="25">
        <f t="shared" si="2"/>
        <v>10.909240066146632</v>
      </c>
      <c r="AB21" s="25">
        <f t="shared" si="2"/>
        <v>8.7038559701287781</v>
      </c>
      <c r="AC21" s="25">
        <f t="shared" si="2"/>
        <v>8.112354419629586</v>
      </c>
      <c r="AD21" s="25">
        <f t="shared" ref="AD21" si="7">AD12/AD$14*100</f>
        <v>7.7465050171980865</v>
      </c>
      <c r="AE21" s="25">
        <f t="shared" si="2"/>
        <v>4.761000001291432</v>
      </c>
    </row>
    <row r="22" spans="1:31" s="2" customFormat="1">
      <c r="A22" s="7" t="s">
        <v>26</v>
      </c>
      <c r="B22" s="25">
        <f t="shared" si="4"/>
        <v>0.56368859004117677</v>
      </c>
      <c r="C22" s="25">
        <f t="shared" si="2"/>
        <v>0.75059728110192503</v>
      </c>
      <c r="D22" s="25">
        <f t="shared" si="2"/>
        <v>0.722697927190187</v>
      </c>
      <c r="E22" s="25">
        <f t="shared" si="2"/>
        <v>0.89642320723701607</v>
      </c>
      <c r="F22" s="25">
        <f t="shared" si="2"/>
        <v>1.0210163075100043</v>
      </c>
      <c r="G22" s="25">
        <f t="shared" si="2"/>
        <v>1.8593523636491507</v>
      </c>
      <c r="H22" s="25">
        <f t="shared" si="2"/>
        <v>2.3203191949237363</v>
      </c>
      <c r="I22" s="25">
        <f t="shared" si="2"/>
        <v>3.8034477617097577</v>
      </c>
      <c r="J22" s="25">
        <f t="shared" si="2"/>
        <v>4.2707166956766995</v>
      </c>
      <c r="K22" s="25">
        <f t="shared" si="2"/>
        <v>6.5061627468767398</v>
      </c>
      <c r="L22" s="25">
        <f t="shared" si="2"/>
        <v>8.3628120299201765</v>
      </c>
      <c r="M22" s="25">
        <f t="shared" si="2"/>
        <v>8.4092758071051374</v>
      </c>
      <c r="N22" s="25">
        <f t="shared" si="2"/>
        <v>8.6380719528438696</v>
      </c>
      <c r="O22" s="25">
        <f t="shared" si="2"/>
        <v>10.294557733978642</v>
      </c>
      <c r="P22" s="25">
        <f t="shared" si="2"/>
        <v>12.240098137489683</v>
      </c>
      <c r="Q22" s="25">
        <f t="shared" si="2"/>
        <v>14.404746650957623</v>
      </c>
      <c r="R22" s="25">
        <f t="shared" si="2"/>
        <v>15.036103146583436</v>
      </c>
      <c r="S22" s="25">
        <f t="shared" si="2"/>
        <v>19.242272480625346</v>
      </c>
      <c r="T22" s="25">
        <f t="shared" si="2"/>
        <v>20.609846053382661</v>
      </c>
      <c r="U22" s="25">
        <f t="shared" si="2"/>
        <v>23.661707489674942</v>
      </c>
      <c r="V22" s="25">
        <f t="shared" si="2"/>
        <v>27.481914023772479</v>
      </c>
      <c r="W22" s="25">
        <f t="shared" si="2"/>
        <v>29.038003564948024</v>
      </c>
      <c r="X22" s="25">
        <f t="shared" si="2"/>
        <v>29.282949469479782</v>
      </c>
      <c r="Y22" s="25">
        <f t="shared" si="2"/>
        <v>29.229458461530299</v>
      </c>
      <c r="Z22" s="25">
        <f t="shared" si="2"/>
        <v>29.886827081250583</v>
      </c>
      <c r="AA22" s="25">
        <f t="shared" si="2"/>
        <v>32.25418574497899</v>
      </c>
      <c r="AB22" s="25">
        <f t="shared" si="2"/>
        <v>35.376338557945836</v>
      </c>
      <c r="AC22" s="25">
        <f t="shared" si="2"/>
        <v>37.275024962328168</v>
      </c>
      <c r="AD22" s="25">
        <f t="shared" ref="AD22" si="8">AD13/AD$14*100</f>
        <v>36.705445871373499</v>
      </c>
      <c r="AE22" s="25">
        <f t="shared" si="2"/>
        <v>17.935903944623092</v>
      </c>
    </row>
    <row r="23" spans="1:31" s="2" customFormat="1">
      <c r="A23" s="7" t="s">
        <v>24</v>
      </c>
      <c r="B23" s="25">
        <f t="shared" si="4"/>
        <v>100</v>
      </c>
      <c r="C23" s="25">
        <f t="shared" si="2"/>
        <v>100</v>
      </c>
      <c r="D23" s="25">
        <f t="shared" si="2"/>
        <v>100</v>
      </c>
      <c r="E23" s="25">
        <f t="shared" si="2"/>
        <v>100</v>
      </c>
      <c r="F23" s="25">
        <f t="shared" si="2"/>
        <v>100</v>
      </c>
      <c r="G23" s="25">
        <f t="shared" si="2"/>
        <v>100</v>
      </c>
      <c r="H23" s="25">
        <f t="shared" si="2"/>
        <v>100</v>
      </c>
      <c r="I23" s="25">
        <f t="shared" si="2"/>
        <v>100</v>
      </c>
      <c r="J23" s="25">
        <f t="shared" si="2"/>
        <v>100</v>
      </c>
      <c r="K23" s="25">
        <f t="shared" si="2"/>
        <v>100</v>
      </c>
      <c r="L23" s="25">
        <f t="shared" si="2"/>
        <v>100</v>
      </c>
      <c r="M23" s="25">
        <f t="shared" si="2"/>
        <v>100</v>
      </c>
      <c r="N23" s="25">
        <f t="shared" si="2"/>
        <v>100</v>
      </c>
      <c r="O23" s="25">
        <f t="shared" si="2"/>
        <v>100</v>
      </c>
      <c r="P23" s="25">
        <f t="shared" si="2"/>
        <v>100</v>
      </c>
      <c r="Q23" s="25">
        <f t="shared" si="2"/>
        <v>100</v>
      </c>
      <c r="R23" s="25">
        <f t="shared" si="2"/>
        <v>100</v>
      </c>
      <c r="S23" s="25">
        <f t="shared" si="2"/>
        <v>100</v>
      </c>
      <c r="T23" s="25">
        <f t="shared" si="2"/>
        <v>100</v>
      </c>
      <c r="U23" s="25">
        <f t="shared" si="2"/>
        <v>100</v>
      </c>
      <c r="V23" s="25">
        <f t="shared" si="2"/>
        <v>100</v>
      </c>
      <c r="W23" s="25">
        <f t="shared" si="2"/>
        <v>100</v>
      </c>
      <c r="X23" s="25">
        <f t="shared" si="2"/>
        <v>100</v>
      </c>
      <c r="Y23" s="25">
        <f t="shared" si="2"/>
        <v>100</v>
      </c>
      <c r="Z23" s="25">
        <f t="shared" si="2"/>
        <v>100</v>
      </c>
      <c r="AA23" s="25">
        <f t="shared" si="2"/>
        <v>100</v>
      </c>
      <c r="AB23" s="25">
        <f t="shared" si="2"/>
        <v>100</v>
      </c>
      <c r="AC23" s="25">
        <f t="shared" si="2"/>
        <v>100</v>
      </c>
      <c r="AD23" s="25">
        <f t="shared" ref="AD23" si="9">AD14/AD$14*100</f>
        <v>100</v>
      </c>
      <c r="AE23" s="25">
        <f t="shared" si="2"/>
        <v>100</v>
      </c>
    </row>
    <row r="24" spans="1:31" s="2" customFormat="1">
      <c r="A24" s="5"/>
      <c r="B24" s="12"/>
      <c r="C24" s="12"/>
      <c r="D24" s="12"/>
      <c r="E24" s="12"/>
      <c r="F24" s="12"/>
      <c r="G24" s="12"/>
      <c r="H24" s="12"/>
      <c r="I24" s="12"/>
      <c r="J24" s="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s="2" customFormat="1">
      <c r="A25" s="5"/>
      <c r="B25" s="89" t="s">
        <v>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2" customFormat="1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2" customFormat="1">
      <c r="A27" s="7" t="s">
        <v>3</v>
      </c>
      <c r="B27" s="25" t="s">
        <v>10</v>
      </c>
      <c r="C27" s="25">
        <f>(C9/B9)*100-100</f>
        <v>111.36106194690262</v>
      </c>
      <c r="D27" s="25">
        <f t="shared" ref="D27:AD32" si="10">(D9/C9)*100-100</f>
        <v>-14.945695408603328</v>
      </c>
      <c r="E27" s="25">
        <f t="shared" si="10"/>
        <v>224.59535694243448</v>
      </c>
      <c r="F27" s="25">
        <f t="shared" si="10"/>
        <v>20.072961428715487</v>
      </c>
      <c r="G27" s="25">
        <f t="shared" si="10"/>
        <v>137.71841689627445</v>
      </c>
      <c r="H27" s="25">
        <f t="shared" si="10"/>
        <v>18.17213139142207</v>
      </c>
      <c r="I27" s="25">
        <f t="shared" si="10"/>
        <v>31.827068745867791</v>
      </c>
      <c r="J27" s="25">
        <f t="shared" si="10"/>
        <v>27.459968984041566</v>
      </c>
      <c r="K27" s="25">
        <f t="shared" si="10"/>
        <v>72.836869336632788</v>
      </c>
      <c r="L27" s="25">
        <f t="shared" si="10"/>
        <v>46.924782535594829</v>
      </c>
      <c r="M27" s="25">
        <f t="shared" si="10"/>
        <v>85.746489638987271</v>
      </c>
      <c r="N27" s="25">
        <f t="shared" si="10"/>
        <v>58.059164672007569</v>
      </c>
      <c r="O27" s="25">
        <f t="shared" si="10"/>
        <v>35.880599922626345</v>
      </c>
      <c r="P27" s="25">
        <f t="shared" si="10"/>
        <v>-5.441605322230501</v>
      </c>
      <c r="Q27" s="25">
        <f t="shared" si="10"/>
        <v>43.730761507661668</v>
      </c>
      <c r="R27" s="25">
        <f t="shared" si="10"/>
        <v>53.236307887802582</v>
      </c>
      <c r="S27" s="25">
        <f t="shared" si="10"/>
        <v>14.59154820576687</v>
      </c>
      <c r="T27" s="25">
        <f t="shared" si="10"/>
        <v>17.008359063726758</v>
      </c>
      <c r="U27" s="25">
        <f t="shared" si="10"/>
        <v>20.884846659543712</v>
      </c>
      <c r="V27" s="25">
        <f t="shared" si="10"/>
        <v>13.604445853590377</v>
      </c>
      <c r="W27" s="25">
        <f t="shared" si="10"/>
        <v>-1.1131384785554133</v>
      </c>
      <c r="X27" s="25">
        <f t="shared" si="10"/>
        <v>15.101705602933137</v>
      </c>
      <c r="Y27" s="25">
        <f t="shared" si="10"/>
        <v>9.5225057410616785</v>
      </c>
      <c r="Z27" s="25">
        <f t="shared" si="10"/>
        <v>-7.3960256811779317</v>
      </c>
      <c r="AA27" s="25">
        <f t="shared" si="10"/>
        <v>-20.487713082886785</v>
      </c>
      <c r="AB27" s="25">
        <f t="shared" si="10"/>
        <v>39.843561216355567</v>
      </c>
      <c r="AC27" s="25">
        <f t="shared" si="10"/>
        <v>30.831656779970075</v>
      </c>
      <c r="AD27" s="25">
        <f t="shared" si="10"/>
        <v>-21.518192101456833</v>
      </c>
      <c r="AE27" s="26">
        <f>POWER(AD9/B9,1/29)*100-100</f>
        <v>29.22197011453369</v>
      </c>
    </row>
    <row r="28" spans="1:31" s="2" customFormat="1">
      <c r="A28" s="7" t="s">
        <v>4</v>
      </c>
      <c r="B28" s="25" t="s">
        <v>10</v>
      </c>
      <c r="C28" s="25">
        <f t="shared" ref="C28:R32" si="11">(C10/B10)*100-100</f>
        <v>21.439276485788255</v>
      </c>
      <c r="D28" s="25">
        <f t="shared" si="11"/>
        <v>174.91828083589263</v>
      </c>
      <c r="E28" s="25">
        <f t="shared" si="11"/>
        <v>59.846421244169704</v>
      </c>
      <c r="F28" s="25">
        <f t="shared" si="11"/>
        <v>61.472356872709042</v>
      </c>
      <c r="G28" s="25">
        <f t="shared" si="11"/>
        <v>254.90214919594627</v>
      </c>
      <c r="H28" s="25">
        <f t="shared" si="11"/>
        <v>9.2692539886927392</v>
      </c>
      <c r="I28" s="25">
        <f t="shared" si="11"/>
        <v>77.026060142539166</v>
      </c>
      <c r="J28" s="25">
        <f t="shared" si="11"/>
        <v>13.426087244851104</v>
      </c>
      <c r="K28" s="25">
        <f t="shared" si="11"/>
        <v>75.753012635888609</v>
      </c>
      <c r="L28" s="25">
        <f t="shared" si="11"/>
        <v>38.762783644043566</v>
      </c>
      <c r="M28" s="25">
        <f t="shared" si="11"/>
        <v>-11.013248004783222</v>
      </c>
      <c r="N28" s="25">
        <f t="shared" si="11"/>
        <v>-19.406540777198316</v>
      </c>
      <c r="O28" s="25">
        <f t="shared" si="11"/>
        <v>18.85582147333669</v>
      </c>
      <c r="P28" s="25">
        <f t="shared" si="11"/>
        <v>-8.7627116292744063</v>
      </c>
      <c r="Q28" s="25">
        <f t="shared" si="11"/>
        <v>46.967965931139901</v>
      </c>
      <c r="R28" s="25">
        <f t="shared" si="11"/>
        <v>15.616503965586915</v>
      </c>
      <c r="S28" s="25">
        <f t="shared" si="10"/>
        <v>11.311073597547576</v>
      </c>
      <c r="T28" s="25">
        <f t="shared" si="10"/>
        <v>-2.6514741812867015</v>
      </c>
      <c r="U28" s="25">
        <f t="shared" si="10"/>
        <v>13.633762191607275</v>
      </c>
      <c r="V28" s="25">
        <f t="shared" si="10"/>
        <v>35.701740220004041</v>
      </c>
      <c r="W28" s="25">
        <f t="shared" si="10"/>
        <v>0.23040346080168206</v>
      </c>
      <c r="X28" s="25">
        <f t="shared" si="10"/>
        <v>3.7789238092052386</v>
      </c>
      <c r="Y28" s="25">
        <f t="shared" si="10"/>
        <v>4.580157526714018</v>
      </c>
      <c r="Z28" s="25">
        <f t="shared" si="10"/>
        <v>-9.1552801716415502</v>
      </c>
      <c r="AA28" s="25">
        <f t="shared" si="10"/>
        <v>-17.418661975231487</v>
      </c>
      <c r="AB28" s="25">
        <f t="shared" si="10"/>
        <v>53.449984865709382</v>
      </c>
      <c r="AC28" s="25">
        <f t="shared" si="10"/>
        <v>10.600776746336237</v>
      </c>
      <c r="AD28" s="25">
        <f t="shared" si="10"/>
        <v>-7.1575911616055663</v>
      </c>
      <c r="AE28" s="26">
        <f t="shared" ref="AE28:AE32" si="12">POWER(AD10/B10,1/29)*100-100</f>
        <v>23.586190810223144</v>
      </c>
    </row>
    <row r="29" spans="1:31" s="2" customFormat="1">
      <c r="A29" s="5" t="s">
        <v>5</v>
      </c>
      <c r="B29" s="25" t="s">
        <v>10</v>
      </c>
      <c r="C29" s="25">
        <f t="shared" si="11"/>
        <v>16.001935483870994</v>
      </c>
      <c r="D29" s="25">
        <f t="shared" si="10"/>
        <v>61.775559653514875</v>
      </c>
      <c r="E29" s="25">
        <f t="shared" si="10"/>
        <v>28.283484273806522</v>
      </c>
      <c r="F29" s="25">
        <f t="shared" si="10"/>
        <v>-21.802456924195084</v>
      </c>
      <c r="G29" s="25">
        <f t="shared" si="10"/>
        <v>104.97792256443398</v>
      </c>
      <c r="H29" s="25">
        <f t="shared" si="10"/>
        <v>-11.847099695532719</v>
      </c>
      <c r="I29" s="25">
        <f t="shared" si="10"/>
        <v>157.97644213984813</v>
      </c>
      <c r="J29" s="25">
        <f t="shared" si="10"/>
        <v>-9.4877722976378607</v>
      </c>
      <c r="K29" s="25">
        <f t="shared" si="10"/>
        <v>21.899050221927865</v>
      </c>
      <c r="L29" s="25">
        <f t="shared" si="10"/>
        <v>17.369851693331498</v>
      </c>
      <c r="M29" s="25">
        <f t="shared" si="10"/>
        <v>3.7494243330677364</v>
      </c>
      <c r="N29" s="25">
        <f t="shared" si="10"/>
        <v>12.21362175696315</v>
      </c>
      <c r="O29" s="25">
        <f t="shared" si="10"/>
        <v>23.066511150048981</v>
      </c>
      <c r="P29" s="25">
        <f t="shared" si="10"/>
        <v>29.366719392202128</v>
      </c>
      <c r="Q29" s="25">
        <f t="shared" si="10"/>
        <v>55.62753405388878</v>
      </c>
      <c r="R29" s="25">
        <f t="shared" si="10"/>
        <v>22.418383805954491</v>
      </c>
      <c r="S29" s="25">
        <f t="shared" si="10"/>
        <v>139.74153126736616</v>
      </c>
      <c r="T29" s="25">
        <f t="shared" si="10"/>
        <v>46.305974033426537</v>
      </c>
      <c r="U29" s="25">
        <f t="shared" si="10"/>
        <v>25.799961146607032</v>
      </c>
      <c r="V29" s="25">
        <f t="shared" si="10"/>
        <v>16.782029024311512</v>
      </c>
      <c r="W29" s="25">
        <f t="shared" si="10"/>
        <v>0.76780547994627568</v>
      </c>
      <c r="X29" s="25">
        <f t="shared" si="10"/>
        <v>-2.7652545348712891</v>
      </c>
      <c r="Y29" s="25">
        <f t="shared" si="10"/>
        <v>12.752245542483791</v>
      </c>
      <c r="Z29" s="25">
        <f t="shared" si="10"/>
        <v>4.2208138414249845</v>
      </c>
      <c r="AA29" s="25">
        <f t="shared" si="10"/>
        <v>-23.670940213808507</v>
      </c>
      <c r="AB29" s="25">
        <f t="shared" si="10"/>
        <v>43.88896517312952</v>
      </c>
      <c r="AC29" s="25">
        <f t="shared" si="10"/>
        <v>41.325164141556684</v>
      </c>
      <c r="AD29" s="25">
        <f t="shared" si="10"/>
        <v>7.9156934235442833</v>
      </c>
      <c r="AE29" s="26">
        <f t="shared" si="12"/>
        <v>22.936680531776375</v>
      </c>
    </row>
    <row r="30" spans="1:31" s="2" customFormat="1">
      <c r="A30" s="7" t="s">
        <v>6</v>
      </c>
      <c r="B30" s="25" t="s">
        <v>10</v>
      </c>
      <c r="C30" s="25">
        <f t="shared" si="11"/>
        <v>94.829294117647038</v>
      </c>
      <c r="D30" s="25">
        <f t="shared" si="10"/>
        <v>-0.28697822347044166</v>
      </c>
      <c r="E30" s="25">
        <f t="shared" si="10"/>
        <v>43.87814867489476</v>
      </c>
      <c r="F30" s="25">
        <f t="shared" si="10"/>
        <v>34.627616020404531</v>
      </c>
      <c r="G30" s="25">
        <f t="shared" si="10"/>
        <v>29.079099755773512</v>
      </c>
      <c r="H30" s="25">
        <f t="shared" si="10"/>
        <v>41.405442174600637</v>
      </c>
      <c r="I30" s="25">
        <f t="shared" si="10"/>
        <v>28.421822059889706</v>
      </c>
      <c r="J30" s="25">
        <f t="shared" si="10"/>
        <v>14.324964227578832</v>
      </c>
      <c r="K30" s="25">
        <f t="shared" si="10"/>
        <v>23.087387909738879</v>
      </c>
      <c r="L30" s="25">
        <f t="shared" si="10"/>
        <v>26.599625775667192</v>
      </c>
      <c r="M30" s="25">
        <f t="shared" si="10"/>
        <v>25.898047941579264</v>
      </c>
      <c r="N30" s="25">
        <f t="shared" si="10"/>
        <v>22.939641851913592</v>
      </c>
      <c r="O30" s="25">
        <f t="shared" si="10"/>
        <v>12.012809000951648</v>
      </c>
      <c r="P30" s="25">
        <f t="shared" si="10"/>
        <v>-7.6786682644874276</v>
      </c>
      <c r="Q30" s="25">
        <f t="shared" si="10"/>
        <v>37.540632278297807</v>
      </c>
      <c r="R30" s="25">
        <f t="shared" si="10"/>
        <v>23.734709656642792</v>
      </c>
      <c r="S30" s="25">
        <f t="shared" si="10"/>
        <v>12.285667318317749</v>
      </c>
      <c r="T30" s="25">
        <f t="shared" si="10"/>
        <v>-1.7446259033359013</v>
      </c>
      <c r="U30" s="25">
        <f t="shared" si="10"/>
        <v>14.731391686520539</v>
      </c>
      <c r="V30" s="25">
        <f t="shared" si="10"/>
        <v>2.6144661215028293</v>
      </c>
      <c r="W30" s="25">
        <f t="shared" si="10"/>
        <v>-2.7908550600076012</v>
      </c>
      <c r="X30" s="25">
        <f t="shared" si="10"/>
        <v>2.5526051012482185</v>
      </c>
      <c r="Y30" s="25">
        <f t="shared" si="10"/>
        <v>16.851023378731568</v>
      </c>
      <c r="Z30" s="25">
        <f t="shared" si="10"/>
        <v>8.3648981596271028</v>
      </c>
      <c r="AA30" s="25">
        <f t="shared" si="10"/>
        <v>17.882092256459075</v>
      </c>
      <c r="AB30" s="25">
        <f t="shared" si="10"/>
        <v>-5.8758340943444836</v>
      </c>
      <c r="AC30" s="25">
        <f t="shared" si="10"/>
        <v>8.2542051565601895</v>
      </c>
      <c r="AD30" s="25">
        <f t="shared" si="10"/>
        <v>-4.6522839963139688</v>
      </c>
      <c r="AE30" s="26">
        <f t="shared" si="12"/>
        <v>16.330708437842233</v>
      </c>
    </row>
    <row r="31" spans="1:31" s="2" customFormat="1">
      <c r="A31" s="7" t="s">
        <v>26</v>
      </c>
      <c r="B31" s="25" t="s">
        <v>10</v>
      </c>
      <c r="C31" s="25">
        <f t="shared" si="11"/>
        <v>64.849774677691158</v>
      </c>
      <c r="D31" s="25">
        <f t="shared" si="10"/>
        <v>28.303582384469109</v>
      </c>
      <c r="E31" s="25">
        <f t="shared" si="10"/>
        <v>45.148904666919464</v>
      </c>
      <c r="F31" s="25">
        <f t="shared" si="10"/>
        <v>29.463159975444654</v>
      </c>
      <c r="G31" s="25">
        <f t="shared" si="10"/>
        <v>106.77037930412959</v>
      </c>
      <c r="H31" s="25">
        <f t="shared" si="10"/>
        <v>18.287442143589544</v>
      </c>
      <c r="I31" s="25">
        <f t="shared" si="10"/>
        <v>62.85227425881132</v>
      </c>
      <c r="J31" s="25">
        <f t="shared" si="10"/>
        <v>10.689855167544152</v>
      </c>
      <c r="K31" s="25">
        <f t="shared" si="10"/>
        <v>51.306180589690996</v>
      </c>
      <c r="L31" s="25">
        <f t="shared" si="10"/>
        <v>33.511794080936909</v>
      </c>
      <c r="M31" s="25">
        <f t="shared" si="10"/>
        <v>2.0525343590989138</v>
      </c>
      <c r="N31" s="25">
        <f t="shared" si="10"/>
        <v>9.2151047652279772E-2</v>
      </c>
      <c r="O31" s="25">
        <f t="shared" si="10"/>
        <v>17.517325424626293</v>
      </c>
      <c r="P31" s="25">
        <f t="shared" si="10"/>
        <v>-4.3871012268654397</v>
      </c>
      <c r="Q31" s="25">
        <f t="shared" si="10"/>
        <v>44.390654624550109</v>
      </c>
      <c r="R31" s="25">
        <f t="shared" si="10"/>
        <v>22.042285141435045</v>
      </c>
      <c r="S31" s="25">
        <f t="shared" si="10"/>
        <v>30.307184643791061</v>
      </c>
      <c r="T31" s="25">
        <f t="shared" si="10"/>
        <v>11.999901686863737</v>
      </c>
      <c r="U31" s="25">
        <f t="shared" si="10"/>
        <v>18.68702077560522</v>
      </c>
      <c r="V31" s="25">
        <f t="shared" si="10"/>
        <v>18.358837423230568</v>
      </c>
      <c r="W31" s="25">
        <f t="shared" si="10"/>
        <v>-0.36673234726298176</v>
      </c>
      <c r="X31" s="25">
        <f t="shared" si="10"/>
        <v>1.9996985707045667</v>
      </c>
      <c r="Y31" s="25">
        <f t="shared" si="10"/>
        <v>10.574503453575801</v>
      </c>
      <c r="Z31" s="25">
        <f t="shared" si="10"/>
        <v>-0.15333300377747605</v>
      </c>
      <c r="AA31" s="25">
        <f t="shared" si="10"/>
        <v>-10.949866468649645</v>
      </c>
      <c r="AB31" s="25">
        <f t="shared" si="10"/>
        <v>29.39298821448412</v>
      </c>
      <c r="AC31" s="25">
        <f t="shared" si="10"/>
        <v>22.381174430798751</v>
      </c>
      <c r="AD31" s="25">
        <f t="shared" si="10"/>
        <v>-1.6749977617929233</v>
      </c>
      <c r="AE31" s="26">
        <f t="shared" si="12"/>
        <v>20.59537856959399</v>
      </c>
    </row>
    <row r="32" spans="1:31" s="2" customFormat="1">
      <c r="A32" s="7" t="s">
        <v>24</v>
      </c>
      <c r="B32" s="25" t="s">
        <v>10</v>
      </c>
      <c r="C32" s="25">
        <f t="shared" si="11"/>
        <v>23.799991548404108</v>
      </c>
      <c r="D32" s="25">
        <f t="shared" si="10"/>
        <v>33.256671245544709</v>
      </c>
      <c r="E32" s="25">
        <f t="shared" si="10"/>
        <v>17.019295897114489</v>
      </c>
      <c r="F32" s="25">
        <f t="shared" si="10"/>
        <v>13.664963263174769</v>
      </c>
      <c r="G32" s="25">
        <f t="shared" si="10"/>
        <v>13.542722351567036</v>
      </c>
      <c r="H32" s="25">
        <f t="shared" si="10"/>
        <v>-5.212164076018766</v>
      </c>
      <c r="I32" s="25">
        <f t="shared" si="10"/>
        <v>-0.65086164616030828</v>
      </c>
      <c r="J32" s="25">
        <f t="shared" si="10"/>
        <v>-1.4209764119545127</v>
      </c>
      <c r="K32" s="25">
        <f t="shared" si="10"/>
        <v>-0.68096099906716745</v>
      </c>
      <c r="L32" s="25">
        <f t="shared" si="10"/>
        <v>3.8704992782626562</v>
      </c>
      <c r="M32" s="25">
        <f t="shared" si="10"/>
        <v>1.4886634234333656</v>
      </c>
      <c r="N32" s="25">
        <f t="shared" si="10"/>
        <v>-2.5589843565697663</v>
      </c>
      <c r="O32" s="25">
        <f t="shared" si="10"/>
        <v>-1.3922560875895442</v>
      </c>
      <c r="P32" s="25">
        <f t="shared" si="10"/>
        <v>-19.584590296842379</v>
      </c>
      <c r="Q32" s="25">
        <f t="shared" si="10"/>
        <v>22.692597486494392</v>
      </c>
      <c r="R32" s="25">
        <f t="shared" si="10"/>
        <v>16.917806497340962</v>
      </c>
      <c r="S32" s="25">
        <f t="shared" si="10"/>
        <v>1.8233304313577179</v>
      </c>
      <c r="T32" s="25">
        <f t="shared" si="10"/>
        <v>4.568108877657707</v>
      </c>
      <c r="U32" s="25">
        <f t="shared" si="10"/>
        <v>3.3788972240167396</v>
      </c>
      <c r="V32" s="25">
        <f t="shared" si="10"/>
        <v>1.9060094396596412</v>
      </c>
      <c r="W32" s="25">
        <f t="shared" si="10"/>
        <v>-5.7058833464286067</v>
      </c>
      <c r="X32" s="25">
        <f t="shared" si="10"/>
        <v>1.1464918794042944</v>
      </c>
      <c r="Y32" s="25">
        <f t="shared" si="10"/>
        <v>10.776858952259772</v>
      </c>
      <c r="Z32" s="25">
        <f t="shared" si="10"/>
        <v>-2.3494866967920984</v>
      </c>
      <c r="AA32" s="25">
        <f t="shared" si="10"/>
        <v>-17.485874129436169</v>
      </c>
      <c r="AB32" s="25">
        <f t="shared" si="10"/>
        <v>17.97335863720842</v>
      </c>
      <c r="AC32" s="25">
        <f t="shared" si="10"/>
        <v>16.14741677996048</v>
      </c>
      <c r="AD32" s="25">
        <f t="shared" si="10"/>
        <v>-0.14923328561114602</v>
      </c>
      <c r="AE32" s="26">
        <f t="shared" si="12"/>
        <v>4.4214181926480052</v>
      </c>
    </row>
    <row r="33" spans="1:31" s="2" customFormat="1" ht="13.8" thickBo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2" customFormat="1" ht="13.8" thickTop="1">
      <c r="A34" s="17" t="s">
        <v>1194</v>
      </c>
    </row>
  </sheetData>
  <mergeCells count="5">
    <mergeCell ref="A2:AE2"/>
    <mergeCell ref="A4:AE4"/>
    <mergeCell ref="B7:AE7"/>
    <mergeCell ref="B16:AE16"/>
    <mergeCell ref="B25:AE25"/>
  </mergeCells>
  <hyperlinks>
    <hyperlink ref="A1" location="ÍNDICE!A1" display="INDICE" xr:uid="{00000000-0004-0000-2100-000000000000}"/>
  </hyperlinks>
  <pageMargins left="0.7" right="0.7" top="0.75" bottom="0.75" header="0.3" footer="0.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F16"/>
  <sheetViews>
    <sheetView showGridLines="0" zoomScaleNormal="100" workbookViewId="0"/>
  </sheetViews>
  <sheetFormatPr baseColWidth="10" defaultColWidth="10.88671875" defaultRowHeight="13.2"/>
  <cols>
    <col min="1" max="1" width="11.109375" style="1" customWidth="1"/>
    <col min="2" max="22" width="11" style="1" customWidth="1"/>
    <col min="23" max="23" width="11" style="1" bestFit="1" customWidth="1"/>
    <col min="24" max="30" width="11" style="1" customWidth="1"/>
    <col min="31" max="31" width="11.44140625" style="1" bestFit="1" customWidth="1"/>
    <col min="32" max="16384" width="10.88671875" style="1"/>
  </cols>
  <sheetData>
    <row r="1" spans="1:32" s="2" customFormat="1">
      <c r="A1" s="45" t="s">
        <v>0</v>
      </c>
    </row>
    <row r="2" spans="1:32" s="2" customFormat="1">
      <c r="A2" s="87" t="s">
        <v>268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2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s="2" customFormat="1">
      <c r="A4" s="87" t="s">
        <v>1180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2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2" s="2" customFormat="1" ht="13.8" thickTop="1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1186</v>
      </c>
    </row>
    <row r="7" spans="1:32" s="2" customFormat="1" ht="13.8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2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2" s="2" customFormat="1">
      <c r="A9" s="7" t="s">
        <v>3</v>
      </c>
      <c r="B9" s="9">
        <f>'C27'!B9-'C28'!B9</f>
        <v>6.5219999999999994</v>
      </c>
      <c r="C9" s="9">
        <f>'C27'!C9-'C28'!C9</f>
        <v>97.528396999999998</v>
      </c>
      <c r="D9" s="9">
        <f>'C27'!D9-'C28'!D9</f>
        <v>76.327150000000003</v>
      </c>
      <c r="E9" s="9">
        <f>'C27'!E9-'C28'!E9</f>
        <v>53.420070000000003</v>
      </c>
      <c r="F9" s="9">
        <f>'C27'!F9-'C28'!F9</f>
        <v>0.44541799999999965</v>
      </c>
      <c r="G9" s="9">
        <f>'C27'!G9-'C28'!G9</f>
        <v>21.179850999999996</v>
      </c>
      <c r="H9" s="9">
        <f>'C27'!H9-'C28'!H9</f>
        <v>23.254584000000001</v>
      </c>
      <c r="I9" s="9">
        <f>'C27'!I9-'C28'!I9</f>
        <v>29.785630999999995</v>
      </c>
      <c r="J9" s="9">
        <f>'C27'!J9-'C28'!J9</f>
        <v>34.509625</v>
      </c>
      <c r="K9" s="9">
        <f>'C27'!K9-'C28'!K9</f>
        <v>14.175127999999996</v>
      </c>
      <c r="L9" s="9">
        <f>'C27'!L9-'C28'!L9</f>
        <v>84.172447999999989</v>
      </c>
      <c r="M9" s="9">
        <f>'C27'!M9-'C28'!M9</f>
        <v>-12.080750999999996</v>
      </c>
      <c r="N9" s="9">
        <f>'C27'!N9-'C28'!N9</f>
        <v>-12.540410999999999</v>
      </c>
      <c r="O9" s="9">
        <f>'C27'!O9-'C28'!O9</f>
        <v>-22.683587000000003</v>
      </c>
      <c r="P9" s="9">
        <f>'C27'!P9-'C28'!P9</f>
        <v>-34.585996999999985</v>
      </c>
      <c r="Q9" s="9">
        <f>'C27'!Q9-'C28'!Q9</f>
        <v>-36.251574000000005</v>
      </c>
      <c r="R9" s="9">
        <f>'C27'!R9-'C28'!R9</f>
        <v>-73.263122999999965</v>
      </c>
      <c r="S9" s="9">
        <f>'C27'!S9-'C28'!S9</f>
        <v>-26.369344000000012</v>
      </c>
      <c r="T9" s="9">
        <f>'C27'!T9-'C28'!T9</f>
        <v>-121.220946</v>
      </c>
      <c r="U9" s="9">
        <f>'C27'!U9-'C28'!U9</f>
        <v>-224.31537400000002</v>
      </c>
      <c r="V9" s="9">
        <f>'C27'!V9-'C28'!V9</f>
        <v>-275.94743600000004</v>
      </c>
      <c r="W9" s="9">
        <f>'C27'!W9-'C28'!W9</f>
        <v>-273.86100199999998</v>
      </c>
      <c r="X9" s="9">
        <f>'C27'!X9-'C28'!X9</f>
        <v>-317.91377099999994</v>
      </c>
      <c r="Y9" s="9">
        <f>'C27'!Y9-'C28'!Y9</f>
        <v>-337.3940080000001</v>
      </c>
      <c r="Z9" s="9">
        <f>'C27'!Z9-'C28'!Z9</f>
        <v>-304.97318199999989</v>
      </c>
      <c r="AA9" s="9">
        <f>'C27'!AA9-'C28'!AA9</f>
        <v>-250.18151400000002</v>
      </c>
      <c r="AB9" s="9">
        <f>'C27'!AB9-'C28'!AB9</f>
        <v>-367.60345699999988</v>
      </c>
      <c r="AC9" s="9">
        <f>'C27'!AC9-'C28'!AC9</f>
        <v>-487.47339899999992</v>
      </c>
      <c r="AD9" s="9">
        <f>'C27'!AD9-'C28'!AD9</f>
        <v>-358.07793400000003</v>
      </c>
      <c r="AE9" s="9">
        <f>'C27'!AE9-'C28'!AE9</f>
        <v>-3095.4165080000002</v>
      </c>
      <c r="AF9" s="9"/>
    </row>
    <row r="10" spans="1:32" s="2" customFormat="1">
      <c r="A10" s="7" t="s">
        <v>4</v>
      </c>
      <c r="B10" s="9">
        <f>'C27'!B10-'C28'!B10</f>
        <v>-3.4829999999999965</v>
      </c>
      <c r="C10" s="9">
        <f>'C27'!C10-'C28'!C10</f>
        <v>-4.0895140000000012</v>
      </c>
      <c r="D10" s="9">
        <f>'C27'!D10-'C28'!D10</f>
        <v>-11.614301000000005</v>
      </c>
      <c r="E10" s="9">
        <f>'C27'!E10-'C28'!E10</f>
        <v>-17.973636000000006</v>
      </c>
      <c r="F10" s="9">
        <f>'C27'!F10-'C28'!F10</f>
        <v>-29.977855000000009</v>
      </c>
      <c r="G10" s="9">
        <f>'C27'!G10-'C28'!G10</f>
        <v>-103.68917999999996</v>
      </c>
      <c r="H10" s="9">
        <f>'C27'!H10-'C28'!H10</f>
        <v>-115.98448599999998</v>
      </c>
      <c r="I10" s="9">
        <f>'C27'!I10-'C28'!I10</f>
        <v>-205.09658100000007</v>
      </c>
      <c r="J10" s="9">
        <f>'C27'!J10-'C28'!J10</f>
        <v>-233.16307700000013</v>
      </c>
      <c r="K10" s="9">
        <f>'C27'!K10-'C28'!K10</f>
        <v>-410.56623700000017</v>
      </c>
      <c r="L10" s="9">
        <f>'C27'!L10-'C28'!L10</f>
        <v>-569.48319800000013</v>
      </c>
      <c r="M10" s="9">
        <f>'C27'!M10-'C28'!M10</f>
        <v>-506.51495800000009</v>
      </c>
      <c r="N10" s="9">
        <f>'C27'!N10-'C28'!N10</f>
        <v>-407.58959500000014</v>
      </c>
      <c r="O10" s="9">
        <f>'C27'!O10-'C28'!O10</f>
        <v>-485.02732099999974</v>
      </c>
      <c r="P10" s="9">
        <f>'C27'!P10-'C28'!P10</f>
        <v>-441.26522999999992</v>
      </c>
      <c r="Q10" s="9">
        <f>'C27'!Q10-'C28'!Q10</f>
        <v>-649.83534000000009</v>
      </c>
      <c r="R10" s="9">
        <f>'C27'!R10-'C28'!R10</f>
        <v>-750.83726300000023</v>
      </c>
      <c r="S10" s="9">
        <f>'C27'!S10-'C28'!S10</f>
        <v>-828.78240599999992</v>
      </c>
      <c r="T10" s="9">
        <f>'C27'!T10-'C28'!T10</f>
        <v>-801.41157400000031</v>
      </c>
      <c r="U10" s="9">
        <f>'C27'!U10-'C28'!U10</f>
        <v>-922.87762300000054</v>
      </c>
      <c r="V10" s="9">
        <f>'C27'!V10-'C28'!V10</f>
        <v>-1256.3934889999998</v>
      </c>
      <c r="W10" s="9">
        <f>'C27'!W10-'C28'!W10</f>
        <v>-1259.804286</v>
      </c>
      <c r="X10" s="9">
        <f>'C27'!X10-'C28'!X10</f>
        <v>-1305.0072240000004</v>
      </c>
      <c r="Y10" s="9">
        <f>'C27'!Y10-'C28'!Y10</f>
        <v>-1363.5783799999995</v>
      </c>
      <c r="Z10" s="9">
        <f>'C27'!Z10-'C28'!Z10</f>
        <v>-1239.2506690000009</v>
      </c>
      <c r="AA10" s="9">
        <f>'C27'!AA10-'C28'!AA10</f>
        <v>-1022.3541419999997</v>
      </c>
      <c r="AB10" s="9">
        <f>'C27'!AB10-'C28'!AB10</f>
        <v>-1571.3198419999992</v>
      </c>
      <c r="AC10" s="9">
        <f>'C27'!AC10-'C28'!AC10</f>
        <v>-1739.9945529999995</v>
      </c>
      <c r="AD10" s="9">
        <f>'C27'!AD10-'C28'!AD10</f>
        <v>-1616.0581839999993</v>
      </c>
      <c r="AE10" s="9">
        <f>'C27'!AE10-'C28'!AE10</f>
        <v>-19873.023143999999</v>
      </c>
      <c r="AF10" s="9"/>
    </row>
    <row r="11" spans="1:32" s="2" customFormat="1">
      <c r="A11" s="5" t="s">
        <v>5</v>
      </c>
      <c r="B11" s="9">
        <f>'C27'!B11-'C28'!B11</f>
        <v>-6.501999999999998</v>
      </c>
      <c r="C11" s="9">
        <f>'C27'!C11-'C28'!C11</f>
        <v>-7.535836999999999</v>
      </c>
      <c r="D11" s="9">
        <f>'C27'!D11-'C28'!D11</f>
        <v>-12.157025999999991</v>
      </c>
      <c r="E11" s="9">
        <f>'C27'!E11-'C28'!E11</f>
        <v>-15.608424999999992</v>
      </c>
      <c r="F11" s="9">
        <f>'C27'!F11-'C28'!F11</f>
        <v>-12.219631999999999</v>
      </c>
      <c r="G11" s="9">
        <f>'C27'!G11-'C28'!G11</f>
        <v>-24.576217999999979</v>
      </c>
      <c r="H11" s="9">
        <f>'C27'!H11-'C28'!H11</f>
        <v>-21.808534000000005</v>
      </c>
      <c r="I11" s="9">
        <f>'C27'!I11-'C28'!I11</f>
        <v>-56.27162399999996</v>
      </c>
      <c r="J11" s="9">
        <f>'C27'!J11-'C28'!J11</f>
        <v>-50.992270000000019</v>
      </c>
      <c r="K11" s="9">
        <f>'C27'!K11-'C28'!K11</f>
        <v>-62.935577999999992</v>
      </c>
      <c r="L11" s="9">
        <f>'C27'!L11-'C28'!L11</f>
        <v>-70.362243000000049</v>
      </c>
      <c r="M11" s="9">
        <f>'C27'!M11-'C28'!M11</f>
        <v>-75.468434999999985</v>
      </c>
      <c r="N11" s="9">
        <f>'C27'!N11-'C28'!N11</f>
        <v>-85.149860000000032</v>
      </c>
      <c r="O11" s="9">
        <f>'C27'!O11-'C28'!O11</f>
        <v>-105.08335800000005</v>
      </c>
      <c r="P11" s="9">
        <f>'C27'!P11-'C28'!P11</f>
        <v>-136.30782300000007</v>
      </c>
      <c r="Q11" s="9">
        <f>'C27'!Q11-'C28'!Q11</f>
        <v>-211.93044599999971</v>
      </c>
      <c r="R11" s="9">
        <f>'C27'!R11-'C28'!R11</f>
        <v>-259.43853899999999</v>
      </c>
      <c r="S11" s="9">
        <f>'C27'!S11-'C28'!S11</f>
        <v>-623.44250800000032</v>
      </c>
      <c r="T11" s="9">
        <f>'C27'!T11-'C28'!T11</f>
        <v>-911.47316799999999</v>
      </c>
      <c r="U11" s="9">
        <f>'C27'!U11-'C28'!U11</f>
        <v>-1150.5569990000004</v>
      </c>
      <c r="V11" s="9">
        <f>'C27'!V11-'C28'!V11</f>
        <v>-1341.8652770000003</v>
      </c>
      <c r="W11" s="9">
        <f>'C27'!W11-'C28'!W11</f>
        <v>-1351.5795970000006</v>
      </c>
      <c r="X11" s="9">
        <f>'C27'!X11-'C28'!X11</f>
        <v>-1317.4374519999997</v>
      </c>
      <c r="Y11" s="9">
        <f>'C27'!Y11-'C28'!Y11</f>
        <v>-1486.1702429999996</v>
      </c>
      <c r="Z11" s="9">
        <f>'C27'!Z11-'C28'!Z11</f>
        <v>-1549.1233830000003</v>
      </c>
      <c r="AA11" s="9">
        <f>'C27'!AA11-'C28'!AA11</f>
        <v>-1180.6243369999995</v>
      </c>
      <c r="AB11" s="9">
        <f>'C27'!AB11-'C28'!AB11</f>
        <v>-1700.8010820000006</v>
      </c>
      <c r="AC11" s="9">
        <f>'C27'!AC11-'C28'!AC11</f>
        <v>-2405.5172710000002</v>
      </c>
      <c r="AD11" s="9">
        <f>'C27'!AD11-'C28'!AD11</f>
        <v>-2596.002707000001</v>
      </c>
      <c r="AE11" s="9">
        <f>'C27'!AE11-'C28'!AE11</f>
        <v>-18828.941871999999</v>
      </c>
      <c r="AF11" s="9"/>
    </row>
    <row r="12" spans="1:32" s="2" customFormat="1">
      <c r="A12" s="7" t="s">
        <v>6</v>
      </c>
      <c r="B12" s="9">
        <f>'C27'!B12-'C28'!B12</f>
        <v>-14.898000000000001</v>
      </c>
      <c r="C12" s="9">
        <f>'C27'!C12-'C28'!C12</f>
        <v>-29.217592</v>
      </c>
      <c r="D12" s="9">
        <f>'C27'!D12-'C28'!D12</f>
        <v>-29.403616</v>
      </c>
      <c r="E12" s="9">
        <f>'C27'!E12-'C28'!E12</f>
        <v>-42.656315000000006</v>
      </c>
      <c r="F12" s="9">
        <f>'C27'!F12-'C28'!F12</f>
        <v>-57.573503000000009</v>
      </c>
      <c r="G12" s="9">
        <f>'C27'!G12-'C28'!G12</f>
        <v>-74.223827999999997</v>
      </c>
      <c r="H12" s="9">
        <f>'C27'!H12-'C28'!H12</f>
        <v>-105.04816000000001</v>
      </c>
      <c r="I12" s="9">
        <f>'C27'!I12-'C28'!I12</f>
        <v>-134.28931800000001</v>
      </c>
      <c r="J12" s="9">
        <f>'C27'!J12-'C28'!J12</f>
        <v>-154.11656099999999</v>
      </c>
      <c r="K12" s="9">
        <f>'C27'!K12-'C28'!K12</f>
        <v>-189.840023</v>
      </c>
      <c r="L12" s="9">
        <f>'C27'!L12-'C28'!L12</f>
        <v>-239.59870300000003</v>
      </c>
      <c r="M12" s="9">
        <f>'C27'!M12-'C28'!M12</f>
        <v>-302.40703799999994</v>
      </c>
      <c r="N12" s="9">
        <f>'C27'!N12-'C28'!N12</f>
        <v>-371.95287200000001</v>
      </c>
      <c r="O12" s="9">
        <f>'C27'!O12-'C28'!O12</f>
        <v>-416.022355</v>
      </c>
      <c r="P12" s="9">
        <f>'C27'!P12-'C28'!P12</f>
        <v>-383.65446100000003</v>
      </c>
      <c r="Q12" s="9">
        <f>'C27'!Q12-'C28'!Q12</f>
        <v>-524.39075899999989</v>
      </c>
      <c r="R12" s="9">
        <f>'C27'!R12-'C28'!R12</f>
        <v>-653.47020199999997</v>
      </c>
      <c r="S12" s="9">
        <f>'C27'!S12-'C28'!S12</f>
        <v>-734.26542499999994</v>
      </c>
      <c r="T12" s="9">
        <f>'C27'!T12-'C28'!T12</f>
        <v>-721.68317100000002</v>
      </c>
      <c r="U12" s="9">
        <f>'C27'!U12-'C28'!U12</f>
        <v>-827.6393979999998</v>
      </c>
      <c r="V12" s="9">
        <f>'C27'!V12-'C28'!V12</f>
        <v>-844.97704300000009</v>
      </c>
      <c r="W12" s="9">
        <f>'C27'!W12-'C28'!W12</f>
        <v>-826.54378299999996</v>
      </c>
      <c r="X12" s="9">
        <f>'C27'!X12-'C28'!X12</f>
        <v>-847.72566399999994</v>
      </c>
      <c r="Y12" s="9">
        <f>'C27'!Y12-'C28'!Y12</f>
        <v>-990.41569700000014</v>
      </c>
      <c r="Z12" s="9">
        <f>'C27'!Z12-'C28'!Z12</f>
        <v>-1073.2605590000001</v>
      </c>
      <c r="AA12" s="9">
        <f>'C27'!AA12-'C28'!AA12</f>
        <v>-1265.0309570000004</v>
      </c>
      <c r="AB12" s="9">
        <f>'C27'!AB12-'C28'!AB12</f>
        <v>-1191.3436370000006</v>
      </c>
      <c r="AC12" s="9">
        <f>'C27'!AC12-'C28'!AC12</f>
        <v>-1289.1891650000005</v>
      </c>
      <c r="AD12" s="9">
        <f>'C27'!AD12-'C28'!AD12</f>
        <v>-1229.4214190000002</v>
      </c>
      <c r="AE12" s="9">
        <f>'C27'!AE12-'C28'!AE12</f>
        <v>-15564.259223999999</v>
      </c>
      <c r="AF12" s="9"/>
    </row>
    <row r="13" spans="1:32" s="2" customFormat="1">
      <c r="A13" s="7" t="s">
        <v>23</v>
      </c>
      <c r="B13" s="9">
        <f>'C27'!B13-'C28'!B13</f>
        <v>-18.360999999999997</v>
      </c>
      <c r="C13" s="9">
        <f>'C27'!C13-'C28'!C13</f>
        <v>56.685454</v>
      </c>
      <c r="D13" s="9">
        <f>'C27'!D13-'C28'!D13</f>
        <v>23.152207000000004</v>
      </c>
      <c r="E13" s="9">
        <f>'C27'!E13-'C28'!E13</f>
        <v>-22.818305999999993</v>
      </c>
      <c r="F13" s="9">
        <f>'C27'!F13-'C28'!F13</f>
        <v>-99.325572000000008</v>
      </c>
      <c r="G13" s="9">
        <f>'C27'!G13-'C28'!G13</f>
        <v>-181.30937499999993</v>
      </c>
      <c r="H13" s="9">
        <f>'C27'!H13-'C28'!H13</f>
        <v>-219.58659599999999</v>
      </c>
      <c r="I13" s="9">
        <f>'C27'!I13-'C28'!I13</f>
        <v>-365.871892</v>
      </c>
      <c r="J13" s="9">
        <f>'C27'!J13-'C28'!J13</f>
        <v>-403.76228300000014</v>
      </c>
      <c r="K13" s="9">
        <f>'C27'!K13-'C28'!K13</f>
        <v>-649.16671000000019</v>
      </c>
      <c r="L13" s="9">
        <f>'C27'!L13-'C28'!L13</f>
        <v>-795.27169600000013</v>
      </c>
      <c r="M13" s="9">
        <f>'C27'!M13-'C28'!M13</f>
        <v>-896.471182</v>
      </c>
      <c r="N13" s="9">
        <f>'C27'!N13-'C28'!N13</f>
        <v>-877.23273800000015</v>
      </c>
      <c r="O13" s="9">
        <f>'C27'!O13-'C28'!O13</f>
        <v>-1028.8166209999999</v>
      </c>
      <c r="P13" s="9">
        <f>'C27'!P13-'C28'!P13</f>
        <v>-995.81351099999983</v>
      </c>
      <c r="Q13" s="9">
        <f>'C27'!Q13-'C28'!Q13</f>
        <v>-1422.4081189999997</v>
      </c>
      <c r="R13" s="9">
        <f>'C27'!R13-'C28'!R13</f>
        <v>-1737.009127</v>
      </c>
      <c r="S13" s="9">
        <f>'C27'!S13-'C28'!S13</f>
        <v>-2212.8596830000001</v>
      </c>
      <c r="T13" s="9">
        <f>'C27'!T13-'C28'!T13</f>
        <v>-2555.7888590000002</v>
      </c>
      <c r="U13" s="9">
        <f>'C27'!U13-'C28'!U13</f>
        <v>-3125.3893940000007</v>
      </c>
      <c r="V13" s="9">
        <f>'C27'!V13-'C28'!V13</f>
        <v>-3719.1832450000006</v>
      </c>
      <c r="W13" s="9">
        <f>'C27'!W13-'C28'!W13</f>
        <v>-3711.7886680000006</v>
      </c>
      <c r="X13" s="9">
        <f>'C27'!X13-'C28'!X13</f>
        <v>-3788.0841110000001</v>
      </c>
      <c r="Y13" s="9">
        <f>'C27'!Y13-'C28'!Y13</f>
        <v>-4177.5583279999992</v>
      </c>
      <c r="Z13" s="9">
        <f>'C27'!Z13-'C28'!Z13</f>
        <v>-4166.607793000001</v>
      </c>
      <c r="AA13" s="9">
        <f>'C27'!AA13-'C28'!AA13</f>
        <v>-3718.1909499999997</v>
      </c>
      <c r="AB13" s="9">
        <f>'C27'!AB13-'C28'!AB13</f>
        <v>-4831.0680180000008</v>
      </c>
      <c r="AC13" s="9">
        <f>'C27'!AC13-'C28'!AC13</f>
        <v>-5922.1743880000013</v>
      </c>
      <c r="AD13" s="9">
        <f>'C27'!AD13-'C28'!AD13</f>
        <v>-5799.5602440000002</v>
      </c>
      <c r="AE13" s="9">
        <f>'C27'!AE13-'C28'!AE13</f>
        <v>-57361.640747999991</v>
      </c>
      <c r="AF13" s="9"/>
    </row>
    <row r="14" spans="1:32" s="2" customFormat="1">
      <c r="A14" s="7" t="s">
        <v>24</v>
      </c>
      <c r="B14" s="9">
        <f>'C27'!B14-'C28'!B14</f>
        <v>368.76698399999623</v>
      </c>
      <c r="C14" s="9">
        <f>'C27'!C14-'C28'!C14</f>
        <v>659.90800599999875</v>
      </c>
      <c r="D14" s="9">
        <f>'C27'!D14-'C28'!D14</f>
        <v>1260.2459589999962</v>
      </c>
      <c r="E14" s="9">
        <f>'C27'!E14-'C28'!E14</f>
        <v>853.33979200000249</v>
      </c>
      <c r="F14" s="9">
        <f>'C27'!F14-'C28'!F14</f>
        <v>1066.9259529999927</v>
      </c>
      <c r="G14" s="9">
        <f>'C27'!G14-'C28'!G14</f>
        <v>911.80025999999452</v>
      </c>
      <c r="H14" s="9">
        <f>'C27'!H14-'C28'!H14</f>
        <v>223.0307639999919</v>
      </c>
      <c r="I14" s="9">
        <f>'C27'!I14-'C28'!I14</f>
        <v>125.77077499999723</v>
      </c>
      <c r="J14" s="9">
        <f>'C27'!J14-'C28'!J14</f>
        <v>-259.59567900000729</v>
      </c>
      <c r="K14" s="9">
        <f>'C27'!K14-'C28'!K14</f>
        <v>31.605876999996326</v>
      </c>
      <c r="L14" s="9">
        <f>'C27'!L14-'C28'!L14</f>
        <v>-452.48492099999385</v>
      </c>
      <c r="M14" s="9">
        <f>'C27'!M14-'C28'!M14</f>
        <v>-1659.6439179999998</v>
      </c>
      <c r="N14" s="9">
        <f>'C27'!N14-'C28'!N14</f>
        <v>-2542.102640000001</v>
      </c>
      <c r="O14" s="9">
        <f>'C27'!O14-'C28'!O14</f>
        <v>-2750.9192689999973</v>
      </c>
      <c r="P14" s="9">
        <f>'C27'!P14-'C28'!P14</f>
        <v>-2065.7560869999998</v>
      </c>
      <c r="Q14" s="9">
        <f>'C27'!Q14-'C28'!Q14</f>
        <v>-3300.1402349999971</v>
      </c>
      <c r="R14" s="9">
        <f>'C27'!R14-'C28'!R14</f>
        <v>-4371.7775049999982</v>
      </c>
      <c r="S14" s="9">
        <f>'C27'!S14-'C28'!S14</f>
        <v>-4565.9084179999918</v>
      </c>
      <c r="T14" s="9">
        <f>'C27'!T14-'C28'!T14</f>
        <v>-4892.1036829999903</v>
      </c>
      <c r="U14" s="9">
        <f>'C27'!U14-'C28'!U14</f>
        <v>-5846.299147000007</v>
      </c>
      <c r="V14" s="9">
        <f>'C27'!V14-'C28'!V14</f>
        <v>-6304.3133390000003</v>
      </c>
      <c r="W14" s="9">
        <f>'C27'!W14-'C28'!W14</f>
        <v>-5727.9961150000017</v>
      </c>
      <c r="X14" s="9">
        <f>'C27'!X14-'C28'!X14</f>
        <v>-5891.0185290000054</v>
      </c>
      <c r="Y14" s="9">
        <f>'C27'!Y14-'C28'!Y14</f>
        <v>-6870.6472620000022</v>
      </c>
      <c r="Z14" s="9">
        <f>'C27'!Z14-'C28'!Z14</f>
        <v>-6474.5794190000006</v>
      </c>
      <c r="AA14" s="9">
        <f>'C27'!AA14-'C28'!AA14</f>
        <v>-4523.8172970000051</v>
      </c>
      <c r="AB14" s="9">
        <f>'C27'!AB14-'C28'!AB14</f>
        <v>-5519.0658139999978</v>
      </c>
      <c r="AC14" s="9">
        <f>'C27'!AC14-'C28'!AC14</f>
        <v>-6645.8437440000089</v>
      </c>
      <c r="AD14" s="9">
        <f>'C27'!AD14-'C28'!AD14</f>
        <v>-5784.7132800000018</v>
      </c>
      <c r="AE14" s="9">
        <f>'C27'!AE14-'C28'!AE14</f>
        <v>-80947.331931000052</v>
      </c>
      <c r="AF14" s="9"/>
    </row>
    <row r="15" spans="1:32" s="2" customFormat="1" ht="13.8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2" s="2" customFormat="1" ht="13.8" thickTop="1">
      <c r="A16" s="17" t="s">
        <v>1187</v>
      </c>
    </row>
  </sheetData>
  <mergeCells count="3">
    <mergeCell ref="A2:AE2"/>
    <mergeCell ref="A4:AE4"/>
    <mergeCell ref="B7:AE7"/>
  </mergeCells>
  <hyperlinks>
    <hyperlink ref="A1" location="ÍNDICE!A1" display="INDICE" xr:uid="{00000000-0004-0000-22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E34"/>
  <sheetViews>
    <sheetView showGridLines="0" zoomScaleNormal="100" workbookViewId="0"/>
  </sheetViews>
  <sheetFormatPr baseColWidth="10" defaultColWidth="10.88671875" defaultRowHeight="13.2"/>
  <cols>
    <col min="1" max="1" width="11.109375" style="23" customWidth="1"/>
    <col min="2" max="22" width="11" style="23" customWidth="1"/>
    <col min="23" max="23" width="11" style="23" bestFit="1" customWidth="1"/>
    <col min="24" max="30" width="11" style="23" customWidth="1"/>
    <col min="31" max="31" width="11.44140625" style="23" bestFit="1" customWidth="1"/>
    <col min="32" max="16384" width="10.88671875" style="23"/>
  </cols>
  <sheetData>
    <row r="1" spans="1:31" s="27" customFormat="1">
      <c r="A1" s="45" t="s">
        <v>0</v>
      </c>
    </row>
    <row r="2" spans="1:31" s="27" customForma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7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27" customFormat="1">
      <c r="A4" s="87" t="s">
        <v>1214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7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27" customFormat="1" ht="13.8" thickTop="1">
      <c r="A6" s="28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1186</v>
      </c>
    </row>
    <row r="7" spans="1:31" s="27" customFormat="1" ht="13.8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7" customFormat="1" ht="13.8" thickTop="1">
      <c r="A8" s="2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27" customFormat="1">
      <c r="A9" s="29" t="s">
        <v>3</v>
      </c>
      <c r="B9" s="8">
        <v>260.85699999999991</v>
      </c>
      <c r="C9" s="8">
        <v>235.54077900000001</v>
      </c>
      <c r="D9" s="8">
        <v>202.43199399999997</v>
      </c>
      <c r="E9" s="8">
        <v>122.50807499999998</v>
      </c>
      <c r="F9" s="8">
        <v>112.59383699999999</v>
      </c>
      <c r="G9" s="8">
        <v>139.91618100000002</v>
      </c>
      <c r="H9" s="8">
        <v>109.84806600000003</v>
      </c>
      <c r="I9" s="8">
        <v>78.335603999999975</v>
      </c>
      <c r="J9" s="8">
        <v>68.83023900000002</v>
      </c>
      <c r="K9" s="8">
        <v>105.22700800000001</v>
      </c>
      <c r="L9" s="8">
        <v>99.895538999999985</v>
      </c>
      <c r="M9" s="8">
        <v>77.735842000000005</v>
      </c>
      <c r="N9" s="8">
        <v>124.91338700000003</v>
      </c>
      <c r="O9" s="34">
        <v>141.58673799999997</v>
      </c>
      <c r="P9" s="34">
        <v>116.07278200000002</v>
      </c>
      <c r="Q9" s="34">
        <v>173.17908799999998</v>
      </c>
      <c r="R9" s="34">
        <v>218.74215199999995</v>
      </c>
      <c r="S9" s="34">
        <v>189.010941</v>
      </c>
      <c r="T9" s="34">
        <v>206.63779499999995</v>
      </c>
      <c r="U9" s="34">
        <v>26.256214</v>
      </c>
      <c r="V9" s="34">
        <v>33.134427000000002</v>
      </c>
      <c r="W9" s="34">
        <v>25.036193000000001</v>
      </c>
      <c r="X9" s="34">
        <v>23.942106000000003</v>
      </c>
      <c r="Y9" s="37">
        <v>43.374264000000011</v>
      </c>
      <c r="Z9" s="37">
        <v>27.733544999999999</v>
      </c>
      <c r="AA9" s="37">
        <v>21.530568999999996</v>
      </c>
      <c r="AB9" s="37">
        <v>23.558667</v>
      </c>
      <c r="AC9" s="37">
        <v>17.725490000000001</v>
      </c>
      <c r="AD9" s="37">
        <v>11.638185999999999</v>
      </c>
      <c r="AE9" s="34">
        <f>SUM(B9:AD9)</f>
        <v>3037.7927079999995</v>
      </c>
    </row>
    <row r="10" spans="1:31" s="27" customFormat="1">
      <c r="A10" s="29" t="s">
        <v>4</v>
      </c>
      <c r="B10" s="8">
        <v>101.43400000000001</v>
      </c>
      <c r="C10" s="8">
        <v>130.47630899999996</v>
      </c>
      <c r="D10" s="8">
        <v>150.55711700000001</v>
      </c>
      <c r="E10" s="8">
        <v>129.8726620000001</v>
      </c>
      <c r="F10" s="8">
        <v>94.415055999999993</v>
      </c>
      <c r="G10" s="8">
        <v>126.99154</v>
      </c>
      <c r="H10" s="8">
        <v>108.95780900000005</v>
      </c>
      <c r="I10" s="8">
        <v>98.093486999999982</v>
      </c>
      <c r="J10" s="8">
        <v>65.896427999999986</v>
      </c>
      <c r="K10" s="8">
        <v>67.199733999999992</v>
      </c>
      <c r="L10" s="8">
        <v>91.240155999999999</v>
      </c>
      <c r="M10" s="8">
        <v>99.323771999999991</v>
      </c>
      <c r="N10" s="8">
        <v>119.27476799999997</v>
      </c>
      <c r="O10" s="10">
        <v>132.67179099999996</v>
      </c>
      <c r="P10" s="10">
        <v>110.54419899999999</v>
      </c>
      <c r="Q10" s="10">
        <v>170.96657900000008</v>
      </c>
      <c r="R10" s="10">
        <v>241.84460799999997</v>
      </c>
      <c r="S10" s="10">
        <v>286.42820000000012</v>
      </c>
      <c r="T10" s="10">
        <v>299.08382800000021</v>
      </c>
      <c r="U10" s="10">
        <v>170.79978800000001</v>
      </c>
      <c r="V10" s="10">
        <v>158.88786899999999</v>
      </c>
      <c r="W10" s="10">
        <v>127.18963600000002</v>
      </c>
      <c r="X10" s="10">
        <v>148.25277</v>
      </c>
      <c r="Y10" s="10">
        <v>161.54045900000006</v>
      </c>
      <c r="Z10" s="10">
        <v>215.77924900000002</v>
      </c>
      <c r="AA10" s="10">
        <v>167.23195600000003</v>
      </c>
      <c r="AB10" s="10">
        <v>138.37919900000003</v>
      </c>
      <c r="AC10" s="10">
        <v>175.76393800000002</v>
      </c>
      <c r="AD10" s="10">
        <v>108.43573699999997</v>
      </c>
      <c r="AE10" s="34">
        <f t="shared" ref="AE10:AE14" si="0">SUM(B10:AD10)</f>
        <v>4197.5326440000008</v>
      </c>
    </row>
    <row r="11" spans="1:31" s="27" customFormat="1">
      <c r="A11" s="28" t="s">
        <v>5</v>
      </c>
      <c r="B11" s="8">
        <v>25.42</v>
      </c>
      <c r="C11" s="8">
        <v>36.096064000000027</v>
      </c>
      <c r="D11" s="8">
        <v>53.799142999999972</v>
      </c>
      <c r="E11" s="8">
        <v>141.49395300000006</v>
      </c>
      <c r="F11" s="8">
        <v>301.22173999999984</v>
      </c>
      <c r="G11" s="8">
        <v>156.96262500000003</v>
      </c>
      <c r="H11" s="8">
        <v>135.07484800000003</v>
      </c>
      <c r="I11" s="8">
        <v>159.197723</v>
      </c>
      <c r="J11" s="8">
        <v>50.771004999999988</v>
      </c>
      <c r="K11" s="8">
        <v>89.704531000000017</v>
      </c>
      <c r="L11" s="8">
        <v>22.830603000000004</v>
      </c>
      <c r="M11" s="8">
        <v>42.387673999999983</v>
      </c>
      <c r="N11" s="8">
        <v>26.45477799999999</v>
      </c>
      <c r="O11" s="11">
        <v>33.60556399999998</v>
      </c>
      <c r="P11" s="11">
        <v>36.043259999999982</v>
      </c>
      <c r="Q11" s="11">
        <v>47.745594999999973</v>
      </c>
      <c r="R11" s="11">
        <v>77.029334000000006</v>
      </c>
      <c r="S11" s="11">
        <v>87.041619000000068</v>
      </c>
      <c r="T11" s="11">
        <v>121.27784499999999</v>
      </c>
      <c r="U11" s="11">
        <v>77.378974999999997</v>
      </c>
      <c r="V11" s="11">
        <v>63.537195000000018</v>
      </c>
      <c r="W11" s="11">
        <v>59.846432000000007</v>
      </c>
      <c r="X11" s="11">
        <v>76.365341000000015</v>
      </c>
      <c r="Y11" s="11">
        <v>106.24829799999999</v>
      </c>
      <c r="Z11" s="11">
        <v>67.265895</v>
      </c>
      <c r="AA11" s="11">
        <v>132.775609</v>
      </c>
      <c r="AB11" s="11">
        <v>79.698688999999987</v>
      </c>
      <c r="AC11" s="11">
        <v>101.70641799999996</v>
      </c>
      <c r="AD11" s="11">
        <v>343.44938599999995</v>
      </c>
      <c r="AE11" s="34">
        <f t="shared" si="0"/>
        <v>2752.4301419999997</v>
      </c>
    </row>
    <row r="12" spans="1:31" s="27" customFormat="1">
      <c r="A12" s="29" t="s">
        <v>6</v>
      </c>
      <c r="B12" s="8">
        <v>38.058000000000007</v>
      </c>
      <c r="C12" s="8">
        <v>53.969163999999985</v>
      </c>
      <c r="D12" s="8">
        <v>53.888154999999998</v>
      </c>
      <c r="E12" s="8">
        <v>51.558399999999992</v>
      </c>
      <c r="F12" s="8">
        <v>46.868158999999999</v>
      </c>
      <c r="G12" s="8">
        <v>47.427222999999984</v>
      </c>
      <c r="H12" s="8">
        <v>39.72144200000001</v>
      </c>
      <c r="I12" s="8">
        <v>34.038332999999994</v>
      </c>
      <c r="J12" s="8">
        <v>30.793875</v>
      </c>
      <c r="K12" s="8">
        <v>34.388371000000006</v>
      </c>
      <c r="L12" s="8">
        <v>42.712093000000003</v>
      </c>
      <c r="M12" s="8">
        <v>38.100604999999987</v>
      </c>
      <c r="N12" s="8">
        <v>48.468773999999996</v>
      </c>
      <c r="O12" s="34">
        <v>61.638651000000003</v>
      </c>
      <c r="P12" s="34">
        <v>47.671619</v>
      </c>
      <c r="Q12" s="34">
        <v>61.498000999999995</v>
      </c>
      <c r="R12" s="34">
        <v>83.732502000000011</v>
      </c>
      <c r="S12" s="34">
        <v>91.780167999999989</v>
      </c>
      <c r="T12" s="34">
        <v>102.14877300000001</v>
      </c>
      <c r="U12" s="34">
        <v>63.75895100000001</v>
      </c>
      <c r="V12" s="34">
        <v>56.587924000000001</v>
      </c>
      <c r="W12" s="34">
        <v>48.818633999999989</v>
      </c>
      <c r="X12" s="34">
        <v>47.345720999999998</v>
      </c>
      <c r="Y12" s="34">
        <v>50.058608000000014</v>
      </c>
      <c r="Z12" s="34">
        <v>49.058014999999997</v>
      </c>
      <c r="AA12" s="34">
        <v>67.752476000000016</v>
      </c>
      <c r="AB12" s="34">
        <v>49.50794100000001</v>
      </c>
      <c r="AC12" s="34">
        <v>47.800095000000006</v>
      </c>
      <c r="AD12" s="34">
        <v>37.909241000000002</v>
      </c>
      <c r="AE12" s="34">
        <f t="shared" si="0"/>
        <v>1527.0599140000002</v>
      </c>
    </row>
    <row r="13" spans="1:31" s="27" customFormat="1">
      <c r="A13" s="29" t="s">
        <v>28</v>
      </c>
      <c r="B13" s="8">
        <f>SUM(B9:B12)</f>
        <v>425.76899999999995</v>
      </c>
      <c r="C13" s="8">
        <f t="shared" ref="C13:AD13" si="1">SUM(C9:C12)</f>
        <v>456.08231599999993</v>
      </c>
      <c r="D13" s="8">
        <f t="shared" si="1"/>
        <v>460.67640899999992</v>
      </c>
      <c r="E13" s="8">
        <f t="shared" si="1"/>
        <v>445.43309000000011</v>
      </c>
      <c r="F13" s="8">
        <f t="shared" si="1"/>
        <v>555.09879199999989</v>
      </c>
      <c r="G13" s="8">
        <f t="shared" si="1"/>
        <v>471.29756900000001</v>
      </c>
      <c r="H13" s="8">
        <f t="shared" si="1"/>
        <v>393.60216500000013</v>
      </c>
      <c r="I13" s="8">
        <f t="shared" si="1"/>
        <v>369.66514699999993</v>
      </c>
      <c r="J13" s="8">
        <f t="shared" si="1"/>
        <v>216.29154700000004</v>
      </c>
      <c r="K13" s="8">
        <f t="shared" si="1"/>
        <v>296.51964400000003</v>
      </c>
      <c r="L13" s="8">
        <f t="shared" si="1"/>
        <v>256.67839099999998</v>
      </c>
      <c r="M13" s="8">
        <f t="shared" si="1"/>
        <v>257.54789299999999</v>
      </c>
      <c r="N13" s="8">
        <f t="shared" si="1"/>
        <v>319.11170699999997</v>
      </c>
      <c r="O13" s="8">
        <f t="shared" si="1"/>
        <v>369.50274399999989</v>
      </c>
      <c r="P13" s="8">
        <f t="shared" si="1"/>
        <v>310.33186000000001</v>
      </c>
      <c r="Q13" s="8">
        <f t="shared" si="1"/>
        <v>453.38926300000003</v>
      </c>
      <c r="R13" s="8">
        <f t="shared" si="1"/>
        <v>621.34859600000004</v>
      </c>
      <c r="S13" s="8">
        <f t="shared" si="1"/>
        <v>654.26092800000015</v>
      </c>
      <c r="T13" s="8">
        <f t="shared" si="1"/>
        <v>729.1482410000001</v>
      </c>
      <c r="U13" s="8">
        <f t="shared" si="1"/>
        <v>338.19392800000003</v>
      </c>
      <c r="V13" s="8">
        <f t="shared" si="1"/>
        <v>312.14741500000002</v>
      </c>
      <c r="W13" s="8">
        <f t="shared" si="1"/>
        <v>260.890895</v>
      </c>
      <c r="X13" s="8">
        <f t="shared" si="1"/>
        <v>295.90593799999999</v>
      </c>
      <c r="Y13" s="8">
        <f t="shared" si="1"/>
        <v>361.22162900000006</v>
      </c>
      <c r="Z13" s="8">
        <f t="shared" si="1"/>
        <v>359.836704</v>
      </c>
      <c r="AA13" s="8">
        <f t="shared" si="1"/>
        <v>389.29061000000002</v>
      </c>
      <c r="AB13" s="8">
        <f t="shared" si="1"/>
        <v>291.14449600000006</v>
      </c>
      <c r="AC13" s="8">
        <f t="shared" si="1"/>
        <v>342.99594099999996</v>
      </c>
      <c r="AD13" s="8">
        <f t="shared" si="1"/>
        <v>501.43254999999994</v>
      </c>
      <c r="AE13" s="34">
        <f t="shared" si="0"/>
        <v>11514.815407999999</v>
      </c>
    </row>
    <row r="14" spans="1:31" s="27" customFormat="1">
      <c r="A14" s="29" t="s">
        <v>24</v>
      </c>
      <c r="B14" s="8">
        <v>4895.9120159999984</v>
      </c>
      <c r="C14" s="8">
        <v>6264.5131729999976</v>
      </c>
      <c r="D14" s="8">
        <v>8728.7562409999973</v>
      </c>
      <c r="E14" s="8">
        <v>9592.9379380000028</v>
      </c>
      <c r="F14" s="8">
        <v>11000.786974999995</v>
      </c>
      <c r="G14" s="8">
        <v>12190.976498999999</v>
      </c>
      <c r="H14" s="8">
        <v>10914.317830999993</v>
      </c>
      <c r="I14" s="8">
        <v>10747.472354999998</v>
      </c>
      <c r="J14" s="8">
        <v>10211.174026999994</v>
      </c>
      <c r="K14" s="8">
        <v>10431.073724999997</v>
      </c>
      <c r="L14" s="8">
        <v>10349.494255000003</v>
      </c>
      <c r="M14" s="8">
        <v>9303.1403709999995</v>
      </c>
      <c r="N14" s="8">
        <v>8140.1457140000002</v>
      </c>
      <c r="O14" s="10">
        <v>7782.6048320000054</v>
      </c>
      <c r="P14" s="10">
        <v>6404.8204750000023</v>
      </c>
      <c r="Q14" s="10">
        <v>7092.6301710000007</v>
      </c>
      <c r="R14" s="10">
        <v>7779.221687999996</v>
      </c>
      <c r="S14" s="10">
        <v>7806.6436410000024</v>
      </c>
      <c r="T14" s="10">
        <v>8045.6400250000042</v>
      </c>
      <c r="U14" s="10">
        <v>7528.597624</v>
      </c>
      <c r="V14" s="10">
        <v>7325.5102269999988</v>
      </c>
      <c r="W14" s="10">
        <v>7124.1256180000019</v>
      </c>
      <c r="X14" s="10">
        <v>7108.4517359999982</v>
      </c>
      <c r="Y14" s="10">
        <v>7529.7575780000006</v>
      </c>
      <c r="Z14" s="10">
        <v>7587.4898249999978</v>
      </c>
      <c r="AA14" s="10">
        <v>7079.3762189999979</v>
      </c>
      <c r="AB14" s="10">
        <v>8169.6112859999994</v>
      </c>
      <c r="AC14" s="10">
        <v>9253.2010989999944</v>
      </c>
      <c r="AD14" s="10">
        <v>10090.604896000003</v>
      </c>
      <c r="AE14" s="34">
        <f t="shared" si="0"/>
        <v>246478.98805999995</v>
      </c>
    </row>
    <row r="15" spans="1:31" s="27" customFormat="1">
      <c r="A15" s="28"/>
      <c r="B15" s="12"/>
      <c r="C15" s="12"/>
      <c r="D15" s="12"/>
      <c r="E15" s="12"/>
      <c r="F15" s="12"/>
      <c r="G15" s="12"/>
      <c r="H15" s="12"/>
      <c r="I15" s="12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s="27" customFormat="1">
      <c r="A16" s="28"/>
      <c r="B16" s="89" t="s">
        <v>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s="27" customFormat="1">
      <c r="A17" s="2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27" customFormat="1">
      <c r="A18" s="29" t="s">
        <v>3</v>
      </c>
      <c r="B18" s="25">
        <f>B9/B$14*100</f>
        <v>5.3280573496319139</v>
      </c>
      <c r="C18" s="25">
        <f t="shared" ref="C18:AE23" si="2">C9/C$14*100</f>
        <v>3.7599215213590567</v>
      </c>
      <c r="D18" s="25">
        <f t="shared" si="2"/>
        <v>2.3191390435346677</v>
      </c>
      <c r="E18" s="25">
        <f t="shared" si="2"/>
        <v>1.2770652306079784</v>
      </c>
      <c r="F18" s="25">
        <f t="shared" si="2"/>
        <v>1.0235071114082732</v>
      </c>
      <c r="G18" s="25">
        <f t="shared" si="2"/>
        <v>1.1477028194704262</v>
      </c>
      <c r="H18" s="25">
        <f t="shared" si="2"/>
        <v>1.006458376060829</v>
      </c>
      <c r="I18" s="25">
        <f t="shared" si="2"/>
        <v>0.72887467315564902</v>
      </c>
      <c r="J18" s="25">
        <f t="shared" si="2"/>
        <v>0.67406782822427425</v>
      </c>
      <c r="K18" s="25">
        <f t="shared" si="2"/>
        <v>1.0087840501769634</v>
      </c>
      <c r="L18" s="25">
        <f t="shared" si="2"/>
        <v>0.96522145467870457</v>
      </c>
      <c r="M18" s="25">
        <f t="shared" si="2"/>
        <v>0.83558711252299578</v>
      </c>
      <c r="N18" s="25">
        <f t="shared" si="2"/>
        <v>1.5345350241724189</v>
      </c>
      <c r="O18" s="25">
        <f t="shared" si="2"/>
        <v>1.8192718383674433</v>
      </c>
      <c r="P18" s="25">
        <f t="shared" si="2"/>
        <v>1.8122722167321945</v>
      </c>
      <c r="Q18" s="25">
        <f t="shared" si="2"/>
        <v>2.441676554743911</v>
      </c>
      <c r="R18" s="25">
        <f t="shared" si="2"/>
        <v>2.8118770845343732</v>
      </c>
      <c r="S18" s="25">
        <f t="shared" si="2"/>
        <v>2.4211549763502256</v>
      </c>
      <c r="T18" s="25">
        <f t="shared" si="2"/>
        <v>2.5683201629443997</v>
      </c>
      <c r="U18" s="25">
        <f t="shared" si="2"/>
        <v>0.34875305217932312</v>
      </c>
      <c r="V18" s="25">
        <f t="shared" si="2"/>
        <v>0.4523156199806368</v>
      </c>
      <c r="W18" s="25">
        <f t="shared" si="2"/>
        <v>0.35142829229095707</v>
      </c>
      <c r="X18" s="25">
        <f t="shared" si="2"/>
        <v>0.3368118247008382</v>
      </c>
      <c r="Y18" s="25">
        <f t="shared" si="2"/>
        <v>0.57603798728830746</v>
      </c>
      <c r="Z18" s="25">
        <f t="shared" si="2"/>
        <v>0.36551673398784434</v>
      </c>
      <c r="AA18" s="25">
        <f t="shared" si="2"/>
        <v>0.30413087726875054</v>
      </c>
      <c r="AB18" s="25">
        <f t="shared" si="2"/>
        <v>0.2883694973391418</v>
      </c>
      <c r="AC18" s="25">
        <f t="shared" si="2"/>
        <v>0.19156062653729225</v>
      </c>
      <c r="AD18" s="25">
        <f t="shared" ref="AD18" si="3">AD9/AD$14*100</f>
        <v>0.11533685165508235</v>
      </c>
      <c r="AE18" s="25">
        <f t="shared" si="2"/>
        <v>1.232475324533755</v>
      </c>
    </row>
    <row r="19" spans="1:31" s="27" customFormat="1">
      <c r="A19" s="29" t="s">
        <v>4</v>
      </c>
      <c r="B19" s="25">
        <f t="shared" ref="B19:Q23" si="4">B10/B$14*100</f>
        <v>2.071810107463337</v>
      </c>
      <c r="C19" s="25">
        <f t="shared" si="4"/>
        <v>2.082784494130395</v>
      </c>
      <c r="D19" s="25">
        <f t="shared" si="4"/>
        <v>1.7248404336555474</v>
      </c>
      <c r="E19" s="25">
        <f t="shared" si="4"/>
        <v>1.3538361536307071</v>
      </c>
      <c r="F19" s="25">
        <f t="shared" si="4"/>
        <v>0.85825728845185678</v>
      </c>
      <c r="G19" s="25">
        <f t="shared" si="4"/>
        <v>1.0416847248488819</v>
      </c>
      <c r="H19" s="25">
        <f t="shared" si="4"/>
        <v>0.99830159508940297</v>
      </c>
      <c r="I19" s="25">
        <f t="shared" si="4"/>
        <v>0.91271215928612637</v>
      </c>
      <c r="J19" s="25">
        <f t="shared" si="4"/>
        <v>0.64533645030198472</v>
      </c>
      <c r="K19" s="25">
        <f t="shared" si="4"/>
        <v>0.64422643125360535</v>
      </c>
      <c r="L19" s="25">
        <f t="shared" si="4"/>
        <v>0.88159047922482248</v>
      </c>
      <c r="M19" s="25">
        <f t="shared" si="4"/>
        <v>1.0676370347975694</v>
      </c>
      <c r="N19" s="25">
        <f t="shared" si="4"/>
        <v>1.4652657604748125</v>
      </c>
      <c r="O19" s="25">
        <f t="shared" si="4"/>
        <v>1.7047221831755963</v>
      </c>
      <c r="P19" s="25">
        <f t="shared" si="4"/>
        <v>1.7259531228312834</v>
      </c>
      <c r="Q19" s="25">
        <f t="shared" si="4"/>
        <v>2.4104820761561752</v>
      </c>
      <c r="R19" s="25">
        <f t="shared" si="2"/>
        <v>3.108853529306955</v>
      </c>
      <c r="S19" s="25">
        <f t="shared" si="2"/>
        <v>3.6690313170655977</v>
      </c>
      <c r="T19" s="25">
        <f t="shared" si="2"/>
        <v>3.7173404113366364</v>
      </c>
      <c r="U19" s="25">
        <f t="shared" si="2"/>
        <v>2.2686799923470051</v>
      </c>
      <c r="V19" s="25">
        <f t="shared" si="2"/>
        <v>2.168966584940105</v>
      </c>
      <c r="W19" s="25">
        <f t="shared" si="2"/>
        <v>1.7853367952782775</v>
      </c>
      <c r="X19" s="25">
        <f t="shared" si="2"/>
        <v>2.0855845338189414</v>
      </c>
      <c r="Y19" s="25">
        <f t="shared" si="2"/>
        <v>2.1453606882641134</v>
      </c>
      <c r="Z19" s="25">
        <f t="shared" si="2"/>
        <v>2.843881889489059</v>
      </c>
      <c r="AA19" s="25">
        <f t="shared" si="2"/>
        <v>2.362241401314062</v>
      </c>
      <c r="AB19" s="25">
        <f t="shared" si="2"/>
        <v>1.6938284351072617</v>
      </c>
      <c r="AC19" s="25">
        <f t="shared" si="2"/>
        <v>1.8994933333827044</v>
      </c>
      <c r="AD19" s="25">
        <f t="shared" ref="AD19" si="5">AD10/AD$14*100</f>
        <v>1.0746207796024674</v>
      </c>
      <c r="AE19" s="25">
        <f t="shared" si="2"/>
        <v>1.7029981650923536</v>
      </c>
    </row>
    <row r="20" spans="1:31" s="27" customFormat="1">
      <c r="A20" s="28" t="s">
        <v>5</v>
      </c>
      <c r="B20" s="25">
        <f t="shared" si="4"/>
        <v>0.5192086768905696</v>
      </c>
      <c r="C20" s="25">
        <f t="shared" si="2"/>
        <v>0.57619902781230914</v>
      </c>
      <c r="D20" s="25">
        <f t="shared" si="2"/>
        <v>0.61634374376613987</v>
      </c>
      <c r="E20" s="25">
        <f t="shared" si="2"/>
        <v>1.4749803857221622</v>
      </c>
      <c r="F20" s="25">
        <f t="shared" si="2"/>
        <v>2.7381835561814429</v>
      </c>
      <c r="G20" s="25">
        <f t="shared" si="2"/>
        <v>1.287531191720986</v>
      </c>
      <c r="H20" s="25">
        <f t="shared" si="2"/>
        <v>1.2375931330893284</v>
      </c>
      <c r="I20" s="25">
        <f t="shared" si="2"/>
        <v>1.4812573388563979</v>
      </c>
      <c r="J20" s="25">
        <f t="shared" si="2"/>
        <v>0.49721026069826302</v>
      </c>
      <c r="K20" s="25">
        <f t="shared" si="2"/>
        <v>0.85997408670409958</v>
      </c>
      <c r="L20" s="25">
        <f t="shared" si="2"/>
        <v>0.22059631550566039</v>
      </c>
      <c r="M20" s="25">
        <f t="shared" si="2"/>
        <v>0.45562758713317908</v>
      </c>
      <c r="N20" s="25">
        <f t="shared" si="2"/>
        <v>0.32499145506082511</v>
      </c>
      <c r="O20" s="25">
        <f t="shared" si="2"/>
        <v>0.43180355068039455</v>
      </c>
      <c r="P20" s="25">
        <f t="shared" si="2"/>
        <v>0.56275207307820707</v>
      </c>
      <c r="Q20" s="25">
        <f t="shared" si="2"/>
        <v>0.67317192422100092</v>
      </c>
      <c r="R20" s="25">
        <f t="shared" si="2"/>
        <v>0.99019332639437752</v>
      </c>
      <c r="S20" s="25">
        <f t="shared" si="2"/>
        <v>1.1149685191580021</v>
      </c>
      <c r="T20" s="25">
        <f t="shared" si="2"/>
        <v>1.507373492017497</v>
      </c>
      <c r="U20" s="25">
        <f t="shared" si="2"/>
        <v>1.0278006458112177</v>
      </c>
      <c r="V20" s="25">
        <f t="shared" si="2"/>
        <v>0.86734156435708476</v>
      </c>
      <c r="W20" s="25">
        <f t="shared" si="2"/>
        <v>0.84005301434874269</v>
      </c>
      <c r="X20" s="25">
        <f t="shared" si="2"/>
        <v>1.0742893647748335</v>
      </c>
      <c r="Y20" s="25">
        <f t="shared" si="2"/>
        <v>1.41104540085633</v>
      </c>
      <c r="Z20" s="25">
        <f t="shared" si="2"/>
        <v>0.8865368725552133</v>
      </c>
      <c r="AA20" s="25">
        <f t="shared" si="2"/>
        <v>1.8755269517058568</v>
      </c>
      <c r="AB20" s="25">
        <f t="shared" si="2"/>
        <v>0.97555056427931985</v>
      </c>
      <c r="AC20" s="25">
        <f t="shared" si="2"/>
        <v>1.0991484666964766</v>
      </c>
      <c r="AD20" s="25">
        <f t="shared" ref="AD20" si="6">AD11/AD$14*100</f>
        <v>3.4036550785587303</v>
      </c>
      <c r="AE20" s="25">
        <f t="shared" si="2"/>
        <v>1.116699708832779</v>
      </c>
    </row>
    <row r="21" spans="1:31" s="27" customFormat="1">
      <c r="A21" s="29" t="s">
        <v>6</v>
      </c>
      <c r="B21" s="25">
        <f t="shared" si="4"/>
        <v>0.77734240067274973</v>
      </c>
      <c r="C21" s="25">
        <f t="shared" si="2"/>
        <v>0.86150611403622968</v>
      </c>
      <c r="D21" s="25">
        <f t="shared" si="2"/>
        <v>0.61736349958864678</v>
      </c>
      <c r="E21" s="25">
        <f t="shared" si="2"/>
        <v>0.53746204065142966</v>
      </c>
      <c r="F21" s="25">
        <f t="shared" si="2"/>
        <v>0.42604369220593891</v>
      </c>
      <c r="G21" s="25">
        <f t="shared" si="2"/>
        <v>0.38903547229289093</v>
      </c>
      <c r="H21" s="25">
        <f t="shared" si="2"/>
        <v>0.36393884267488524</v>
      </c>
      <c r="I21" s="25">
        <f t="shared" si="2"/>
        <v>0.31671012379170715</v>
      </c>
      <c r="J21" s="25">
        <f t="shared" si="2"/>
        <v>0.30157036711524082</v>
      </c>
      <c r="K21" s="25">
        <f t="shared" si="2"/>
        <v>0.32967239908948126</v>
      </c>
      <c r="L21" s="25">
        <f t="shared" si="2"/>
        <v>0.4126973932022342</v>
      </c>
      <c r="M21" s="25">
        <f t="shared" si="2"/>
        <v>0.4095456316962412</v>
      </c>
      <c r="N21" s="25">
        <f t="shared" si="2"/>
        <v>0.59542882526832364</v>
      </c>
      <c r="O21" s="25">
        <f t="shared" si="2"/>
        <v>0.79200540603781189</v>
      </c>
      <c r="P21" s="25">
        <f t="shared" si="2"/>
        <v>0.74430843434374294</v>
      </c>
      <c r="Q21" s="25">
        <f t="shared" si="2"/>
        <v>0.8670690493838239</v>
      </c>
      <c r="R21" s="25">
        <f t="shared" si="2"/>
        <v>1.0763609183315004</v>
      </c>
      <c r="S21" s="25">
        <f t="shared" si="2"/>
        <v>1.1756674471212738</v>
      </c>
      <c r="T21" s="25">
        <f t="shared" si="2"/>
        <v>1.2696164964203698</v>
      </c>
      <c r="U21" s="25">
        <f t="shared" si="2"/>
        <v>0.84689014055879908</v>
      </c>
      <c r="V21" s="25">
        <f t="shared" si="2"/>
        <v>0.77247757830479935</v>
      </c>
      <c r="W21" s="25">
        <f t="shared" si="2"/>
        <v>0.68525790556883992</v>
      </c>
      <c r="X21" s="25">
        <f t="shared" si="2"/>
        <v>0.66604828672075844</v>
      </c>
      <c r="Y21" s="25">
        <f t="shared" si="2"/>
        <v>0.66481035387192655</v>
      </c>
      <c r="Z21" s="25">
        <f t="shared" si="2"/>
        <v>0.64656449143903805</v>
      </c>
      <c r="AA21" s="25">
        <f t="shared" si="2"/>
        <v>0.95704019540821128</v>
      </c>
      <c r="AB21" s="25">
        <f t="shared" si="2"/>
        <v>0.60600118251452395</v>
      </c>
      <c r="AC21" s="25">
        <f t="shared" si="2"/>
        <v>0.51657901399296102</v>
      </c>
      <c r="AD21" s="25">
        <f t="shared" ref="AD21" si="7">AD12/AD$14*100</f>
        <v>0.37568848835838903</v>
      </c>
      <c r="AE21" s="25">
        <f t="shared" si="2"/>
        <v>0.61954973363825672</v>
      </c>
    </row>
    <row r="22" spans="1:31" s="27" customFormat="1">
      <c r="A22" s="29" t="s">
        <v>28</v>
      </c>
      <c r="B22" s="25">
        <f t="shared" si="4"/>
        <v>8.6964185346585712</v>
      </c>
      <c r="C22" s="25">
        <f t="shared" si="2"/>
        <v>7.2804111573379888</v>
      </c>
      <c r="D22" s="25">
        <f t="shared" si="2"/>
        <v>5.2776867205450015</v>
      </c>
      <c r="E22" s="25">
        <f t="shared" si="2"/>
        <v>4.6433438106122775</v>
      </c>
      <c r="F22" s="25">
        <f t="shared" si="2"/>
        <v>5.0459916482475125</v>
      </c>
      <c r="G22" s="25">
        <f t="shared" si="2"/>
        <v>3.8659542083331848</v>
      </c>
      <c r="H22" s="25">
        <f t="shared" si="2"/>
        <v>3.6062919469144457</v>
      </c>
      <c r="I22" s="25">
        <f t="shared" si="2"/>
        <v>3.4395542950898808</v>
      </c>
      <c r="J22" s="25">
        <f t="shared" si="2"/>
        <v>2.1181849063397631</v>
      </c>
      <c r="K22" s="25">
        <f t="shared" si="2"/>
        <v>2.8426569672241495</v>
      </c>
      <c r="L22" s="25">
        <f t="shared" si="2"/>
        <v>2.4801056426114214</v>
      </c>
      <c r="M22" s="25">
        <f t="shared" si="2"/>
        <v>2.7683973661499857</v>
      </c>
      <c r="N22" s="25">
        <f t="shared" si="2"/>
        <v>3.92022106497638</v>
      </c>
      <c r="O22" s="25">
        <f t="shared" si="2"/>
        <v>4.7478029782612463</v>
      </c>
      <c r="P22" s="25">
        <f t="shared" si="2"/>
        <v>4.8452858469854281</v>
      </c>
      <c r="Q22" s="25">
        <f t="shared" si="2"/>
        <v>6.3923996045049112</v>
      </c>
      <c r="R22" s="25">
        <f t="shared" si="2"/>
        <v>7.9872848585672074</v>
      </c>
      <c r="S22" s="25">
        <f t="shared" si="2"/>
        <v>8.3808222596950994</v>
      </c>
      <c r="T22" s="25">
        <f t="shared" si="2"/>
        <v>9.0626505627189022</v>
      </c>
      <c r="U22" s="25">
        <f t="shared" si="2"/>
        <v>4.4921238308963458</v>
      </c>
      <c r="V22" s="25">
        <f t="shared" si="2"/>
        <v>4.2611013475826258</v>
      </c>
      <c r="W22" s="25">
        <f t="shared" si="2"/>
        <v>3.6620760074868168</v>
      </c>
      <c r="X22" s="25">
        <f t="shared" si="2"/>
        <v>4.1627340100153711</v>
      </c>
      <c r="Y22" s="25">
        <f t="shared" si="2"/>
        <v>4.7972544302806774</v>
      </c>
      <c r="Z22" s="25">
        <f t="shared" si="2"/>
        <v>4.7424999874711542</v>
      </c>
      <c r="AA22" s="25">
        <f t="shared" si="2"/>
        <v>5.4989394256968804</v>
      </c>
      <c r="AB22" s="25">
        <f t="shared" si="2"/>
        <v>3.5637496792402477</v>
      </c>
      <c r="AC22" s="25">
        <f t="shared" si="2"/>
        <v>3.7067814406094337</v>
      </c>
      <c r="AD22" s="25">
        <f t="shared" ref="AD22" si="8">AD13/AD$14*100</f>
        <v>4.9693011981746684</v>
      </c>
      <c r="AE22" s="25">
        <f t="shared" si="2"/>
        <v>4.6717229320971434</v>
      </c>
    </row>
    <row r="23" spans="1:31" s="27" customFormat="1">
      <c r="A23" s="29" t="s">
        <v>24</v>
      </c>
      <c r="B23" s="25">
        <f t="shared" si="4"/>
        <v>100</v>
      </c>
      <c r="C23" s="25">
        <f t="shared" si="2"/>
        <v>100</v>
      </c>
      <c r="D23" s="25">
        <f t="shared" si="2"/>
        <v>100</v>
      </c>
      <c r="E23" s="25">
        <f t="shared" si="2"/>
        <v>100</v>
      </c>
      <c r="F23" s="25">
        <f t="shared" si="2"/>
        <v>100</v>
      </c>
      <c r="G23" s="25">
        <f t="shared" si="2"/>
        <v>100</v>
      </c>
      <c r="H23" s="25">
        <f t="shared" si="2"/>
        <v>100</v>
      </c>
      <c r="I23" s="25">
        <f t="shared" si="2"/>
        <v>100</v>
      </c>
      <c r="J23" s="25">
        <f t="shared" si="2"/>
        <v>100</v>
      </c>
      <c r="K23" s="25">
        <f t="shared" si="2"/>
        <v>100</v>
      </c>
      <c r="L23" s="25">
        <f t="shared" si="2"/>
        <v>100</v>
      </c>
      <c r="M23" s="25">
        <f t="shared" si="2"/>
        <v>100</v>
      </c>
      <c r="N23" s="25">
        <f t="shared" si="2"/>
        <v>100</v>
      </c>
      <c r="O23" s="25">
        <f t="shared" si="2"/>
        <v>100</v>
      </c>
      <c r="P23" s="25">
        <f t="shared" si="2"/>
        <v>100</v>
      </c>
      <c r="Q23" s="25">
        <f t="shared" si="2"/>
        <v>100</v>
      </c>
      <c r="R23" s="25">
        <f t="shared" si="2"/>
        <v>100</v>
      </c>
      <c r="S23" s="25">
        <f t="shared" si="2"/>
        <v>100</v>
      </c>
      <c r="T23" s="25">
        <f t="shared" si="2"/>
        <v>100</v>
      </c>
      <c r="U23" s="25">
        <f t="shared" si="2"/>
        <v>100</v>
      </c>
      <c r="V23" s="25">
        <f t="shared" si="2"/>
        <v>100</v>
      </c>
      <c r="W23" s="25">
        <f t="shared" si="2"/>
        <v>100</v>
      </c>
      <c r="X23" s="25">
        <f t="shared" si="2"/>
        <v>100</v>
      </c>
      <c r="Y23" s="25">
        <f t="shared" si="2"/>
        <v>100</v>
      </c>
      <c r="Z23" s="25">
        <f t="shared" si="2"/>
        <v>100</v>
      </c>
      <c r="AA23" s="25">
        <f t="shared" si="2"/>
        <v>100</v>
      </c>
      <c r="AB23" s="25">
        <f t="shared" si="2"/>
        <v>100</v>
      </c>
      <c r="AC23" s="25">
        <f t="shared" si="2"/>
        <v>100</v>
      </c>
      <c r="AD23" s="25">
        <f t="shared" ref="AD23" si="9">AD14/AD$14*100</f>
        <v>100</v>
      </c>
      <c r="AE23" s="25">
        <f t="shared" si="2"/>
        <v>100</v>
      </c>
    </row>
    <row r="24" spans="1:31" s="27" customFormat="1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s="27" customFormat="1">
      <c r="A25" s="28"/>
      <c r="B25" s="89" t="s">
        <v>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27" customFormat="1">
      <c r="A26" s="2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27" customFormat="1">
      <c r="A27" s="29" t="s">
        <v>3</v>
      </c>
      <c r="B27" s="25" t="s">
        <v>10</v>
      </c>
      <c r="C27" s="25">
        <f>IFERROR((C9/B9)*100-100,"--")</f>
        <v>-9.7050188417408378</v>
      </c>
      <c r="D27" s="25">
        <f t="shared" ref="D27:AD32" si="10">IFERROR((D9/C9)*100-100,"--")</f>
        <v>-14.056498046990001</v>
      </c>
      <c r="E27" s="25">
        <f t="shared" si="10"/>
        <v>-39.481861251635955</v>
      </c>
      <c r="F27" s="25">
        <f t="shared" si="10"/>
        <v>-8.0927220511790665</v>
      </c>
      <c r="G27" s="25">
        <f t="shared" si="10"/>
        <v>24.26628732796452</v>
      </c>
      <c r="H27" s="25">
        <f t="shared" si="10"/>
        <v>-21.490091271144678</v>
      </c>
      <c r="I27" s="25">
        <f t="shared" si="10"/>
        <v>-28.687316169954286</v>
      </c>
      <c r="J27" s="25">
        <f t="shared" si="10"/>
        <v>-12.134156774995901</v>
      </c>
      <c r="K27" s="25">
        <f t="shared" si="10"/>
        <v>52.879039109540201</v>
      </c>
      <c r="L27" s="25">
        <f t="shared" si="10"/>
        <v>-5.0666355542486059</v>
      </c>
      <c r="M27" s="25">
        <f t="shared" si="10"/>
        <v>-22.182869447253282</v>
      </c>
      <c r="N27" s="25">
        <f t="shared" si="10"/>
        <v>60.689565824732455</v>
      </c>
      <c r="O27" s="25">
        <f t="shared" si="10"/>
        <v>13.347929633834951</v>
      </c>
      <c r="P27" s="25">
        <f t="shared" si="10"/>
        <v>-18.020018230803487</v>
      </c>
      <c r="Q27" s="25">
        <f t="shared" si="10"/>
        <v>49.198705343342198</v>
      </c>
      <c r="R27" s="25">
        <f t="shared" si="10"/>
        <v>26.309795556839958</v>
      </c>
      <c r="S27" s="25">
        <f t="shared" si="10"/>
        <v>-13.591898373569961</v>
      </c>
      <c r="T27" s="25">
        <f t="shared" si="10"/>
        <v>9.3258379153828628</v>
      </c>
      <c r="U27" s="25">
        <f t="shared" si="10"/>
        <v>-87.293605218735507</v>
      </c>
      <c r="V27" s="25">
        <f t="shared" si="10"/>
        <v>26.196514851684256</v>
      </c>
      <c r="W27" s="25">
        <f t="shared" si="10"/>
        <v>-24.440543365967969</v>
      </c>
      <c r="X27" s="25">
        <f t="shared" si="10"/>
        <v>-4.3700214325716331</v>
      </c>
      <c r="Y27" s="25">
        <f t="shared" si="10"/>
        <v>81.163110713819435</v>
      </c>
      <c r="Z27" s="25">
        <f t="shared" si="10"/>
        <v>-36.059906399795061</v>
      </c>
      <c r="AA27" s="25">
        <f t="shared" si="10"/>
        <v>-22.366329295443492</v>
      </c>
      <c r="AB27" s="25">
        <f t="shared" si="10"/>
        <v>9.4196210049070288</v>
      </c>
      <c r="AC27" s="25">
        <f t="shared" si="10"/>
        <v>-24.760216696470977</v>
      </c>
      <c r="AD27" s="25">
        <f t="shared" si="10"/>
        <v>-34.34209153033288</v>
      </c>
      <c r="AE27" s="35">
        <f>IFERROR(POWER(AD9/B9,1/29)*100-100,"--")</f>
        <v>-10.16812979600175</v>
      </c>
    </row>
    <row r="28" spans="1:31" s="27" customFormat="1">
      <c r="A28" s="29" t="s">
        <v>4</v>
      </c>
      <c r="B28" s="25" t="s">
        <v>10</v>
      </c>
      <c r="C28" s="25">
        <f t="shared" ref="C28:R32" si="11">IFERROR((C10/B10)*100-100,"--")</f>
        <v>28.631729991915876</v>
      </c>
      <c r="D28" s="25">
        <f t="shared" si="11"/>
        <v>15.390386311433787</v>
      </c>
      <c r="E28" s="25">
        <f t="shared" si="11"/>
        <v>-13.738609912409444</v>
      </c>
      <c r="F28" s="25">
        <f t="shared" si="11"/>
        <v>-27.301824305410847</v>
      </c>
      <c r="G28" s="25">
        <f t="shared" si="11"/>
        <v>34.503484274796193</v>
      </c>
      <c r="H28" s="25">
        <f t="shared" si="11"/>
        <v>-14.200734159141575</v>
      </c>
      <c r="I28" s="25">
        <f t="shared" si="11"/>
        <v>-9.9711274480565777</v>
      </c>
      <c r="J28" s="25">
        <f t="shared" si="11"/>
        <v>-32.822830531042285</v>
      </c>
      <c r="K28" s="25">
        <f t="shared" si="11"/>
        <v>1.9778097835591524</v>
      </c>
      <c r="L28" s="25">
        <f t="shared" si="11"/>
        <v>35.774579107708973</v>
      </c>
      <c r="M28" s="25">
        <f t="shared" si="11"/>
        <v>8.8597130412622107</v>
      </c>
      <c r="N28" s="25">
        <f t="shared" si="11"/>
        <v>20.086828760389778</v>
      </c>
      <c r="O28" s="25">
        <f t="shared" si="11"/>
        <v>11.232067959251864</v>
      </c>
      <c r="P28" s="25">
        <f t="shared" si="11"/>
        <v>-16.67844523181266</v>
      </c>
      <c r="Q28" s="25">
        <f t="shared" si="11"/>
        <v>54.659023762974755</v>
      </c>
      <c r="R28" s="25">
        <f t="shared" si="11"/>
        <v>41.457242353781822</v>
      </c>
      <c r="S28" s="25">
        <f t="shared" si="10"/>
        <v>18.434809181274019</v>
      </c>
      <c r="T28" s="25">
        <f t="shared" si="10"/>
        <v>4.4184294702826321</v>
      </c>
      <c r="U28" s="25">
        <f t="shared" si="10"/>
        <v>-42.892335857089577</v>
      </c>
      <c r="V28" s="25">
        <f t="shared" si="10"/>
        <v>-6.9742001084919423</v>
      </c>
      <c r="W28" s="25">
        <f t="shared" si="10"/>
        <v>-19.950064910241807</v>
      </c>
      <c r="X28" s="25">
        <f t="shared" si="10"/>
        <v>16.560416919504334</v>
      </c>
      <c r="Y28" s="25">
        <f t="shared" si="10"/>
        <v>8.9628605253042224</v>
      </c>
      <c r="Z28" s="25">
        <f t="shared" si="10"/>
        <v>33.575978634553678</v>
      </c>
      <c r="AA28" s="25">
        <f t="shared" si="10"/>
        <v>-22.498592068044502</v>
      </c>
      <c r="AB28" s="25">
        <f t="shared" si="10"/>
        <v>-17.253136117118657</v>
      </c>
      <c r="AC28" s="25">
        <f t="shared" si="10"/>
        <v>27.016155079781882</v>
      </c>
      <c r="AD28" s="25">
        <f t="shared" si="10"/>
        <v>-38.306038067945444</v>
      </c>
      <c r="AE28" s="35">
        <f t="shared" ref="AE28:AE32" si="12">IFERROR(POWER(AD10/B10,1/29)*100-100,"--")</f>
        <v>0.23043534030529145</v>
      </c>
    </row>
    <row r="29" spans="1:31" s="27" customFormat="1">
      <c r="A29" s="28" t="s">
        <v>5</v>
      </c>
      <c r="B29" s="25" t="s">
        <v>10</v>
      </c>
      <c r="C29" s="25">
        <f t="shared" si="11"/>
        <v>41.998678206136987</v>
      </c>
      <c r="D29" s="25">
        <f t="shared" si="10"/>
        <v>49.044347328284687</v>
      </c>
      <c r="E29" s="25">
        <f t="shared" si="10"/>
        <v>163.0041021285416</v>
      </c>
      <c r="F29" s="25">
        <f t="shared" si="10"/>
        <v>112.88665247765022</v>
      </c>
      <c r="G29" s="25">
        <f t="shared" si="10"/>
        <v>-47.891335798007105</v>
      </c>
      <c r="H29" s="25">
        <f t="shared" si="10"/>
        <v>-13.94457884480461</v>
      </c>
      <c r="I29" s="25">
        <f t="shared" si="10"/>
        <v>17.858894795868991</v>
      </c>
      <c r="J29" s="25">
        <f t="shared" si="10"/>
        <v>-68.108209060251454</v>
      </c>
      <c r="K29" s="25">
        <f t="shared" si="10"/>
        <v>76.684568288534052</v>
      </c>
      <c r="L29" s="25">
        <f t="shared" si="10"/>
        <v>-74.549108338797296</v>
      </c>
      <c r="M29" s="25">
        <f t="shared" si="10"/>
        <v>85.661648971776941</v>
      </c>
      <c r="N29" s="25">
        <f t="shared" si="10"/>
        <v>-37.588512169835028</v>
      </c>
      <c r="O29" s="25">
        <f t="shared" si="10"/>
        <v>27.030224937060481</v>
      </c>
      <c r="P29" s="25">
        <f t="shared" si="10"/>
        <v>7.253846416623162</v>
      </c>
      <c r="Q29" s="25">
        <f t="shared" si="10"/>
        <v>32.467471033419258</v>
      </c>
      <c r="R29" s="25">
        <f t="shared" si="10"/>
        <v>61.332860130866635</v>
      </c>
      <c r="S29" s="25">
        <f t="shared" si="10"/>
        <v>12.998015794865964</v>
      </c>
      <c r="T29" s="25">
        <f t="shared" si="10"/>
        <v>39.333167734391395</v>
      </c>
      <c r="U29" s="25">
        <f t="shared" si="10"/>
        <v>-36.196940999405122</v>
      </c>
      <c r="V29" s="25">
        <f t="shared" si="10"/>
        <v>-17.888295883991717</v>
      </c>
      <c r="W29" s="25">
        <f t="shared" si="10"/>
        <v>-5.8088226903941944</v>
      </c>
      <c r="X29" s="25">
        <f t="shared" si="10"/>
        <v>27.602161813088543</v>
      </c>
      <c r="Y29" s="25">
        <f t="shared" si="10"/>
        <v>39.131570171342474</v>
      </c>
      <c r="Z29" s="25">
        <f t="shared" si="10"/>
        <v>-36.689908199752999</v>
      </c>
      <c r="AA29" s="25">
        <f t="shared" si="10"/>
        <v>97.389195520255839</v>
      </c>
      <c r="AB29" s="25">
        <f t="shared" si="10"/>
        <v>-39.974902318090678</v>
      </c>
      <c r="AC29" s="25">
        <f t="shared" si="10"/>
        <v>27.613665012733108</v>
      </c>
      <c r="AD29" s="25">
        <f t="shared" si="10"/>
        <v>237.68703367372558</v>
      </c>
      <c r="AE29" s="35">
        <f t="shared" si="12"/>
        <v>9.3929196768870042</v>
      </c>
    </row>
    <row r="30" spans="1:31" s="27" customFormat="1">
      <c r="A30" s="29" t="s">
        <v>6</v>
      </c>
      <c r="B30" s="25" t="s">
        <v>10</v>
      </c>
      <c r="C30" s="25">
        <f t="shared" si="11"/>
        <v>41.807672499868573</v>
      </c>
      <c r="D30" s="25">
        <f t="shared" si="10"/>
        <v>-0.15010238068535386</v>
      </c>
      <c r="E30" s="25">
        <f t="shared" si="10"/>
        <v>-4.3233155783492805</v>
      </c>
      <c r="F30" s="25">
        <f t="shared" si="10"/>
        <v>-9.096948314920553</v>
      </c>
      <c r="G30" s="25">
        <f t="shared" si="10"/>
        <v>1.1928439519034413</v>
      </c>
      <c r="H30" s="25">
        <f t="shared" si="10"/>
        <v>-16.247590545202229</v>
      </c>
      <c r="I30" s="25">
        <f t="shared" si="10"/>
        <v>-14.307408577966569</v>
      </c>
      <c r="J30" s="25">
        <f t="shared" si="10"/>
        <v>-9.5317770115240279</v>
      </c>
      <c r="K30" s="25">
        <f t="shared" si="10"/>
        <v>11.672762846507652</v>
      </c>
      <c r="L30" s="25">
        <f t="shared" si="10"/>
        <v>24.205048852125017</v>
      </c>
      <c r="M30" s="25">
        <f t="shared" si="10"/>
        <v>-10.796679994117866</v>
      </c>
      <c r="N30" s="25">
        <f t="shared" si="10"/>
        <v>27.21260987850458</v>
      </c>
      <c r="O30" s="25">
        <f t="shared" si="10"/>
        <v>27.17187977562628</v>
      </c>
      <c r="P30" s="25">
        <f t="shared" si="10"/>
        <v>-22.659535491780971</v>
      </c>
      <c r="Q30" s="25">
        <f t="shared" si="10"/>
        <v>29.003382494729209</v>
      </c>
      <c r="R30" s="25">
        <f t="shared" si="10"/>
        <v>36.154835341721139</v>
      </c>
      <c r="S30" s="25">
        <f t="shared" si="10"/>
        <v>9.6111615057197071</v>
      </c>
      <c r="T30" s="25">
        <f t="shared" si="10"/>
        <v>11.297217281188694</v>
      </c>
      <c r="U30" s="25">
        <f t="shared" si="10"/>
        <v>-37.582264448736936</v>
      </c>
      <c r="V30" s="25">
        <f t="shared" si="10"/>
        <v>-11.247090624185475</v>
      </c>
      <c r="W30" s="25">
        <f t="shared" si="10"/>
        <v>-13.72959008003194</v>
      </c>
      <c r="X30" s="25">
        <f t="shared" si="10"/>
        <v>-3.0171122772505043</v>
      </c>
      <c r="Y30" s="25">
        <f t="shared" si="10"/>
        <v>5.7299518154977847</v>
      </c>
      <c r="Z30" s="25">
        <f t="shared" si="10"/>
        <v>-1.9988430361467806</v>
      </c>
      <c r="AA30" s="25">
        <f t="shared" si="10"/>
        <v>38.106843499477122</v>
      </c>
      <c r="AB30" s="25">
        <f t="shared" si="10"/>
        <v>-26.928218829965715</v>
      </c>
      <c r="AC30" s="25">
        <f t="shared" si="10"/>
        <v>-3.4496405334247413</v>
      </c>
      <c r="AD30" s="25">
        <f t="shared" si="10"/>
        <v>-20.69212205540596</v>
      </c>
      <c r="AE30" s="35">
        <f t="shared" si="12"/>
        <v>-1.3503928325803827E-2</v>
      </c>
    </row>
    <row r="31" spans="1:31" s="27" customFormat="1">
      <c r="A31" s="29" t="s">
        <v>28</v>
      </c>
      <c r="B31" s="25" t="s">
        <v>10</v>
      </c>
      <c r="C31" s="25">
        <f t="shared" si="11"/>
        <v>7.1196625400158382</v>
      </c>
      <c r="D31" s="25">
        <f t="shared" si="10"/>
        <v>1.0072947007224116</v>
      </c>
      <c r="E31" s="25">
        <f t="shared" si="10"/>
        <v>-3.3088994144694368</v>
      </c>
      <c r="F31" s="25">
        <f t="shared" si="10"/>
        <v>24.620016891874769</v>
      </c>
      <c r="G31" s="25">
        <f t="shared" si="10"/>
        <v>-15.096632204524767</v>
      </c>
      <c r="H31" s="25">
        <f t="shared" si="10"/>
        <v>-16.485424307376363</v>
      </c>
      <c r="I31" s="25">
        <f t="shared" si="10"/>
        <v>-6.0815259997363569</v>
      </c>
      <c r="J31" s="25">
        <f t="shared" si="10"/>
        <v>-41.489872995789867</v>
      </c>
      <c r="K31" s="25">
        <f t="shared" si="10"/>
        <v>37.092571629717895</v>
      </c>
      <c r="L31" s="25">
        <f t="shared" si="10"/>
        <v>-13.436294628763306</v>
      </c>
      <c r="M31" s="25">
        <f t="shared" si="10"/>
        <v>0.33875153908067546</v>
      </c>
      <c r="N31" s="25">
        <f t="shared" si="10"/>
        <v>23.903831354582266</v>
      </c>
      <c r="O31" s="25">
        <f t="shared" si="10"/>
        <v>15.791033639514822</v>
      </c>
      <c r="P31" s="25">
        <f t="shared" si="10"/>
        <v>-16.013652120537401</v>
      </c>
      <c r="Q31" s="25">
        <f t="shared" si="10"/>
        <v>46.098200487697284</v>
      </c>
      <c r="R31" s="25">
        <f t="shared" si="10"/>
        <v>37.045282433166051</v>
      </c>
      <c r="S31" s="25">
        <f t="shared" si="10"/>
        <v>5.2969190261113965</v>
      </c>
      <c r="T31" s="25">
        <f t="shared" si="10"/>
        <v>11.446092804123538</v>
      </c>
      <c r="U31" s="25">
        <f t="shared" si="10"/>
        <v>-53.617946395073318</v>
      </c>
      <c r="V31" s="25">
        <f t="shared" si="10"/>
        <v>-7.7016501017723726</v>
      </c>
      <c r="W31" s="25">
        <f t="shared" si="10"/>
        <v>-16.420613318229798</v>
      </c>
      <c r="X31" s="25">
        <f t="shared" si="10"/>
        <v>13.42133576566556</v>
      </c>
      <c r="Y31" s="25">
        <f t="shared" si="10"/>
        <v>22.073126156731632</v>
      </c>
      <c r="Z31" s="25">
        <f t="shared" si="10"/>
        <v>-0.38340035280668872</v>
      </c>
      <c r="AA31" s="25">
        <f t="shared" si="10"/>
        <v>8.1853534318722581</v>
      </c>
      <c r="AB31" s="25">
        <f t="shared" si="10"/>
        <v>-25.211528734278986</v>
      </c>
      <c r="AC31" s="25">
        <f t="shared" si="10"/>
        <v>17.809522663962667</v>
      </c>
      <c r="AD31" s="25">
        <f t="shared" si="10"/>
        <v>46.191977822851271</v>
      </c>
      <c r="AE31" s="35">
        <f t="shared" si="12"/>
        <v>0.56563562924559108</v>
      </c>
    </row>
    <row r="32" spans="1:31" s="27" customFormat="1">
      <c r="A32" s="29" t="s">
        <v>24</v>
      </c>
      <c r="B32" s="25" t="s">
        <v>10</v>
      </c>
      <c r="C32" s="25">
        <f t="shared" si="11"/>
        <v>27.953957353142101</v>
      </c>
      <c r="D32" s="25">
        <f t="shared" si="10"/>
        <v>39.336545393836303</v>
      </c>
      <c r="E32" s="25">
        <f t="shared" si="10"/>
        <v>9.9003990160802431</v>
      </c>
      <c r="F32" s="25">
        <f t="shared" si="10"/>
        <v>14.675890181913445</v>
      </c>
      <c r="G32" s="25">
        <f t="shared" si="10"/>
        <v>10.819130728599575</v>
      </c>
      <c r="H32" s="25">
        <f t="shared" si="10"/>
        <v>-10.472160848679565</v>
      </c>
      <c r="I32" s="25">
        <f t="shared" si="10"/>
        <v>-1.5286844178763346</v>
      </c>
      <c r="J32" s="25">
        <f t="shared" si="10"/>
        <v>-4.9899949521666258</v>
      </c>
      <c r="K32" s="25">
        <f t="shared" si="10"/>
        <v>2.1535202261615751</v>
      </c>
      <c r="L32" s="25">
        <f t="shared" si="10"/>
        <v>-0.78208123296523979</v>
      </c>
      <c r="M32" s="25">
        <f t="shared" si="10"/>
        <v>-10.11019338934841</v>
      </c>
      <c r="N32" s="25">
        <f t="shared" si="10"/>
        <v>-12.501097593080686</v>
      </c>
      <c r="O32" s="25">
        <f t="shared" si="10"/>
        <v>-4.3923155009998283</v>
      </c>
      <c r="P32" s="25">
        <f t="shared" si="10"/>
        <v>-17.703383208343297</v>
      </c>
      <c r="Q32" s="25">
        <f t="shared" si="10"/>
        <v>10.738937940333116</v>
      </c>
      <c r="R32" s="25">
        <f t="shared" si="10"/>
        <v>9.6803513005273771</v>
      </c>
      <c r="S32" s="25">
        <f t="shared" si="10"/>
        <v>0.35250252659989201</v>
      </c>
      <c r="T32" s="25">
        <f t="shared" si="10"/>
        <v>3.0614486197987532</v>
      </c>
      <c r="U32" s="25">
        <f t="shared" si="10"/>
        <v>-6.4263675654567294</v>
      </c>
      <c r="V32" s="25">
        <f t="shared" si="10"/>
        <v>-2.6975461718473355</v>
      </c>
      <c r="W32" s="25">
        <f t="shared" si="10"/>
        <v>-2.7490864494017586</v>
      </c>
      <c r="X32" s="25">
        <f t="shared" si="10"/>
        <v>-0.22001130862153673</v>
      </c>
      <c r="Y32" s="25">
        <f t="shared" si="10"/>
        <v>5.9268298871095055</v>
      </c>
      <c r="Z32" s="25">
        <f t="shared" si="10"/>
        <v>0.76672119124626192</v>
      </c>
      <c r="AA32" s="25">
        <f t="shared" si="10"/>
        <v>-6.6967286641468462</v>
      </c>
      <c r="AB32" s="25">
        <f t="shared" si="10"/>
        <v>15.400157206986293</v>
      </c>
      <c r="AC32" s="25">
        <f t="shared" si="10"/>
        <v>13.26366426829766</v>
      </c>
      <c r="AD32" s="25">
        <f t="shared" si="10"/>
        <v>9.0498821763476798</v>
      </c>
      <c r="AE32" s="35">
        <f t="shared" si="12"/>
        <v>2.5251631023685945</v>
      </c>
    </row>
    <row r="33" spans="1:31" s="27" customFormat="1" ht="13.8" thickBo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7" customFormat="1" ht="13.8" thickTop="1">
      <c r="A34" s="17" t="s">
        <v>1187</v>
      </c>
    </row>
  </sheetData>
  <mergeCells count="5">
    <mergeCell ref="A2:AE2"/>
    <mergeCell ref="A4:AE4"/>
    <mergeCell ref="B7:AE7"/>
    <mergeCell ref="B16:AE16"/>
    <mergeCell ref="B25:AE25"/>
  </mergeCells>
  <hyperlinks>
    <hyperlink ref="A1" location="ÍNDICE!A1" display="INDICE" xr:uid="{00000000-0004-0000-23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E34"/>
  <sheetViews>
    <sheetView showGridLines="0" zoomScaleNormal="100" workbookViewId="0"/>
  </sheetViews>
  <sheetFormatPr baseColWidth="10" defaultColWidth="10.88671875" defaultRowHeight="13.2"/>
  <cols>
    <col min="1" max="1" width="11.109375" style="1" customWidth="1"/>
    <col min="2" max="22" width="11" style="1" customWidth="1"/>
    <col min="23" max="23" width="11" style="1" bestFit="1" customWidth="1"/>
    <col min="24" max="30" width="11" style="1" customWidth="1"/>
    <col min="31" max="31" width="11.44140625" style="1" bestFit="1" customWidth="1"/>
    <col min="32" max="16384" width="10.88671875" style="1"/>
  </cols>
  <sheetData>
    <row r="1" spans="1:31" s="2" customFormat="1">
      <c r="A1" s="45" t="s">
        <v>0</v>
      </c>
    </row>
    <row r="2" spans="1:31" s="2" customFormat="1">
      <c r="A2" s="87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2" customFormat="1">
      <c r="A4" s="87" t="s">
        <v>1215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2" customFormat="1" ht="13.8" thickTop="1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1186</v>
      </c>
    </row>
    <row r="7" spans="1:31" s="2" customFormat="1" ht="13.8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2" customFormat="1">
      <c r="A9" s="7" t="s">
        <v>3</v>
      </c>
      <c r="B9" s="8">
        <v>9.7999999999999989</v>
      </c>
      <c r="C9" s="8">
        <v>41.643977</v>
      </c>
      <c r="D9" s="8">
        <v>21.55312</v>
      </c>
      <c r="E9" s="8">
        <v>13.920095000000003</v>
      </c>
      <c r="F9" s="8">
        <v>17.718572999999999</v>
      </c>
      <c r="G9" s="8">
        <v>24.018963999999997</v>
      </c>
      <c r="H9" s="8">
        <v>23.159490000000012</v>
      </c>
      <c r="I9" s="8">
        <v>32.564140000000009</v>
      </c>
      <c r="J9" s="8">
        <v>38.618763000000001</v>
      </c>
      <c r="K9" s="8">
        <v>44.663087000000004</v>
      </c>
      <c r="L9" s="8">
        <v>61.240172999999999</v>
      </c>
      <c r="M9" s="8">
        <v>58.585351000000017</v>
      </c>
      <c r="N9" s="8">
        <v>68.845918999999995</v>
      </c>
      <c r="O9" s="24">
        <v>59.69070700000001</v>
      </c>
      <c r="P9" s="24">
        <v>45.045646000000005</v>
      </c>
      <c r="Q9" s="24">
        <v>51.602516999999999</v>
      </c>
      <c r="R9" s="24">
        <v>75.374369999999999</v>
      </c>
      <c r="S9" s="24">
        <v>63.643385000000002</v>
      </c>
      <c r="T9" s="24">
        <v>49.331122000000001</v>
      </c>
      <c r="U9" s="24">
        <v>36.586327999999995</v>
      </c>
      <c r="V9" s="24">
        <v>22.198806000000001</v>
      </c>
      <c r="W9" s="24">
        <v>21.416492999999999</v>
      </c>
      <c r="X9" s="24">
        <v>18.882428999999998</v>
      </c>
      <c r="Y9" s="9">
        <v>10.276854</v>
      </c>
      <c r="Z9" s="9">
        <v>27.106799000000002</v>
      </c>
      <c r="AA9" s="9">
        <v>4.8383770000000004</v>
      </c>
      <c r="AB9" s="9">
        <v>3.9376060000000002</v>
      </c>
      <c r="AC9" s="9">
        <v>8.8379440000000002</v>
      </c>
      <c r="AD9" s="9">
        <v>5.1039729999999999</v>
      </c>
      <c r="AE9" s="24">
        <f>SUM(B9:AD9)</f>
        <v>960.20500800000002</v>
      </c>
    </row>
    <row r="10" spans="1:31" s="2" customFormat="1">
      <c r="A10" s="7" t="s">
        <v>4</v>
      </c>
      <c r="B10" s="8">
        <v>22.655999999999995</v>
      </c>
      <c r="C10" s="8">
        <v>37.465040999999999</v>
      </c>
      <c r="D10" s="8">
        <v>59.893613000000002</v>
      </c>
      <c r="E10" s="8">
        <v>61.744742999999993</v>
      </c>
      <c r="F10" s="8">
        <v>58.385878999999996</v>
      </c>
      <c r="G10" s="8">
        <v>77.724073999999987</v>
      </c>
      <c r="H10" s="8">
        <v>83.348077000000018</v>
      </c>
      <c r="I10" s="8">
        <v>102.11304500000006</v>
      </c>
      <c r="J10" s="8">
        <v>99.825416999999916</v>
      </c>
      <c r="K10" s="8">
        <v>131.76901699999993</v>
      </c>
      <c r="L10" s="8">
        <v>148.75559000000001</v>
      </c>
      <c r="M10" s="8">
        <v>172.28599100000002</v>
      </c>
      <c r="N10" s="8">
        <v>174.81133800000003</v>
      </c>
      <c r="O10" s="10">
        <v>186.43449800000002</v>
      </c>
      <c r="P10" s="10">
        <v>135.69419699999997</v>
      </c>
      <c r="Q10" s="10">
        <v>166.27191399999998</v>
      </c>
      <c r="R10" s="10">
        <v>193.63461300000006</v>
      </c>
      <c r="S10" s="10">
        <v>195.69175500000003</v>
      </c>
      <c r="T10" s="10">
        <v>198.58557400000007</v>
      </c>
      <c r="U10" s="10">
        <v>156.82390200000003</v>
      </c>
      <c r="V10" s="10">
        <v>143.98019400000001</v>
      </c>
      <c r="W10" s="10">
        <v>142.26834699999992</v>
      </c>
      <c r="X10" s="10">
        <v>156.427637</v>
      </c>
      <c r="Y10" s="10">
        <v>165.11767100000003</v>
      </c>
      <c r="Z10" s="10">
        <v>145.13912299999998</v>
      </c>
      <c r="AA10" s="10">
        <v>89.000489999999999</v>
      </c>
      <c r="AB10" s="10">
        <v>78.687547999999992</v>
      </c>
      <c r="AC10" s="10">
        <v>90.660753</v>
      </c>
      <c r="AD10" s="10">
        <v>95.075465999999992</v>
      </c>
      <c r="AE10" s="24">
        <f t="shared" ref="AE10:AE14" si="0">SUM(B10:AD10)</f>
        <v>3570.2715069999995</v>
      </c>
    </row>
    <row r="11" spans="1:31" s="2" customFormat="1">
      <c r="A11" s="5" t="s">
        <v>5</v>
      </c>
      <c r="B11" s="8">
        <v>13.121</v>
      </c>
      <c r="C11" s="8">
        <v>12.091991999999999</v>
      </c>
      <c r="D11" s="8">
        <v>19.313634999999991</v>
      </c>
      <c r="E11" s="8">
        <v>27.904752000000006</v>
      </c>
      <c r="F11" s="8">
        <v>41.945245999999997</v>
      </c>
      <c r="G11" s="8">
        <v>76.360302999999973</v>
      </c>
      <c r="H11" s="8">
        <v>86.501196000000007</v>
      </c>
      <c r="I11" s="8">
        <v>113.50308799999999</v>
      </c>
      <c r="J11" s="8">
        <v>124.81742900000005</v>
      </c>
      <c r="K11" s="8">
        <v>170.46985299999997</v>
      </c>
      <c r="L11" s="8">
        <v>215.83723300000008</v>
      </c>
      <c r="M11" s="8">
        <v>256.27399600000024</v>
      </c>
      <c r="N11" s="8">
        <v>265.41967900000003</v>
      </c>
      <c r="O11" s="11">
        <v>267.56527500000004</v>
      </c>
      <c r="P11" s="11">
        <v>256.20533299999994</v>
      </c>
      <c r="Q11" s="11">
        <v>268.63399799999996</v>
      </c>
      <c r="R11" s="11">
        <v>296.62733999999995</v>
      </c>
      <c r="S11" s="11">
        <v>315.78567300000009</v>
      </c>
      <c r="T11" s="11">
        <v>328.04364400000014</v>
      </c>
      <c r="U11" s="11">
        <v>277.88803799999994</v>
      </c>
      <c r="V11" s="11">
        <v>327.04966899999994</v>
      </c>
      <c r="W11" s="11">
        <v>329.94796400000001</v>
      </c>
      <c r="X11" s="11">
        <v>334.15927199999982</v>
      </c>
      <c r="Y11" s="11">
        <v>360.7115950000001</v>
      </c>
      <c r="Z11" s="11">
        <v>378.79835100000014</v>
      </c>
      <c r="AA11" s="11">
        <v>341.08703400000024</v>
      </c>
      <c r="AB11" s="11">
        <v>493.76537099999985</v>
      </c>
      <c r="AC11" s="11">
        <v>497.4517189999998</v>
      </c>
      <c r="AD11" s="11">
        <v>517.07502200000022</v>
      </c>
      <c r="AE11" s="24">
        <f t="shared" si="0"/>
        <v>7014.3546999999999</v>
      </c>
    </row>
    <row r="12" spans="1:31" s="2" customFormat="1">
      <c r="A12" s="7" t="s">
        <v>6</v>
      </c>
      <c r="B12" s="8">
        <v>5.1889999999999992</v>
      </c>
      <c r="C12" s="8">
        <v>10.950203999999999</v>
      </c>
      <c r="D12" s="8">
        <v>13.275092000000004</v>
      </c>
      <c r="E12" s="8">
        <v>13.732025000000002</v>
      </c>
      <c r="F12" s="8">
        <v>13.572242999999999</v>
      </c>
      <c r="G12" s="8">
        <v>25.230788999999998</v>
      </c>
      <c r="H12" s="8">
        <v>19.727255000000003</v>
      </c>
      <c r="I12" s="8">
        <v>28.001200000000001</v>
      </c>
      <c r="J12" s="8">
        <v>27.613358000000005</v>
      </c>
      <c r="K12" s="8">
        <v>37.496252999999975</v>
      </c>
      <c r="L12" s="8">
        <v>56.501985000000005</v>
      </c>
      <c r="M12" s="8">
        <v>51.317393999999993</v>
      </c>
      <c r="N12" s="8">
        <v>61.750950000000032</v>
      </c>
      <c r="O12" s="24">
        <v>63.981086000000005</v>
      </c>
      <c r="P12" s="24">
        <v>50.764114000000006</v>
      </c>
      <c r="Q12" s="24">
        <v>54.57230999999998</v>
      </c>
      <c r="R12" s="24">
        <v>55.654881999999994</v>
      </c>
      <c r="S12" s="24">
        <v>52.162226999999994</v>
      </c>
      <c r="T12" s="24">
        <v>54.836590000000015</v>
      </c>
      <c r="U12" s="24">
        <v>42.624327999999998</v>
      </c>
      <c r="V12" s="24">
        <v>12.923297999999997</v>
      </c>
      <c r="W12" s="24">
        <v>14.937208</v>
      </c>
      <c r="X12" s="24">
        <v>41.061902000000018</v>
      </c>
      <c r="Y12" s="24">
        <v>47.04571</v>
      </c>
      <c r="Z12" s="24">
        <v>25.813168999999998</v>
      </c>
      <c r="AA12" s="24">
        <v>55.449191000000027</v>
      </c>
      <c r="AB12" s="24">
        <v>26.096981999999997</v>
      </c>
      <c r="AC12" s="24">
        <v>23.096401999999998</v>
      </c>
      <c r="AD12" s="24">
        <v>20.794897000000006</v>
      </c>
      <c r="AE12" s="24">
        <f t="shared" si="0"/>
        <v>1006.1720440000003</v>
      </c>
    </row>
    <row r="13" spans="1:31" s="2" customFormat="1">
      <c r="A13" s="7" t="s">
        <v>28</v>
      </c>
      <c r="B13" s="8">
        <f>SUM(B9:B12)</f>
        <v>50.765999999999998</v>
      </c>
      <c r="C13" s="8">
        <f t="shared" ref="C13:AD13" si="1">SUM(C9:C12)</f>
        <v>102.151214</v>
      </c>
      <c r="D13" s="8">
        <f t="shared" si="1"/>
        <v>114.03545999999999</v>
      </c>
      <c r="E13" s="8">
        <f t="shared" si="1"/>
        <v>117.30161500000001</v>
      </c>
      <c r="F13" s="8">
        <f t="shared" si="1"/>
        <v>131.62194099999999</v>
      </c>
      <c r="G13" s="8">
        <f t="shared" si="1"/>
        <v>203.33412999999993</v>
      </c>
      <c r="H13" s="8">
        <f t="shared" si="1"/>
        <v>212.73601800000006</v>
      </c>
      <c r="I13" s="8">
        <f t="shared" si="1"/>
        <v>276.18147300000004</v>
      </c>
      <c r="J13" s="8">
        <f t="shared" si="1"/>
        <v>290.87496699999997</v>
      </c>
      <c r="K13" s="8">
        <f t="shared" si="1"/>
        <v>384.39820999999989</v>
      </c>
      <c r="L13" s="8">
        <f t="shared" si="1"/>
        <v>482.33498100000008</v>
      </c>
      <c r="M13" s="8">
        <f t="shared" si="1"/>
        <v>538.4627320000003</v>
      </c>
      <c r="N13" s="8">
        <f t="shared" si="1"/>
        <v>570.82788600000003</v>
      </c>
      <c r="O13" s="8">
        <f t="shared" si="1"/>
        <v>577.6715660000001</v>
      </c>
      <c r="P13" s="8">
        <f t="shared" si="1"/>
        <v>487.70928999999995</v>
      </c>
      <c r="Q13" s="8">
        <f t="shared" si="1"/>
        <v>541.08073899999999</v>
      </c>
      <c r="R13" s="8">
        <f t="shared" si="1"/>
        <v>621.29120499999999</v>
      </c>
      <c r="S13" s="8">
        <f t="shared" si="1"/>
        <v>627.28304000000014</v>
      </c>
      <c r="T13" s="8">
        <f t="shared" si="1"/>
        <v>630.7969300000002</v>
      </c>
      <c r="U13" s="8">
        <f t="shared" si="1"/>
        <v>513.922596</v>
      </c>
      <c r="V13" s="8">
        <f t="shared" si="1"/>
        <v>506.15196699999996</v>
      </c>
      <c r="W13" s="8">
        <f t="shared" si="1"/>
        <v>508.57001199999996</v>
      </c>
      <c r="X13" s="8">
        <f t="shared" si="1"/>
        <v>550.5312399999998</v>
      </c>
      <c r="Y13" s="8">
        <f t="shared" si="1"/>
        <v>583.15183000000013</v>
      </c>
      <c r="Z13" s="8">
        <f t="shared" si="1"/>
        <v>576.85744200000011</v>
      </c>
      <c r="AA13" s="8">
        <f t="shared" si="1"/>
        <v>490.37509200000028</v>
      </c>
      <c r="AB13" s="8">
        <f t="shared" si="1"/>
        <v>602.48750699999982</v>
      </c>
      <c r="AC13" s="8">
        <f t="shared" si="1"/>
        <v>620.0468179999998</v>
      </c>
      <c r="AD13" s="8">
        <f t="shared" si="1"/>
        <v>638.04935800000021</v>
      </c>
      <c r="AE13" s="24">
        <f t="shared" si="0"/>
        <v>12551.003259000005</v>
      </c>
    </row>
    <row r="14" spans="1:31" s="2" customFormat="1">
      <c r="A14" s="7" t="s">
        <v>24</v>
      </c>
      <c r="B14" s="8">
        <v>4527.1450320000022</v>
      </c>
      <c r="C14" s="8">
        <v>5604.6051669999988</v>
      </c>
      <c r="D14" s="8">
        <v>7468.5102820000011</v>
      </c>
      <c r="E14" s="8">
        <v>8739.5981460000003</v>
      </c>
      <c r="F14" s="8">
        <v>9933.8610220000028</v>
      </c>
      <c r="G14" s="8">
        <v>11279.176239000004</v>
      </c>
      <c r="H14" s="8">
        <v>10691.287067000001</v>
      </c>
      <c r="I14" s="8">
        <v>10621.701580000001</v>
      </c>
      <c r="J14" s="8">
        <v>10470.769706000001</v>
      </c>
      <c r="K14" s="8">
        <v>10399.467848</v>
      </c>
      <c r="L14" s="8">
        <v>10801.979175999997</v>
      </c>
      <c r="M14" s="8">
        <v>10962.784288999999</v>
      </c>
      <c r="N14" s="8">
        <v>10682.248354000001</v>
      </c>
      <c r="O14" s="10">
        <v>10533.524101000003</v>
      </c>
      <c r="P14" s="10">
        <v>8470.576562000002</v>
      </c>
      <c r="Q14" s="10">
        <v>10392.770405999998</v>
      </c>
      <c r="R14" s="10">
        <v>12150.999192999994</v>
      </c>
      <c r="S14" s="10">
        <v>12372.552058999994</v>
      </c>
      <c r="T14" s="10">
        <v>12937.743707999995</v>
      </c>
      <c r="U14" s="10">
        <v>13374.896771000007</v>
      </c>
      <c r="V14" s="10">
        <v>13629.823565999999</v>
      </c>
      <c r="W14" s="10">
        <v>12852.121733000004</v>
      </c>
      <c r="X14" s="10">
        <v>12999.470265000004</v>
      </c>
      <c r="Y14" s="10">
        <v>14400.404840000003</v>
      </c>
      <c r="Z14" s="10">
        <v>14062.069243999998</v>
      </c>
      <c r="AA14" s="10">
        <v>11603.193516000003</v>
      </c>
      <c r="AB14" s="10">
        <v>13688.677099999997</v>
      </c>
      <c r="AC14" s="10">
        <v>15899.044843000003</v>
      </c>
      <c r="AD14" s="10">
        <v>15875.318176000004</v>
      </c>
      <c r="AE14" s="24">
        <f t="shared" si="0"/>
        <v>327426.319991</v>
      </c>
    </row>
    <row r="15" spans="1:31" s="2" customFormat="1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s="2" customFormat="1">
      <c r="A16" s="5"/>
      <c r="B16" s="89" t="s">
        <v>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s="2" customFormat="1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2" customFormat="1">
      <c r="A18" s="7" t="s">
        <v>3</v>
      </c>
      <c r="B18" s="25">
        <f>B9/B$14*100</f>
        <v>0.2164719692152331</v>
      </c>
      <c r="C18" s="25">
        <f t="shared" ref="C18:AE23" si="2">C9/C$14*100</f>
        <v>0.74303141361679459</v>
      </c>
      <c r="D18" s="25">
        <f t="shared" si="2"/>
        <v>0.28858660142633247</v>
      </c>
      <c r="E18" s="25">
        <f t="shared" si="2"/>
        <v>0.15927614482332975</v>
      </c>
      <c r="F18" s="25">
        <f t="shared" si="2"/>
        <v>0.17836542066332117</v>
      </c>
      <c r="G18" s="25">
        <f t="shared" si="2"/>
        <v>0.21294962939713302</v>
      </c>
      <c r="H18" s="25">
        <f t="shared" si="2"/>
        <v>0.21662022406530157</v>
      </c>
      <c r="I18" s="25">
        <f t="shared" si="2"/>
        <v>0.30658119845238585</v>
      </c>
      <c r="J18" s="25">
        <f t="shared" si="2"/>
        <v>0.36882449031297598</v>
      </c>
      <c r="K18" s="25">
        <f t="shared" si="2"/>
        <v>0.42947473517685325</v>
      </c>
      <c r="L18" s="25">
        <f t="shared" si="2"/>
        <v>0.56693474410749056</v>
      </c>
      <c r="M18" s="25">
        <f t="shared" si="2"/>
        <v>0.53440211405768745</v>
      </c>
      <c r="N18" s="25">
        <f t="shared" si="2"/>
        <v>0.64448903188269757</v>
      </c>
      <c r="O18" s="25">
        <f t="shared" si="2"/>
        <v>0.56667366427094668</v>
      </c>
      <c r="P18" s="25">
        <f t="shared" si="2"/>
        <v>0.53178960924667218</v>
      </c>
      <c r="Q18" s="25">
        <f t="shared" si="2"/>
        <v>0.4965232078080799</v>
      </c>
      <c r="R18" s="25">
        <f t="shared" si="2"/>
        <v>0.62031417172196035</v>
      </c>
      <c r="S18" s="25">
        <f t="shared" si="2"/>
        <v>0.51439173338296662</v>
      </c>
      <c r="T18" s="25">
        <f t="shared" si="2"/>
        <v>0.38129617585094322</v>
      </c>
      <c r="U18" s="25">
        <f t="shared" si="2"/>
        <v>0.27354475048605947</v>
      </c>
      <c r="V18" s="25">
        <f t="shared" si="2"/>
        <v>0.16286935698401542</v>
      </c>
      <c r="W18" s="25">
        <f t="shared" si="2"/>
        <v>0.16663780070655196</v>
      </c>
      <c r="X18" s="25">
        <f t="shared" si="2"/>
        <v>0.14525537283499446</v>
      </c>
      <c r="Y18" s="25">
        <f t="shared" si="2"/>
        <v>7.1365035317993167E-2</v>
      </c>
      <c r="Z18" s="25">
        <f t="shared" si="2"/>
        <v>0.19276536425509302</v>
      </c>
      <c r="AA18" s="25">
        <f t="shared" si="2"/>
        <v>4.1698666779350121E-2</v>
      </c>
      <c r="AB18" s="25">
        <f t="shared" si="2"/>
        <v>2.8765423942975477E-2</v>
      </c>
      <c r="AC18" s="25">
        <f t="shared" si="2"/>
        <v>5.5587892777666778E-2</v>
      </c>
      <c r="AD18" s="25">
        <f t="shared" ref="AD18" si="3">AD9/AD$14*100</f>
        <v>3.2150366647240407E-2</v>
      </c>
      <c r="AE18" s="25">
        <f t="shared" si="2"/>
        <v>0.29325834527486772</v>
      </c>
    </row>
    <row r="19" spans="1:31" s="2" customFormat="1">
      <c r="A19" s="7" t="s">
        <v>4</v>
      </c>
      <c r="B19" s="25">
        <f t="shared" ref="B19:Q23" si="4">B10/B$14*100</f>
        <v>0.50044785046329798</v>
      </c>
      <c r="C19" s="25">
        <f t="shared" si="4"/>
        <v>0.66846887307235736</v>
      </c>
      <c r="D19" s="25">
        <f t="shared" si="4"/>
        <v>0.80194859133220642</v>
      </c>
      <c r="E19" s="25">
        <f t="shared" si="4"/>
        <v>0.70649407408119502</v>
      </c>
      <c r="F19" s="25">
        <f t="shared" si="4"/>
        <v>0.58774608252215166</v>
      </c>
      <c r="G19" s="25">
        <f t="shared" si="4"/>
        <v>0.68909353265758433</v>
      </c>
      <c r="H19" s="25">
        <f t="shared" si="4"/>
        <v>0.77958880420734666</v>
      </c>
      <c r="I19" s="25">
        <f t="shared" si="4"/>
        <v>0.96136239783155397</v>
      </c>
      <c r="J19" s="25">
        <f t="shared" si="4"/>
        <v>0.95337229069986684</v>
      </c>
      <c r="K19" s="25">
        <f t="shared" si="4"/>
        <v>1.2670746131047601</v>
      </c>
      <c r="L19" s="25">
        <f t="shared" si="4"/>
        <v>1.3771142082046173</v>
      </c>
      <c r="M19" s="25">
        <f t="shared" si="4"/>
        <v>1.5715532337243092</v>
      </c>
      <c r="N19" s="25">
        <f t="shared" si="4"/>
        <v>1.6364657720632509</v>
      </c>
      <c r="O19" s="25">
        <f t="shared" si="4"/>
        <v>1.7699157111369861</v>
      </c>
      <c r="P19" s="25">
        <f t="shared" si="4"/>
        <v>1.6019475888895216</v>
      </c>
      <c r="Q19" s="25">
        <f t="shared" si="4"/>
        <v>1.5998805660520237</v>
      </c>
      <c r="R19" s="25">
        <f t="shared" si="2"/>
        <v>1.593569466382238</v>
      </c>
      <c r="S19" s="25">
        <f t="shared" si="2"/>
        <v>1.5816603887930356</v>
      </c>
      <c r="T19" s="25">
        <f t="shared" si="2"/>
        <v>1.5349320444275425</v>
      </c>
      <c r="U19" s="25">
        <f t="shared" si="2"/>
        <v>1.172524204747748</v>
      </c>
      <c r="V19" s="25">
        <f t="shared" si="2"/>
        <v>1.0563613923746078</v>
      </c>
      <c r="W19" s="25">
        <f t="shared" si="2"/>
        <v>1.1069638924653336</v>
      </c>
      <c r="X19" s="25">
        <f t="shared" si="2"/>
        <v>1.2033385500420617</v>
      </c>
      <c r="Y19" s="25">
        <f t="shared" si="2"/>
        <v>1.1466182571572758</v>
      </c>
      <c r="Z19" s="25">
        <f t="shared" si="2"/>
        <v>1.0321320460139813</v>
      </c>
      <c r="AA19" s="25">
        <f t="shared" si="2"/>
        <v>0.76703443648745895</v>
      </c>
      <c r="AB19" s="25">
        <f t="shared" si="2"/>
        <v>0.57483676052231525</v>
      </c>
      <c r="AC19" s="25">
        <f t="shared" si="2"/>
        <v>0.57022767024847987</v>
      </c>
      <c r="AD19" s="25">
        <f t="shared" ref="AD19" si="5">AD10/AD$14*100</f>
        <v>0.59888856995466855</v>
      </c>
      <c r="AE19" s="25">
        <f t="shared" si="2"/>
        <v>1.0904045548623384</v>
      </c>
    </row>
    <row r="20" spans="1:31" s="2" customFormat="1">
      <c r="A20" s="5" t="s">
        <v>5</v>
      </c>
      <c r="B20" s="25">
        <f t="shared" si="4"/>
        <v>0.28982946000745652</v>
      </c>
      <c r="C20" s="25">
        <f t="shared" si="2"/>
        <v>0.21575100546239787</v>
      </c>
      <c r="D20" s="25">
        <f t="shared" si="2"/>
        <v>0.25860090259965435</v>
      </c>
      <c r="E20" s="25">
        <f t="shared" si="2"/>
        <v>0.31929101926467462</v>
      </c>
      <c r="F20" s="25">
        <f t="shared" si="2"/>
        <v>0.42224514624380238</v>
      </c>
      <c r="G20" s="25">
        <f t="shared" si="2"/>
        <v>0.67700248122703299</v>
      </c>
      <c r="H20" s="25">
        <f t="shared" si="2"/>
        <v>0.80908122153970397</v>
      </c>
      <c r="I20" s="25">
        <f t="shared" si="2"/>
        <v>1.0685960921150262</v>
      </c>
      <c r="J20" s="25">
        <f t="shared" si="2"/>
        <v>1.1920559090176215</v>
      </c>
      <c r="K20" s="25">
        <f t="shared" si="2"/>
        <v>1.6392170781390925</v>
      </c>
      <c r="L20" s="25">
        <f t="shared" si="2"/>
        <v>1.9981267273644681</v>
      </c>
      <c r="M20" s="25">
        <f t="shared" si="2"/>
        <v>2.3376725222728703</v>
      </c>
      <c r="N20" s="25">
        <f t="shared" si="2"/>
        <v>2.4846799119832559</v>
      </c>
      <c r="O20" s="25">
        <f t="shared" si="2"/>
        <v>2.5401306574558333</v>
      </c>
      <c r="P20" s="25">
        <f t="shared" si="2"/>
        <v>3.0246504606235076</v>
      </c>
      <c r="Q20" s="25">
        <f t="shared" si="2"/>
        <v>2.5848160548693646</v>
      </c>
      <c r="R20" s="25">
        <f t="shared" si="2"/>
        <v>2.4411765262142593</v>
      </c>
      <c r="S20" s="25">
        <f t="shared" si="2"/>
        <v>2.5523082990003871</v>
      </c>
      <c r="T20" s="25">
        <f t="shared" si="2"/>
        <v>2.5355552823105922</v>
      </c>
      <c r="U20" s="25">
        <f t="shared" si="2"/>
        <v>2.0776836095103777</v>
      </c>
      <c r="V20" s="25">
        <f t="shared" si="2"/>
        <v>2.399515059137193</v>
      </c>
      <c r="W20" s="25">
        <f t="shared" si="2"/>
        <v>2.5672645408641177</v>
      </c>
      <c r="X20" s="25">
        <f t="shared" si="2"/>
        <v>2.5705606858434531</v>
      </c>
      <c r="Y20" s="25">
        <f t="shared" si="2"/>
        <v>2.5048712102735582</v>
      </c>
      <c r="Z20" s="25">
        <f t="shared" si="2"/>
        <v>2.6937596766679679</v>
      </c>
      <c r="AA20" s="25">
        <f t="shared" si="2"/>
        <v>2.9395961855644721</v>
      </c>
      <c r="AB20" s="25">
        <f t="shared" si="2"/>
        <v>3.6071080309141044</v>
      </c>
      <c r="AC20" s="25">
        <f t="shared" si="2"/>
        <v>3.1288151201046319</v>
      </c>
      <c r="AD20" s="25">
        <f t="shared" ref="AD20" si="6">AD11/AD$14*100</f>
        <v>3.2571002122130954</v>
      </c>
      <c r="AE20" s="25">
        <f t="shared" si="2"/>
        <v>2.1422696563284238</v>
      </c>
    </row>
    <row r="21" spans="1:31" s="2" customFormat="1">
      <c r="A21" s="7" t="s">
        <v>6</v>
      </c>
      <c r="B21" s="25">
        <f t="shared" si="4"/>
        <v>0.11461969880182087</v>
      </c>
      <c r="C21" s="25">
        <f t="shared" si="2"/>
        <v>0.19537868723518595</v>
      </c>
      <c r="D21" s="25">
        <f t="shared" si="2"/>
        <v>0.17774752258150539</v>
      </c>
      <c r="E21" s="25">
        <f t="shared" si="2"/>
        <v>0.15712421521674849</v>
      </c>
      <c r="F21" s="25">
        <f t="shared" si="2"/>
        <v>0.13662606080296735</v>
      </c>
      <c r="G21" s="25">
        <f t="shared" si="2"/>
        <v>0.22369354344122672</v>
      </c>
      <c r="H21" s="25">
        <f t="shared" si="2"/>
        <v>0.18451712012196037</v>
      </c>
      <c r="I21" s="25">
        <f t="shared" si="2"/>
        <v>0.26362254474108471</v>
      </c>
      <c r="J21" s="25">
        <f t="shared" si="2"/>
        <v>0.26371851139249958</v>
      </c>
      <c r="K21" s="25">
        <f t="shared" si="2"/>
        <v>0.36055934349766905</v>
      </c>
      <c r="L21" s="25">
        <f t="shared" si="2"/>
        <v>0.52307067139637686</v>
      </c>
      <c r="M21" s="25">
        <f t="shared" si="2"/>
        <v>0.46810547984139034</v>
      </c>
      <c r="N21" s="25">
        <f t="shared" si="2"/>
        <v>0.57807072026065742</v>
      </c>
      <c r="O21" s="25">
        <f t="shared" si="2"/>
        <v>0.60740437280554516</v>
      </c>
      <c r="P21" s="25">
        <f t="shared" si="2"/>
        <v>0.59929939394838561</v>
      </c>
      <c r="Q21" s="25">
        <f t="shared" si="2"/>
        <v>0.52509877412950512</v>
      </c>
      <c r="R21" s="25">
        <f t="shared" si="2"/>
        <v>0.45802720513768053</v>
      </c>
      <c r="S21" s="25">
        <f t="shared" si="2"/>
        <v>0.42159634286651759</v>
      </c>
      <c r="T21" s="25">
        <f t="shared" si="2"/>
        <v>0.42384971628470319</v>
      </c>
      <c r="U21" s="25">
        <f t="shared" si="2"/>
        <v>0.31868902414573991</v>
      </c>
      <c r="V21" s="25">
        <f t="shared" si="2"/>
        <v>9.4816326399393386E-2</v>
      </c>
      <c r="W21" s="25">
        <f t="shared" si="2"/>
        <v>0.11622367349389622</v>
      </c>
      <c r="X21" s="25">
        <f t="shared" si="2"/>
        <v>0.31587365610240126</v>
      </c>
      <c r="Y21" s="25">
        <f t="shared" si="2"/>
        <v>0.32669713471749862</v>
      </c>
      <c r="Z21" s="25">
        <f t="shared" si="2"/>
        <v>0.18356593579578595</v>
      </c>
      <c r="AA21" s="25">
        <f t="shared" si="2"/>
        <v>0.47787870575061442</v>
      </c>
      <c r="AB21" s="25">
        <f t="shared" si="2"/>
        <v>0.19064648694211658</v>
      </c>
      <c r="AC21" s="25">
        <f t="shared" si="2"/>
        <v>0.14526911665494691</v>
      </c>
      <c r="AD21" s="25">
        <f t="shared" ref="AD21" si="7">AD12/AD$14*100</f>
        <v>0.13098885181046213</v>
      </c>
      <c r="AE21" s="25">
        <f t="shared" si="2"/>
        <v>0.30729723988824631</v>
      </c>
    </row>
    <row r="22" spans="1:31" s="2" customFormat="1">
      <c r="A22" s="7" t="s">
        <v>28</v>
      </c>
      <c r="B22" s="25">
        <f t="shared" si="4"/>
        <v>1.1213689784878085</v>
      </c>
      <c r="C22" s="25">
        <f t="shared" si="2"/>
        <v>1.8226299793867355</v>
      </c>
      <c r="D22" s="25">
        <f t="shared" si="2"/>
        <v>1.5268836179396985</v>
      </c>
      <c r="E22" s="25">
        <f t="shared" si="2"/>
        <v>1.3421854533859479</v>
      </c>
      <c r="F22" s="25">
        <f t="shared" si="2"/>
        <v>1.3249827102322427</v>
      </c>
      <c r="G22" s="25">
        <f t="shared" si="2"/>
        <v>1.8027391867229772</v>
      </c>
      <c r="H22" s="25">
        <f t="shared" si="2"/>
        <v>1.9898073699343128</v>
      </c>
      <c r="I22" s="25">
        <f t="shared" si="2"/>
        <v>2.6001622331400505</v>
      </c>
      <c r="J22" s="25">
        <f t="shared" si="2"/>
        <v>2.7779712014229641</v>
      </c>
      <c r="K22" s="25">
        <f t="shared" si="2"/>
        <v>3.6963257699183751</v>
      </c>
      <c r="L22" s="25">
        <f t="shared" si="2"/>
        <v>4.4652463510729534</v>
      </c>
      <c r="M22" s="25">
        <f t="shared" si="2"/>
        <v>4.9117333498962576</v>
      </c>
      <c r="N22" s="25">
        <f t="shared" si="2"/>
        <v>5.343705436189861</v>
      </c>
      <c r="O22" s="25">
        <f t="shared" si="2"/>
        <v>5.484124405669311</v>
      </c>
      <c r="P22" s="25">
        <f t="shared" si="2"/>
        <v>5.7576870527080874</v>
      </c>
      <c r="Q22" s="25">
        <f t="shared" si="2"/>
        <v>5.2063186028589739</v>
      </c>
      <c r="R22" s="25">
        <f t="shared" si="2"/>
        <v>5.1130873694561378</v>
      </c>
      <c r="S22" s="25">
        <f t="shared" si="2"/>
        <v>5.0699567640429066</v>
      </c>
      <c r="T22" s="25">
        <f t="shared" si="2"/>
        <v>4.875633218873781</v>
      </c>
      <c r="U22" s="25">
        <f t="shared" si="2"/>
        <v>3.8424415888899257</v>
      </c>
      <c r="V22" s="25">
        <f t="shared" si="2"/>
        <v>3.7135621348952097</v>
      </c>
      <c r="W22" s="25">
        <f t="shared" si="2"/>
        <v>3.9570899075298995</v>
      </c>
      <c r="X22" s="25">
        <f t="shared" si="2"/>
        <v>4.2350282648229101</v>
      </c>
      <c r="Y22" s="25">
        <f t="shared" si="2"/>
        <v>4.0495516374663252</v>
      </c>
      <c r="Z22" s="25">
        <f t="shared" si="2"/>
        <v>4.1022230227328285</v>
      </c>
      <c r="AA22" s="25">
        <f t="shared" si="2"/>
        <v>4.2262079945818956</v>
      </c>
      <c r="AB22" s="25">
        <f t="shared" si="2"/>
        <v>4.4013567023215119</v>
      </c>
      <c r="AC22" s="25">
        <f t="shared" si="2"/>
        <v>3.8998997997857257</v>
      </c>
      <c r="AD22" s="25">
        <f t="shared" ref="AD22" si="8">AD13/AD$14*100</f>
        <v>4.0191280006254662</v>
      </c>
      <c r="AE22" s="25">
        <f t="shared" si="2"/>
        <v>3.8332297963538777</v>
      </c>
    </row>
    <row r="23" spans="1:31" s="2" customFormat="1">
      <c r="A23" s="7" t="s">
        <v>24</v>
      </c>
      <c r="B23" s="25">
        <f t="shared" si="4"/>
        <v>100</v>
      </c>
      <c r="C23" s="25">
        <f t="shared" si="2"/>
        <v>100</v>
      </c>
      <c r="D23" s="25">
        <f t="shared" si="2"/>
        <v>100</v>
      </c>
      <c r="E23" s="25">
        <f t="shared" si="2"/>
        <v>100</v>
      </c>
      <c r="F23" s="25">
        <f t="shared" si="2"/>
        <v>100</v>
      </c>
      <c r="G23" s="25">
        <f t="shared" si="2"/>
        <v>100</v>
      </c>
      <c r="H23" s="25">
        <f t="shared" si="2"/>
        <v>100</v>
      </c>
      <c r="I23" s="25">
        <f t="shared" si="2"/>
        <v>100</v>
      </c>
      <c r="J23" s="25">
        <f t="shared" si="2"/>
        <v>100</v>
      </c>
      <c r="K23" s="25">
        <f t="shared" si="2"/>
        <v>100</v>
      </c>
      <c r="L23" s="25">
        <f t="shared" si="2"/>
        <v>100</v>
      </c>
      <c r="M23" s="25">
        <f t="shared" si="2"/>
        <v>100</v>
      </c>
      <c r="N23" s="25">
        <f t="shared" si="2"/>
        <v>100</v>
      </c>
      <c r="O23" s="25">
        <f t="shared" si="2"/>
        <v>100</v>
      </c>
      <c r="P23" s="25">
        <f t="shared" si="2"/>
        <v>100</v>
      </c>
      <c r="Q23" s="25">
        <f t="shared" si="2"/>
        <v>100</v>
      </c>
      <c r="R23" s="25">
        <f t="shared" si="2"/>
        <v>100</v>
      </c>
      <c r="S23" s="25">
        <f t="shared" si="2"/>
        <v>100</v>
      </c>
      <c r="T23" s="25">
        <f t="shared" si="2"/>
        <v>100</v>
      </c>
      <c r="U23" s="25">
        <f t="shared" si="2"/>
        <v>100</v>
      </c>
      <c r="V23" s="25">
        <f t="shared" si="2"/>
        <v>100</v>
      </c>
      <c r="W23" s="25">
        <f t="shared" si="2"/>
        <v>100</v>
      </c>
      <c r="X23" s="25">
        <f t="shared" si="2"/>
        <v>100</v>
      </c>
      <c r="Y23" s="25">
        <f t="shared" si="2"/>
        <v>100</v>
      </c>
      <c r="Z23" s="25">
        <f t="shared" si="2"/>
        <v>100</v>
      </c>
      <c r="AA23" s="25">
        <f t="shared" si="2"/>
        <v>100</v>
      </c>
      <c r="AB23" s="25">
        <f t="shared" si="2"/>
        <v>100</v>
      </c>
      <c r="AC23" s="25">
        <f t="shared" si="2"/>
        <v>100</v>
      </c>
      <c r="AD23" s="25">
        <f t="shared" ref="AD23" si="9">AD14/AD$14*100</f>
        <v>100</v>
      </c>
      <c r="AE23" s="25">
        <f t="shared" si="2"/>
        <v>100</v>
      </c>
    </row>
    <row r="24" spans="1:31" s="2" customFormat="1">
      <c r="A24" s="5"/>
      <c r="B24" s="12"/>
      <c r="C24" s="12"/>
      <c r="D24" s="12"/>
      <c r="E24" s="12"/>
      <c r="F24" s="12"/>
      <c r="G24" s="12"/>
      <c r="H24" s="12"/>
      <c r="I24" s="12"/>
      <c r="J24" s="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s="2" customFormat="1">
      <c r="A25" s="5"/>
      <c r="B25" s="89" t="s">
        <v>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2" customFormat="1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2" customFormat="1">
      <c r="A27" s="7" t="s">
        <v>3</v>
      </c>
      <c r="B27" s="25" t="s">
        <v>10</v>
      </c>
      <c r="C27" s="25">
        <f>IFERROR((C9/B9)*100-100,"--")</f>
        <v>324.93854081632662</v>
      </c>
      <c r="D27" s="25">
        <f t="shared" ref="D27:AD32" si="10">IFERROR((D9/C9)*100-100,"--")</f>
        <v>-48.244328345489194</v>
      </c>
      <c r="E27" s="25">
        <f t="shared" si="10"/>
        <v>-35.414942245020654</v>
      </c>
      <c r="F27" s="25">
        <f t="shared" si="10"/>
        <v>27.287730435747704</v>
      </c>
      <c r="G27" s="25">
        <f t="shared" si="10"/>
        <v>35.558117462393824</v>
      </c>
      <c r="H27" s="25">
        <f t="shared" si="10"/>
        <v>-3.5783142020612786</v>
      </c>
      <c r="I27" s="25">
        <f t="shared" si="10"/>
        <v>40.608191285732062</v>
      </c>
      <c r="J27" s="25">
        <f t="shared" si="10"/>
        <v>18.592915397120848</v>
      </c>
      <c r="K27" s="25">
        <f t="shared" si="10"/>
        <v>15.651262574101608</v>
      </c>
      <c r="L27" s="25">
        <f t="shared" si="10"/>
        <v>37.115853635464106</v>
      </c>
      <c r="M27" s="25">
        <f t="shared" si="10"/>
        <v>-4.3350987920951525</v>
      </c>
      <c r="N27" s="25">
        <f t="shared" si="10"/>
        <v>17.513879877582326</v>
      </c>
      <c r="O27" s="25">
        <f t="shared" si="10"/>
        <v>-13.298118658275143</v>
      </c>
      <c r="P27" s="25">
        <f t="shared" si="10"/>
        <v>-24.534909596564177</v>
      </c>
      <c r="Q27" s="25">
        <f t="shared" si="10"/>
        <v>14.556059424699995</v>
      </c>
      <c r="R27" s="25">
        <f t="shared" si="10"/>
        <v>46.067235441247959</v>
      </c>
      <c r="S27" s="25">
        <f t="shared" si="10"/>
        <v>-15.563625938100714</v>
      </c>
      <c r="T27" s="25">
        <f t="shared" si="10"/>
        <v>-22.488217746431943</v>
      </c>
      <c r="U27" s="25">
        <f t="shared" si="10"/>
        <v>-25.835199937272876</v>
      </c>
      <c r="V27" s="25">
        <f t="shared" si="10"/>
        <v>-39.324859275300859</v>
      </c>
      <c r="W27" s="25">
        <f t="shared" si="10"/>
        <v>-3.5241219730466611</v>
      </c>
      <c r="X27" s="25">
        <f t="shared" si="10"/>
        <v>-11.832301395004308</v>
      </c>
      <c r="Y27" s="25">
        <f t="shared" si="10"/>
        <v>-45.57451268584142</v>
      </c>
      <c r="Z27" s="25">
        <f t="shared" si="10"/>
        <v>163.76553563960334</v>
      </c>
      <c r="AA27" s="25">
        <f t="shared" si="10"/>
        <v>-82.150688467494817</v>
      </c>
      <c r="AB27" s="25">
        <f t="shared" si="10"/>
        <v>-18.617213995519577</v>
      </c>
      <c r="AC27" s="25">
        <f t="shared" si="10"/>
        <v>124.44967830707284</v>
      </c>
      <c r="AD27" s="25">
        <f t="shared" si="10"/>
        <v>-42.249317262023844</v>
      </c>
      <c r="AE27" s="26">
        <f>(POWER(AD9/B9,1/29)*100-100)</f>
        <v>-2.2244148134166011</v>
      </c>
    </row>
    <row r="28" spans="1:31" s="2" customFormat="1">
      <c r="A28" s="7" t="s">
        <v>4</v>
      </c>
      <c r="B28" s="25" t="s">
        <v>10</v>
      </c>
      <c r="C28" s="25">
        <f t="shared" ref="C28:R32" si="11">IFERROR((C10/B10)*100-100,"--")</f>
        <v>65.364764300847497</v>
      </c>
      <c r="D28" s="25">
        <f t="shared" si="11"/>
        <v>59.865334192480958</v>
      </c>
      <c r="E28" s="25">
        <f t="shared" si="11"/>
        <v>3.0906968327323767</v>
      </c>
      <c r="F28" s="25">
        <f t="shared" si="11"/>
        <v>-5.4399189903503071</v>
      </c>
      <c r="G28" s="25">
        <f t="shared" si="11"/>
        <v>33.121356278630316</v>
      </c>
      <c r="H28" s="25">
        <f t="shared" si="11"/>
        <v>7.2358571940014826</v>
      </c>
      <c r="I28" s="25">
        <f t="shared" si="11"/>
        <v>22.51397833689677</v>
      </c>
      <c r="J28" s="25">
        <f t="shared" si="11"/>
        <v>-2.2402896711190436</v>
      </c>
      <c r="K28" s="25">
        <f t="shared" si="11"/>
        <v>31.99946562707575</v>
      </c>
      <c r="L28" s="25">
        <f t="shared" si="11"/>
        <v>12.891173803019342</v>
      </c>
      <c r="M28" s="25">
        <f t="shared" si="11"/>
        <v>15.818162530900537</v>
      </c>
      <c r="N28" s="25">
        <f t="shared" si="11"/>
        <v>1.4657877784154891</v>
      </c>
      <c r="O28" s="25">
        <f t="shared" si="11"/>
        <v>6.6489737639328581</v>
      </c>
      <c r="P28" s="25">
        <f t="shared" si="11"/>
        <v>-27.216154490892592</v>
      </c>
      <c r="Q28" s="25">
        <f t="shared" si="11"/>
        <v>22.534284940718578</v>
      </c>
      <c r="R28" s="25">
        <f t="shared" si="11"/>
        <v>16.456597113569089</v>
      </c>
      <c r="S28" s="25">
        <f t="shared" si="10"/>
        <v>1.0623834076606755</v>
      </c>
      <c r="T28" s="25">
        <f t="shared" si="10"/>
        <v>1.4787638855811878</v>
      </c>
      <c r="U28" s="25">
        <f t="shared" si="10"/>
        <v>-21.029559780611265</v>
      </c>
      <c r="V28" s="25">
        <f t="shared" si="10"/>
        <v>-8.1898918699268251</v>
      </c>
      <c r="W28" s="25">
        <f t="shared" si="10"/>
        <v>-1.1889461685265559</v>
      </c>
      <c r="X28" s="25">
        <f t="shared" si="10"/>
        <v>9.9525230302985648</v>
      </c>
      <c r="Y28" s="25">
        <f t="shared" si="10"/>
        <v>5.5553060614218879</v>
      </c>
      <c r="Z28" s="25">
        <f t="shared" si="10"/>
        <v>-12.099582000523753</v>
      </c>
      <c r="AA28" s="25">
        <f t="shared" si="10"/>
        <v>-38.679187141016413</v>
      </c>
      <c r="AB28" s="25">
        <f t="shared" si="10"/>
        <v>-11.587511484487351</v>
      </c>
      <c r="AC28" s="25">
        <f t="shared" si="10"/>
        <v>15.216136865771972</v>
      </c>
      <c r="AD28" s="25">
        <f t="shared" si="10"/>
        <v>4.8694863586672454</v>
      </c>
      <c r="AE28" s="26">
        <f t="shared" ref="AE28:AE32" si="12">(POWER(AD10/B10,1/29)*100-100)</f>
        <v>5.0700166120010977</v>
      </c>
    </row>
    <row r="29" spans="1:31" s="2" customFormat="1">
      <c r="A29" s="5" t="s">
        <v>5</v>
      </c>
      <c r="B29" s="25" t="s">
        <v>10</v>
      </c>
      <c r="C29" s="25">
        <f t="shared" si="11"/>
        <v>-7.842451032695692</v>
      </c>
      <c r="D29" s="25">
        <f t="shared" si="10"/>
        <v>59.722525453208988</v>
      </c>
      <c r="E29" s="25">
        <f t="shared" si="10"/>
        <v>44.482133994973083</v>
      </c>
      <c r="F29" s="25">
        <f t="shared" si="10"/>
        <v>50.315781340755109</v>
      </c>
      <c r="G29" s="25">
        <f t="shared" si="10"/>
        <v>82.047574592839368</v>
      </c>
      <c r="H29" s="25">
        <f t="shared" si="10"/>
        <v>13.280320535134635</v>
      </c>
      <c r="I29" s="25">
        <f t="shared" si="10"/>
        <v>31.215628509922539</v>
      </c>
      <c r="J29" s="25">
        <f t="shared" si="10"/>
        <v>9.9683111705296028</v>
      </c>
      <c r="K29" s="25">
        <f t="shared" si="10"/>
        <v>36.575360000404999</v>
      </c>
      <c r="L29" s="25">
        <f t="shared" si="10"/>
        <v>26.613139626512222</v>
      </c>
      <c r="M29" s="25">
        <f t="shared" si="10"/>
        <v>18.734841268095821</v>
      </c>
      <c r="N29" s="25">
        <f t="shared" si="10"/>
        <v>3.5687128396748307</v>
      </c>
      <c r="O29" s="25">
        <f t="shared" si="10"/>
        <v>0.80837864324294628</v>
      </c>
      <c r="P29" s="25">
        <f t="shared" si="10"/>
        <v>-4.2456712665722875</v>
      </c>
      <c r="Q29" s="25">
        <f t="shared" si="10"/>
        <v>4.8510563205177419</v>
      </c>
      <c r="R29" s="25">
        <f t="shared" si="10"/>
        <v>10.420625165992575</v>
      </c>
      <c r="S29" s="25">
        <f t="shared" si="10"/>
        <v>6.4587212358780306</v>
      </c>
      <c r="T29" s="25">
        <f t="shared" si="10"/>
        <v>3.8817375353187913</v>
      </c>
      <c r="U29" s="25">
        <f t="shared" si="10"/>
        <v>-15.289308882326708</v>
      </c>
      <c r="V29" s="25">
        <f t="shared" si="10"/>
        <v>17.69116488562203</v>
      </c>
      <c r="W29" s="25">
        <f t="shared" si="10"/>
        <v>0.88619413952078219</v>
      </c>
      <c r="X29" s="25">
        <f t="shared" si="10"/>
        <v>1.2763552012704054</v>
      </c>
      <c r="Y29" s="25">
        <f t="shared" si="10"/>
        <v>7.9460081538603333</v>
      </c>
      <c r="Z29" s="25">
        <f t="shared" si="10"/>
        <v>5.0141875810784597</v>
      </c>
      <c r="AA29" s="25">
        <f t="shared" si="10"/>
        <v>-9.9555124515312059</v>
      </c>
      <c r="AB29" s="25">
        <f t="shared" si="10"/>
        <v>44.762281113271371</v>
      </c>
      <c r="AC29" s="25">
        <f t="shared" si="10"/>
        <v>0.74657888473106482</v>
      </c>
      <c r="AD29" s="25">
        <f t="shared" si="10"/>
        <v>3.9447653411366304</v>
      </c>
      <c r="AE29" s="26">
        <f t="shared" si="12"/>
        <v>13.506368299829319</v>
      </c>
    </row>
    <row r="30" spans="1:31" s="2" customFormat="1">
      <c r="A30" s="7" t="s">
        <v>6</v>
      </c>
      <c r="B30" s="25" t="s">
        <v>10</v>
      </c>
      <c r="C30" s="25">
        <f t="shared" si="11"/>
        <v>111.02724995182118</v>
      </c>
      <c r="D30" s="25">
        <f t="shared" si="10"/>
        <v>21.231458336301358</v>
      </c>
      <c r="E30" s="25">
        <f t="shared" si="10"/>
        <v>3.442032642786927</v>
      </c>
      <c r="F30" s="25">
        <f t="shared" si="10"/>
        <v>-1.1635720150524236</v>
      </c>
      <c r="G30" s="25">
        <f t="shared" si="10"/>
        <v>85.899920890010605</v>
      </c>
      <c r="H30" s="25">
        <f t="shared" si="10"/>
        <v>-21.812770104018526</v>
      </c>
      <c r="I30" s="25">
        <f t="shared" si="10"/>
        <v>41.941694371568644</v>
      </c>
      <c r="J30" s="25">
        <f t="shared" si="10"/>
        <v>-1.3850906389725992</v>
      </c>
      <c r="K30" s="25">
        <f t="shared" si="10"/>
        <v>35.790268608403096</v>
      </c>
      <c r="L30" s="25">
        <f t="shared" si="10"/>
        <v>50.687016646703455</v>
      </c>
      <c r="M30" s="25">
        <f t="shared" si="10"/>
        <v>-9.1759448805205892</v>
      </c>
      <c r="N30" s="25">
        <f t="shared" si="10"/>
        <v>20.331422129502613</v>
      </c>
      <c r="O30" s="25">
        <f t="shared" si="10"/>
        <v>3.6115007137541539</v>
      </c>
      <c r="P30" s="25">
        <f t="shared" si="10"/>
        <v>-20.657623723360985</v>
      </c>
      <c r="Q30" s="25">
        <f t="shared" si="10"/>
        <v>7.5017481837661393</v>
      </c>
      <c r="R30" s="25">
        <f t="shared" si="10"/>
        <v>1.9837386396141454</v>
      </c>
      <c r="S30" s="25">
        <f t="shared" si="10"/>
        <v>-6.2755590785369009</v>
      </c>
      <c r="T30" s="25">
        <f t="shared" si="10"/>
        <v>5.1270107773581515</v>
      </c>
      <c r="U30" s="25">
        <f t="shared" si="10"/>
        <v>-22.270279752989779</v>
      </c>
      <c r="V30" s="25">
        <f t="shared" si="10"/>
        <v>-69.680934324642024</v>
      </c>
      <c r="W30" s="25">
        <f t="shared" si="10"/>
        <v>15.583560790751733</v>
      </c>
      <c r="X30" s="25">
        <f t="shared" si="10"/>
        <v>174.89676785648305</v>
      </c>
      <c r="Y30" s="25">
        <f t="shared" si="10"/>
        <v>14.57265179776617</v>
      </c>
      <c r="Z30" s="25">
        <f t="shared" si="10"/>
        <v>-45.131726144636787</v>
      </c>
      <c r="AA30" s="25">
        <f t="shared" si="10"/>
        <v>114.80970042849071</v>
      </c>
      <c r="AB30" s="25">
        <f t="shared" si="10"/>
        <v>-52.935324160094623</v>
      </c>
      <c r="AC30" s="25">
        <f t="shared" si="10"/>
        <v>-11.497804612042884</v>
      </c>
      <c r="AD30" s="25">
        <f t="shared" si="10"/>
        <v>-9.9647771977643629</v>
      </c>
      <c r="AE30" s="26">
        <f t="shared" si="12"/>
        <v>4.9031979312946277</v>
      </c>
    </row>
    <row r="31" spans="1:31" s="2" customFormat="1">
      <c r="A31" s="7" t="s">
        <v>28</v>
      </c>
      <c r="B31" s="25" t="s">
        <v>10</v>
      </c>
      <c r="C31" s="25">
        <f t="shared" si="11"/>
        <v>101.21974155931133</v>
      </c>
      <c r="D31" s="25">
        <f t="shared" si="10"/>
        <v>11.633974315762899</v>
      </c>
      <c r="E31" s="25">
        <f t="shared" si="10"/>
        <v>2.864157341935595</v>
      </c>
      <c r="F31" s="25">
        <f t="shared" si="10"/>
        <v>12.208123477242808</v>
      </c>
      <c r="G31" s="25">
        <f t="shared" si="10"/>
        <v>54.483461081917909</v>
      </c>
      <c r="H31" s="25">
        <f t="shared" si="10"/>
        <v>4.6238612278224593</v>
      </c>
      <c r="I31" s="25">
        <f t="shared" si="10"/>
        <v>29.823560484242961</v>
      </c>
      <c r="J31" s="25">
        <f t="shared" si="10"/>
        <v>5.3202316000392784</v>
      </c>
      <c r="K31" s="25">
        <f t="shared" si="10"/>
        <v>32.152386286304221</v>
      </c>
      <c r="L31" s="25">
        <f t="shared" si="10"/>
        <v>25.477946684507245</v>
      </c>
      <c r="M31" s="25">
        <f t="shared" si="10"/>
        <v>11.636674346868531</v>
      </c>
      <c r="N31" s="25">
        <f t="shared" si="10"/>
        <v>6.0106581340897236</v>
      </c>
      <c r="O31" s="25">
        <f t="shared" si="10"/>
        <v>1.1989042875876663</v>
      </c>
      <c r="P31" s="25">
        <f t="shared" si="10"/>
        <v>-15.573256724912113</v>
      </c>
      <c r="Q31" s="25">
        <f t="shared" si="10"/>
        <v>10.943291443146407</v>
      </c>
      <c r="R31" s="25">
        <f t="shared" si="10"/>
        <v>14.824121469975296</v>
      </c>
      <c r="S31" s="25">
        <f t="shared" si="10"/>
        <v>0.96441651705019638</v>
      </c>
      <c r="T31" s="25">
        <f t="shared" si="10"/>
        <v>0.5601761526981619</v>
      </c>
      <c r="U31" s="25">
        <f t="shared" si="10"/>
        <v>-18.528044199581032</v>
      </c>
      <c r="V31" s="25">
        <f t="shared" si="10"/>
        <v>-1.5120232230458299</v>
      </c>
      <c r="W31" s="25">
        <f t="shared" si="10"/>
        <v>0.47773102895006048</v>
      </c>
      <c r="X31" s="25">
        <f t="shared" si="10"/>
        <v>8.2508262402227359</v>
      </c>
      <c r="Y31" s="25">
        <f t="shared" si="10"/>
        <v>5.9252931768232457</v>
      </c>
      <c r="Z31" s="25">
        <f t="shared" si="10"/>
        <v>-1.0793737884694679</v>
      </c>
      <c r="AA31" s="25">
        <f t="shared" si="10"/>
        <v>-14.991979595541011</v>
      </c>
      <c r="AB31" s="25">
        <f t="shared" si="10"/>
        <v>22.862583526163178</v>
      </c>
      <c r="AC31" s="25">
        <f t="shared" si="10"/>
        <v>2.9144688970289394</v>
      </c>
      <c r="AD31" s="25">
        <f t="shared" si="10"/>
        <v>2.9034162384816113</v>
      </c>
      <c r="AE31" s="26">
        <f t="shared" si="12"/>
        <v>9.120476252320131</v>
      </c>
    </row>
    <row r="32" spans="1:31" s="2" customFormat="1">
      <c r="A32" s="7" t="s">
        <v>24</v>
      </c>
      <c r="B32" s="25" t="s">
        <v>10</v>
      </c>
      <c r="C32" s="25">
        <f t="shared" si="11"/>
        <v>23.799991548404108</v>
      </c>
      <c r="D32" s="25">
        <f t="shared" si="10"/>
        <v>33.256671245544709</v>
      </c>
      <c r="E32" s="25">
        <f t="shared" si="10"/>
        <v>17.019295897114489</v>
      </c>
      <c r="F32" s="25">
        <f t="shared" si="10"/>
        <v>13.664963263174769</v>
      </c>
      <c r="G32" s="25">
        <f t="shared" si="10"/>
        <v>13.542722351567036</v>
      </c>
      <c r="H32" s="25">
        <f t="shared" si="10"/>
        <v>-5.212164076018766</v>
      </c>
      <c r="I32" s="25">
        <f t="shared" si="10"/>
        <v>-0.65086164616030828</v>
      </c>
      <c r="J32" s="25">
        <f t="shared" si="10"/>
        <v>-1.4209764119545127</v>
      </c>
      <c r="K32" s="25">
        <f t="shared" si="10"/>
        <v>-0.68096099906716745</v>
      </c>
      <c r="L32" s="25">
        <f t="shared" si="10"/>
        <v>3.8704992782626562</v>
      </c>
      <c r="M32" s="25">
        <f t="shared" si="10"/>
        <v>1.4886634234333656</v>
      </c>
      <c r="N32" s="25">
        <f t="shared" si="10"/>
        <v>-2.5589843565697663</v>
      </c>
      <c r="O32" s="25">
        <f t="shared" si="10"/>
        <v>-1.3922560875895442</v>
      </c>
      <c r="P32" s="25">
        <f t="shared" si="10"/>
        <v>-19.584590296842379</v>
      </c>
      <c r="Q32" s="25">
        <f t="shared" si="10"/>
        <v>22.692597486494392</v>
      </c>
      <c r="R32" s="25">
        <f t="shared" si="10"/>
        <v>16.917806497340962</v>
      </c>
      <c r="S32" s="25">
        <f t="shared" si="10"/>
        <v>1.8233304313577179</v>
      </c>
      <c r="T32" s="25">
        <f t="shared" si="10"/>
        <v>4.568108877657707</v>
      </c>
      <c r="U32" s="25">
        <f t="shared" si="10"/>
        <v>3.3788972240167396</v>
      </c>
      <c r="V32" s="25">
        <f t="shared" si="10"/>
        <v>1.9060094396596412</v>
      </c>
      <c r="W32" s="25">
        <f t="shared" si="10"/>
        <v>-5.7058833464286067</v>
      </c>
      <c r="X32" s="25">
        <f t="shared" si="10"/>
        <v>1.1464918794042944</v>
      </c>
      <c r="Y32" s="25">
        <f t="shared" si="10"/>
        <v>10.776858952259772</v>
      </c>
      <c r="Z32" s="25">
        <f t="shared" si="10"/>
        <v>-2.3494866967920984</v>
      </c>
      <c r="AA32" s="25">
        <f t="shared" si="10"/>
        <v>-17.485874129436169</v>
      </c>
      <c r="AB32" s="25">
        <f t="shared" si="10"/>
        <v>17.97335863720842</v>
      </c>
      <c r="AC32" s="25">
        <f t="shared" si="10"/>
        <v>16.14741677996048</v>
      </c>
      <c r="AD32" s="25">
        <f t="shared" si="10"/>
        <v>-0.14923328561114602</v>
      </c>
      <c r="AE32" s="26">
        <f t="shared" si="12"/>
        <v>4.4214181926480052</v>
      </c>
    </row>
    <row r="33" spans="1:31" s="2" customFormat="1" ht="13.8" thickBo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2" customFormat="1" ht="13.8" thickTop="1">
      <c r="A34" s="17" t="s">
        <v>1187</v>
      </c>
    </row>
  </sheetData>
  <mergeCells count="5">
    <mergeCell ref="A2:AE2"/>
    <mergeCell ref="A4:AE4"/>
    <mergeCell ref="B7:AE7"/>
    <mergeCell ref="B16:AE16"/>
    <mergeCell ref="B25:AE25"/>
  </mergeCells>
  <hyperlinks>
    <hyperlink ref="A1" location="ÍNDICE!A1" display="INDICE" xr:uid="{00000000-0004-0000-24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E16"/>
  <sheetViews>
    <sheetView showGridLines="0" zoomScaleNormal="100" workbookViewId="0"/>
  </sheetViews>
  <sheetFormatPr baseColWidth="10" defaultColWidth="10.88671875" defaultRowHeight="13.2"/>
  <cols>
    <col min="1" max="1" width="11.109375" style="1" customWidth="1"/>
    <col min="2" max="22" width="11" style="1" customWidth="1"/>
    <col min="23" max="23" width="11" style="1" bestFit="1" customWidth="1"/>
    <col min="24" max="30" width="11" style="1" customWidth="1"/>
    <col min="31" max="31" width="11.44140625" style="1" bestFit="1" customWidth="1"/>
    <col min="32" max="16384" width="10.88671875" style="1"/>
  </cols>
  <sheetData>
    <row r="1" spans="1:31" s="2" customFormat="1">
      <c r="A1" s="45" t="s">
        <v>0</v>
      </c>
    </row>
    <row r="2" spans="1:31" s="2" customFormat="1">
      <c r="A2" s="87" t="s">
        <v>269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2" customFormat="1">
      <c r="A4" s="87" t="s">
        <v>1183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2" customFormat="1" ht="13.8" thickTop="1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1186</v>
      </c>
    </row>
    <row r="7" spans="1:31" s="2" customFormat="1" ht="13.8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2" customFormat="1">
      <c r="A9" s="7" t="s">
        <v>3</v>
      </c>
      <c r="B9" s="9">
        <f>'C30'!B9-'C31'!B9</f>
        <v>251.0569999999999</v>
      </c>
      <c r="C9" s="9">
        <f>'C30'!C9-'C31'!C9</f>
        <v>193.89680200000001</v>
      </c>
      <c r="D9" s="9">
        <f>'C30'!D9-'C31'!D9</f>
        <v>180.87887399999997</v>
      </c>
      <c r="E9" s="9">
        <f>'C30'!E9-'C31'!E9</f>
        <v>108.58797999999997</v>
      </c>
      <c r="F9" s="9">
        <f>'C30'!F9-'C31'!F9</f>
        <v>94.875263999999987</v>
      </c>
      <c r="G9" s="9">
        <f>'C30'!G9-'C31'!G9</f>
        <v>115.89721700000003</v>
      </c>
      <c r="H9" s="9">
        <f>'C30'!H9-'C31'!H9</f>
        <v>86.688576000000012</v>
      </c>
      <c r="I9" s="9">
        <f>'C30'!I9-'C31'!I9</f>
        <v>45.771463999999966</v>
      </c>
      <c r="J9" s="9">
        <f>'C30'!J9-'C31'!J9</f>
        <v>30.211476000000019</v>
      </c>
      <c r="K9" s="9">
        <f>'C30'!K9-'C31'!K9</f>
        <v>60.563921000000008</v>
      </c>
      <c r="L9" s="9">
        <f>'C30'!L9-'C31'!L9</f>
        <v>38.655365999999987</v>
      </c>
      <c r="M9" s="9">
        <f>'C30'!M9-'C31'!M9</f>
        <v>19.150490999999988</v>
      </c>
      <c r="N9" s="9">
        <f>'C30'!N9-'C31'!N9</f>
        <v>56.067468000000034</v>
      </c>
      <c r="O9" s="9">
        <f>'C30'!O9-'C31'!O9</f>
        <v>81.896030999999965</v>
      </c>
      <c r="P9" s="9">
        <f>'C30'!P9-'C31'!P9</f>
        <v>71.027136000000013</v>
      </c>
      <c r="Q9" s="9">
        <f>'C30'!Q9-'C31'!Q9</f>
        <v>121.57657099999997</v>
      </c>
      <c r="R9" s="9">
        <f>'C30'!R9-'C31'!R9</f>
        <v>143.36778199999995</v>
      </c>
      <c r="S9" s="9">
        <f>'C30'!S9-'C31'!S9</f>
        <v>125.36755600000001</v>
      </c>
      <c r="T9" s="9">
        <f>'C30'!T9-'C31'!T9</f>
        <v>157.30667299999996</v>
      </c>
      <c r="U9" s="9">
        <f>'C30'!U9-'C31'!U9</f>
        <v>-10.330113999999995</v>
      </c>
      <c r="V9" s="9">
        <f>'C30'!V9-'C31'!V9</f>
        <v>10.935621000000001</v>
      </c>
      <c r="W9" s="9">
        <f>'C30'!W9-'C31'!W9</f>
        <v>3.6197000000000017</v>
      </c>
      <c r="X9" s="9">
        <f>'C30'!X9-'C31'!X9</f>
        <v>5.0596770000000042</v>
      </c>
      <c r="Y9" s="9">
        <f>'C30'!Y9-'C31'!Y9</f>
        <v>33.097410000000011</v>
      </c>
      <c r="Z9" s="9">
        <f>'C30'!Z9-'C31'!Z9</f>
        <v>0.62674599999999714</v>
      </c>
      <c r="AA9" s="9">
        <f>'C30'!AA9-'C31'!AA9</f>
        <v>16.692191999999995</v>
      </c>
      <c r="AB9" s="9">
        <f>'C30'!AB9-'C31'!AB9</f>
        <v>19.621061000000001</v>
      </c>
      <c r="AC9" s="9">
        <f>'C30'!AC9-'C31'!AC9</f>
        <v>8.8875460000000004</v>
      </c>
      <c r="AD9" s="9">
        <f>'C30'!AD9-'C31'!AD9</f>
        <v>6.5342129999999994</v>
      </c>
      <c r="AE9" s="9">
        <f>'C30'!AE9-'C31'!AE9</f>
        <v>2077.5876999999996</v>
      </c>
    </row>
    <row r="10" spans="1:31" s="2" customFormat="1">
      <c r="A10" s="7" t="s">
        <v>4</v>
      </c>
      <c r="B10" s="9">
        <f>'C30'!B10-'C31'!B10</f>
        <v>78.77800000000002</v>
      </c>
      <c r="C10" s="9">
        <f>'C30'!C10-'C31'!C10</f>
        <v>93.011267999999959</v>
      </c>
      <c r="D10" s="9">
        <f>'C30'!D10-'C31'!D10</f>
        <v>90.663504000000003</v>
      </c>
      <c r="E10" s="9">
        <f>'C30'!E10-'C31'!E10</f>
        <v>68.127919000000105</v>
      </c>
      <c r="F10" s="9">
        <f>'C30'!F10-'C31'!F10</f>
        <v>36.029176999999997</v>
      </c>
      <c r="G10" s="9">
        <f>'C30'!G10-'C31'!G10</f>
        <v>49.267466000000013</v>
      </c>
      <c r="H10" s="9">
        <f>'C30'!H10-'C31'!H10</f>
        <v>25.609732000000037</v>
      </c>
      <c r="I10" s="9">
        <f>'C30'!I10-'C31'!I10</f>
        <v>-4.0195580000000746</v>
      </c>
      <c r="J10" s="9">
        <f>'C30'!J10-'C31'!J10</f>
        <v>-33.92898899999993</v>
      </c>
      <c r="K10" s="9">
        <f>'C30'!K10-'C31'!K10</f>
        <v>-64.569282999999942</v>
      </c>
      <c r="L10" s="9">
        <f>'C30'!L10-'C31'!L10</f>
        <v>-57.515434000000013</v>
      </c>
      <c r="M10" s="9">
        <f>'C30'!M10-'C31'!M10</f>
        <v>-72.962219000000033</v>
      </c>
      <c r="N10" s="9">
        <f>'C30'!N10-'C31'!N10</f>
        <v>-55.536570000000069</v>
      </c>
      <c r="O10" s="9">
        <f>'C30'!O10-'C31'!O10</f>
        <v>-53.762707000000063</v>
      </c>
      <c r="P10" s="9">
        <f>'C30'!P10-'C31'!P10</f>
        <v>-25.149997999999982</v>
      </c>
      <c r="Q10" s="9">
        <f>'C30'!Q10-'C31'!Q10</f>
        <v>4.6946650000001</v>
      </c>
      <c r="R10" s="9">
        <f>'C30'!R10-'C31'!R10</f>
        <v>48.209994999999907</v>
      </c>
      <c r="S10" s="9">
        <f>'C30'!S10-'C31'!S10</f>
        <v>90.736445000000089</v>
      </c>
      <c r="T10" s="9">
        <f>'C30'!T10-'C31'!T10</f>
        <v>100.49825400000014</v>
      </c>
      <c r="U10" s="9">
        <f>'C30'!U10-'C31'!U10</f>
        <v>13.975885999999974</v>
      </c>
      <c r="V10" s="9">
        <f>'C30'!V10-'C31'!V10</f>
        <v>14.907674999999983</v>
      </c>
      <c r="W10" s="9">
        <f>'C30'!W10-'C31'!W10</f>
        <v>-15.078710999999899</v>
      </c>
      <c r="X10" s="9">
        <f>'C30'!X10-'C31'!X10</f>
        <v>-8.1748670000000061</v>
      </c>
      <c r="Y10" s="9">
        <f>'C30'!Y10-'C31'!Y10</f>
        <v>-3.5772119999999745</v>
      </c>
      <c r="Z10" s="9">
        <f>'C30'!Z10-'C31'!Z10</f>
        <v>70.640126000000038</v>
      </c>
      <c r="AA10" s="9">
        <f>'C30'!AA10-'C31'!AA10</f>
        <v>78.231466000000026</v>
      </c>
      <c r="AB10" s="9">
        <f>'C30'!AB10-'C31'!AB10</f>
        <v>59.691651000000036</v>
      </c>
      <c r="AC10" s="9">
        <f>'C30'!AC10-'C31'!AC10</f>
        <v>85.103185000000025</v>
      </c>
      <c r="AD10" s="9">
        <f>'C30'!AD10-'C31'!AD10</f>
        <v>13.360270999999983</v>
      </c>
      <c r="AE10" s="9">
        <f>'C30'!AE10-'C31'!AE10</f>
        <v>627.26113700000133</v>
      </c>
    </row>
    <row r="11" spans="1:31" s="2" customFormat="1">
      <c r="A11" s="5" t="s">
        <v>5</v>
      </c>
      <c r="B11" s="9">
        <f>'C30'!B11-'C31'!B11</f>
        <v>12.299000000000001</v>
      </c>
      <c r="C11" s="9">
        <f>'C30'!C11-'C31'!C11</f>
        <v>24.004072000000029</v>
      </c>
      <c r="D11" s="9">
        <f>'C30'!D11-'C31'!D11</f>
        <v>34.485507999999982</v>
      </c>
      <c r="E11" s="9">
        <f>'C30'!E11-'C31'!E11</f>
        <v>113.58920100000006</v>
      </c>
      <c r="F11" s="9">
        <f>'C30'!F11-'C31'!F11</f>
        <v>259.27649399999984</v>
      </c>
      <c r="G11" s="9">
        <f>'C30'!G11-'C31'!G11</f>
        <v>80.602322000000058</v>
      </c>
      <c r="H11" s="9">
        <f>'C30'!H11-'C31'!H11</f>
        <v>48.573652000000024</v>
      </c>
      <c r="I11" s="9">
        <f>'C30'!I11-'C31'!I11</f>
        <v>45.694635000000005</v>
      </c>
      <c r="J11" s="9">
        <f>'C30'!J11-'C31'!J11</f>
        <v>-74.046424000000059</v>
      </c>
      <c r="K11" s="9">
        <f>'C30'!K11-'C31'!K11</f>
        <v>-80.765321999999955</v>
      </c>
      <c r="L11" s="9">
        <f>'C30'!L11-'C31'!L11</f>
        <v>-193.00663000000009</v>
      </c>
      <c r="M11" s="9">
        <f>'C30'!M11-'C31'!M11</f>
        <v>-213.88632200000026</v>
      </c>
      <c r="N11" s="9">
        <f>'C30'!N11-'C31'!N11</f>
        <v>-238.96490100000005</v>
      </c>
      <c r="O11" s="9">
        <f>'C30'!O11-'C31'!O11</f>
        <v>-233.95971100000006</v>
      </c>
      <c r="P11" s="9">
        <f>'C30'!P11-'C31'!P11</f>
        <v>-220.16207299999996</v>
      </c>
      <c r="Q11" s="9">
        <f>'C30'!Q11-'C31'!Q11</f>
        <v>-220.88840299999998</v>
      </c>
      <c r="R11" s="9">
        <f>'C30'!R11-'C31'!R11</f>
        <v>-219.59800599999994</v>
      </c>
      <c r="S11" s="9">
        <f>'C30'!S11-'C31'!S11</f>
        <v>-228.74405400000001</v>
      </c>
      <c r="T11" s="9">
        <f>'C30'!T11-'C31'!T11</f>
        <v>-206.76579900000016</v>
      </c>
      <c r="U11" s="9">
        <f>'C30'!U11-'C31'!U11</f>
        <v>-200.50906299999994</v>
      </c>
      <c r="V11" s="9">
        <f>'C30'!V11-'C31'!V11</f>
        <v>-263.51247399999994</v>
      </c>
      <c r="W11" s="9">
        <f>'C30'!W11-'C31'!W11</f>
        <v>-270.10153200000002</v>
      </c>
      <c r="X11" s="9">
        <f>'C30'!X11-'C31'!X11</f>
        <v>-257.79393099999982</v>
      </c>
      <c r="Y11" s="9">
        <f>'C30'!Y11-'C31'!Y11</f>
        <v>-254.46329700000013</v>
      </c>
      <c r="Z11" s="9">
        <f>'C30'!Z11-'C31'!Z11</f>
        <v>-311.53245600000014</v>
      </c>
      <c r="AA11" s="9">
        <f>'C30'!AA11-'C31'!AA11</f>
        <v>-208.31142500000024</v>
      </c>
      <c r="AB11" s="9">
        <f>'C30'!AB11-'C31'!AB11</f>
        <v>-414.06668199999984</v>
      </c>
      <c r="AC11" s="9">
        <f>'C30'!AC11-'C31'!AC11</f>
        <v>-395.74530099999981</v>
      </c>
      <c r="AD11" s="9">
        <f>'C30'!AD11-'C31'!AD11</f>
        <v>-173.62563600000027</v>
      </c>
      <c r="AE11" s="9">
        <f>'C30'!AE11-'C31'!AE11</f>
        <v>-4261.9245580000006</v>
      </c>
    </row>
    <row r="12" spans="1:31" s="2" customFormat="1">
      <c r="A12" s="7" t="s">
        <v>6</v>
      </c>
      <c r="B12" s="9">
        <f>'C30'!B12-'C31'!B12</f>
        <v>32.869000000000007</v>
      </c>
      <c r="C12" s="9">
        <f>'C30'!C12-'C31'!C12</f>
        <v>43.018959999999986</v>
      </c>
      <c r="D12" s="9">
        <f>'C30'!D12-'C31'!D12</f>
        <v>40.613062999999997</v>
      </c>
      <c r="E12" s="9">
        <f>'C30'!E12-'C31'!E12</f>
        <v>37.826374999999992</v>
      </c>
      <c r="F12" s="9">
        <f>'C30'!F12-'C31'!F12</f>
        <v>33.295915999999998</v>
      </c>
      <c r="G12" s="9">
        <f>'C30'!G12-'C31'!G12</f>
        <v>22.196433999999986</v>
      </c>
      <c r="H12" s="9">
        <f>'C30'!H12-'C31'!H12</f>
        <v>19.994187000000007</v>
      </c>
      <c r="I12" s="9">
        <f>'C30'!I12-'C31'!I12</f>
        <v>6.0371329999999936</v>
      </c>
      <c r="J12" s="9">
        <f>'C30'!J12-'C31'!J12</f>
        <v>3.1805169999999947</v>
      </c>
      <c r="K12" s="9">
        <f>'C30'!K12-'C31'!K12</f>
        <v>-3.1078819999999681</v>
      </c>
      <c r="L12" s="9">
        <f>'C30'!L12-'C31'!L12</f>
        <v>-13.789892000000002</v>
      </c>
      <c r="M12" s="9">
        <f>'C30'!M12-'C31'!M12</f>
        <v>-13.216789000000006</v>
      </c>
      <c r="N12" s="9">
        <f>'C30'!N12-'C31'!N12</f>
        <v>-13.282176000000035</v>
      </c>
      <c r="O12" s="9">
        <f>'C30'!O12-'C31'!O12</f>
        <v>-2.3424350000000018</v>
      </c>
      <c r="P12" s="9">
        <f>'C30'!P12-'C31'!P12</f>
        <v>-3.0924950000000067</v>
      </c>
      <c r="Q12" s="9">
        <f>'C30'!Q12-'C31'!Q12</f>
        <v>6.9256910000000147</v>
      </c>
      <c r="R12" s="9">
        <f>'C30'!R12-'C31'!R12</f>
        <v>28.077620000000017</v>
      </c>
      <c r="S12" s="9">
        <f>'C30'!S12-'C31'!S12</f>
        <v>39.617940999999995</v>
      </c>
      <c r="T12" s="9">
        <f>'C30'!T12-'C31'!T12</f>
        <v>47.31218299999999</v>
      </c>
      <c r="U12" s="9">
        <f>'C30'!U12-'C31'!U12</f>
        <v>21.134623000000012</v>
      </c>
      <c r="V12" s="9">
        <f>'C30'!V12-'C31'!V12</f>
        <v>43.664626000000005</v>
      </c>
      <c r="W12" s="9">
        <f>'C30'!W12-'C31'!W12</f>
        <v>33.88142599999999</v>
      </c>
      <c r="X12" s="9">
        <f>'C30'!X12-'C31'!X12</f>
        <v>6.2838189999999798</v>
      </c>
      <c r="Y12" s="9">
        <f>'C30'!Y12-'C31'!Y12</f>
        <v>3.0128980000000141</v>
      </c>
      <c r="Z12" s="9">
        <f>'C30'!Z12-'C31'!Z12</f>
        <v>23.244845999999999</v>
      </c>
      <c r="AA12" s="9">
        <f>'C30'!AA12-'C31'!AA12</f>
        <v>12.303284999999988</v>
      </c>
      <c r="AB12" s="9">
        <f>'C30'!AB12-'C31'!AB12</f>
        <v>23.410959000000013</v>
      </c>
      <c r="AC12" s="9">
        <f>'C30'!AC12-'C31'!AC12</f>
        <v>24.703693000000008</v>
      </c>
      <c r="AD12" s="9">
        <f>'C30'!AD12-'C31'!AD12</f>
        <v>17.114343999999996</v>
      </c>
      <c r="AE12" s="9">
        <f>'C30'!AE12-'C31'!AE12</f>
        <v>520.88786999999991</v>
      </c>
    </row>
    <row r="13" spans="1:31" s="2" customFormat="1">
      <c r="A13" s="7" t="s">
        <v>23</v>
      </c>
      <c r="B13" s="9">
        <f>'C30'!B13-'C31'!B13</f>
        <v>375.00299999999993</v>
      </c>
      <c r="C13" s="9">
        <f>'C30'!C13-'C31'!C13</f>
        <v>353.93110199999995</v>
      </c>
      <c r="D13" s="9">
        <f>'C30'!D13-'C31'!D13</f>
        <v>346.64094899999992</v>
      </c>
      <c r="E13" s="9">
        <f>'C30'!E13-'C31'!E13</f>
        <v>328.13147500000008</v>
      </c>
      <c r="F13" s="9">
        <f>'C30'!F13-'C31'!F13</f>
        <v>423.4768509999999</v>
      </c>
      <c r="G13" s="9">
        <f>'C30'!G13-'C31'!G13</f>
        <v>267.96343900000011</v>
      </c>
      <c r="H13" s="9">
        <f>'C30'!H13-'C31'!H13</f>
        <v>180.86614700000007</v>
      </c>
      <c r="I13" s="9">
        <f>'C30'!I13-'C31'!I13</f>
        <v>93.483673999999894</v>
      </c>
      <c r="J13" s="9">
        <f>'C30'!J13-'C31'!J13</f>
        <v>-74.583419999999933</v>
      </c>
      <c r="K13" s="9">
        <f>'C30'!K13-'C31'!K13</f>
        <v>-87.878565999999864</v>
      </c>
      <c r="L13" s="9">
        <f>'C30'!L13-'C31'!L13</f>
        <v>-225.65659000000011</v>
      </c>
      <c r="M13" s="9">
        <f>'C30'!M13-'C31'!M13</f>
        <v>-280.91483900000031</v>
      </c>
      <c r="N13" s="9">
        <f>'C30'!N13-'C31'!N13</f>
        <v>-251.71617900000007</v>
      </c>
      <c r="O13" s="9">
        <f>'C30'!O13-'C31'!O13</f>
        <v>-208.1688220000002</v>
      </c>
      <c r="P13" s="9">
        <f>'C30'!P13-'C31'!P13</f>
        <v>-177.37742999999995</v>
      </c>
      <c r="Q13" s="9">
        <f>'C30'!Q13-'C31'!Q13</f>
        <v>-87.691475999999966</v>
      </c>
      <c r="R13" s="9">
        <f>'C30'!R13-'C31'!R13</f>
        <v>5.7391000000052372E-2</v>
      </c>
      <c r="S13" s="9">
        <f>'C30'!S13-'C31'!S13</f>
        <v>26.977888000000007</v>
      </c>
      <c r="T13" s="9">
        <f>'C30'!T13-'C31'!T13</f>
        <v>98.351310999999896</v>
      </c>
      <c r="U13" s="9">
        <f>'C30'!U13-'C31'!U13</f>
        <v>-175.72866799999997</v>
      </c>
      <c r="V13" s="9">
        <f>'C30'!V13-'C31'!V13</f>
        <v>-194.00455199999993</v>
      </c>
      <c r="W13" s="9">
        <f>'C30'!W13-'C31'!W13</f>
        <v>-247.67911699999996</v>
      </c>
      <c r="X13" s="9">
        <f>'C30'!X13-'C31'!X13</f>
        <v>-254.62530199999981</v>
      </c>
      <c r="Y13" s="9">
        <f>'C30'!Y13-'C31'!Y13</f>
        <v>-221.93020100000007</v>
      </c>
      <c r="Z13" s="9">
        <f>'C30'!Z13-'C31'!Z13</f>
        <v>-217.02073800000011</v>
      </c>
      <c r="AA13" s="9">
        <f>'C30'!AA13-'C31'!AA13</f>
        <v>-101.08448200000026</v>
      </c>
      <c r="AB13" s="9">
        <f>'C30'!AB13-'C31'!AB13</f>
        <v>-311.34301099999976</v>
      </c>
      <c r="AC13" s="9">
        <f>'C30'!AC13-'C31'!AC13</f>
        <v>-277.05087699999984</v>
      </c>
      <c r="AD13" s="9">
        <f>'C30'!AD13-'C31'!AD13</f>
        <v>-136.61680800000028</v>
      </c>
      <c r="AE13" s="9">
        <f>'C30'!AE13-'C31'!AE13</f>
        <v>-1036.187851000006</v>
      </c>
    </row>
    <row r="14" spans="1:31" s="2" customFormat="1">
      <c r="A14" s="7" t="s">
        <v>24</v>
      </c>
      <c r="B14" s="9">
        <f>'C30'!B14-'C31'!B14</f>
        <v>368.76698399999623</v>
      </c>
      <c r="C14" s="9">
        <f>'C30'!C14-'C31'!C14</f>
        <v>659.90800599999875</v>
      </c>
      <c r="D14" s="9">
        <f>'C30'!D14-'C31'!D14</f>
        <v>1260.2459589999962</v>
      </c>
      <c r="E14" s="9">
        <f>'C30'!E14-'C31'!E14</f>
        <v>853.33979200000249</v>
      </c>
      <c r="F14" s="9">
        <f>'C30'!F14-'C31'!F14</f>
        <v>1066.9259529999927</v>
      </c>
      <c r="G14" s="9">
        <f>'C30'!G14-'C31'!G14</f>
        <v>911.80025999999452</v>
      </c>
      <c r="H14" s="9">
        <f>'C30'!H14-'C31'!H14</f>
        <v>223.0307639999919</v>
      </c>
      <c r="I14" s="9">
        <f>'C30'!I14-'C31'!I14</f>
        <v>125.77077499999723</v>
      </c>
      <c r="J14" s="9">
        <f>'C30'!J14-'C31'!J14</f>
        <v>-259.59567900000729</v>
      </c>
      <c r="K14" s="9">
        <f>'C30'!K14-'C31'!K14</f>
        <v>31.605876999996326</v>
      </c>
      <c r="L14" s="9">
        <f>'C30'!L14-'C31'!L14</f>
        <v>-452.48492099999385</v>
      </c>
      <c r="M14" s="9">
        <f>'C30'!M14-'C31'!M14</f>
        <v>-1659.6439179999998</v>
      </c>
      <c r="N14" s="9">
        <f>'C30'!N14-'C31'!N14</f>
        <v>-2542.102640000001</v>
      </c>
      <c r="O14" s="9">
        <f>'C30'!O14-'C31'!O14</f>
        <v>-2750.9192689999973</v>
      </c>
      <c r="P14" s="9">
        <f>'C30'!P14-'C31'!P14</f>
        <v>-2065.7560869999998</v>
      </c>
      <c r="Q14" s="9">
        <f>'C30'!Q14-'C31'!Q14</f>
        <v>-3300.1402349999971</v>
      </c>
      <c r="R14" s="9">
        <f>'C30'!R14-'C31'!R14</f>
        <v>-4371.7775049999982</v>
      </c>
      <c r="S14" s="9">
        <f>'C30'!S14-'C31'!S14</f>
        <v>-4565.9084179999918</v>
      </c>
      <c r="T14" s="9">
        <f>'C30'!T14-'C31'!T14</f>
        <v>-4892.1036829999903</v>
      </c>
      <c r="U14" s="9">
        <f>'C30'!U14-'C31'!U14</f>
        <v>-5846.299147000007</v>
      </c>
      <c r="V14" s="9">
        <f>'C30'!V14-'C31'!V14</f>
        <v>-6304.3133390000003</v>
      </c>
      <c r="W14" s="9">
        <f>'C30'!W14-'C31'!W14</f>
        <v>-5727.9961150000017</v>
      </c>
      <c r="X14" s="9">
        <f>'C30'!X14-'C31'!X14</f>
        <v>-5891.0185290000054</v>
      </c>
      <c r="Y14" s="9">
        <f>'C30'!Y14-'C31'!Y14</f>
        <v>-6870.6472620000022</v>
      </c>
      <c r="Z14" s="9">
        <f>'C30'!Z14-'C31'!Z14</f>
        <v>-6474.5794190000006</v>
      </c>
      <c r="AA14" s="9">
        <f>'C30'!AA14-'C31'!AA14</f>
        <v>-4523.8172970000051</v>
      </c>
      <c r="AB14" s="9">
        <f>'C30'!AB14-'C31'!AB14</f>
        <v>-5519.0658139999978</v>
      </c>
      <c r="AC14" s="9">
        <f>'C30'!AC14-'C31'!AC14</f>
        <v>-6645.8437440000089</v>
      </c>
      <c r="AD14" s="9">
        <f>'C30'!AD14-'C31'!AD14</f>
        <v>-5784.7132800000018</v>
      </c>
      <c r="AE14" s="9">
        <f>'C30'!AE14-'C31'!AE14</f>
        <v>-80947.331931000052</v>
      </c>
    </row>
    <row r="15" spans="1:31" s="2" customFormat="1" ht="13.8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s="2" customFormat="1" ht="13.8" thickTop="1">
      <c r="A16" s="17" t="s">
        <v>1194</v>
      </c>
    </row>
  </sheetData>
  <mergeCells count="3">
    <mergeCell ref="A2:AE2"/>
    <mergeCell ref="A4:AE4"/>
    <mergeCell ref="B7:AE7"/>
  </mergeCells>
  <hyperlinks>
    <hyperlink ref="A1" location="ÍNDICE!A1" display="INDICE" xr:uid="{00000000-0004-0000-25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6176E-1906-2F4A-B031-743ECAACE896}">
  <dimension ref="A1:H244"/>
  <sheetViews>
    <sheetView showGridLines="0" zoomScaleNormal="100" workbookViewId="0">
      <selection sqref="A1:H1"/>
    </sheetView>
  </sheetViews>
  <sheetFormatPr baseColWidth="10" defaultColWidth="10.88671875" defaultRowHeight="15.6"/>
  <cols>
    <col min="1" max="1" width="4" style="66" customWidth="1"/>
    <col min="2" max="2" width="12.33203125" style="67" customWidth="1"/>
    <col min="3" max="3" width="11" style="67" customWidth="1"/>
    <col min="4" max="16384" width="10.88671875" style="66"/>
  </cols>
  <sheetData>
    <row r="1" spans="1:8">
      <c r="A1" s="85" t="s">
        <v>274</v>
      </c>
      <c r="B1" s="85"/>
      <c r="C1" s="85"/>
      <c r="D1" s="85"/>
      <c r="E1" s="85"/>
      <c r="F1" s="85"/>
      <c r="G1" s="85"/>
      <c r="H1" s="85"/>
    </row>
    <row r="2" spans="1:8" ht="16.2">
      <c r="A2" s="86" t="s">
        <v>161</v>
      </c>
      <c r="B2" s="86"/>
      <c r="C2" s="86"/>
      <c r="D2" s="86"/>
      <c r="E2" s="86"/>
      <c r="F2" s="86"/>
      <c r="G2" s="86"/>
      <c r="H2" s="86"/>
    </row>
    <row r="4" spans="1:8">
      <c r="B4" s="67" t="s">
        <v>160</v>
      </c>
      <c r="C4" s="67" t="s">
        <v>270</v>
      </c>
      <c r="D4" s="66" t="s">
        <v>271</v>
      </c>
    </row>
    <row r="5" spans="1:8">
      <c r="A5" s="66">
        <v>1</v>
      </c>
      <c r="B5" s="67" t="s">
        <v>3</v>
      </c>
      <c r="C5" s="67">
        <v>500100</v>
      </c>
      <c r="D5" s="66" t="s">
        <v>275</v>
      </c>
    </row>
    <row r="6" spans="1:8">
      <c r="A6" s="66">
        <v>2</v>
      </c>
      <c r="B6" s="67" t="s">
        <v>3</v>
      </c>
      <c r="C6" s="67">
        <v>500200</v>
      </c>
      <c r="D6" s="66" t="s">
        <v>159</v>
      </c>
    </row>
    <row r="7" spans="1:8">
      <c r="A7" s="66">
        <v>3</v>
      </c>
      <c r="B7" s="67" t="s">
        <v>3</v>
      </c>
      <c r="C7" s="67">
        <v>500300</v>
      </c>
      <c r="D7" s="66" t="s">
        <v>276</v>
      </c>
    </row>
    <row r="8" spans="1:8">
      <c r="A8" s="66">
        <v>4</v>
      </c>
      <c r="B8" s="67" t="s">
        <v>3</v>
      </c>
      <c r="C8" s="67">
        <v>500400</v>
      </c>
      <c r="D8" s="66" t="s">
        <v>277</v>
      </c>
    </row>
    <row r="9" spans="1:8">
      <c r="A9" s="66">
        <v>5</v>
      </c>
      <c r="B9" s="67" t="s">
        <v>3</v>
      </c>
      <c r="C9" s="67">
        <v>500500</v>
      </c>
      <c r="D9" s="66" t="s">
        <v>278</v>
      </c>
    </row>
    <row r="10" spans="1:8">
      <c r="A10" s="66">
        <v>6</v>
      </c>
      <c r="B10" s="67" t="s">
        <v>3</v>
      </c>
      <c r="C10" s="67">
        <v>500600</v>
      </c>
      <c r="D10" s="66" t="s">
        <v>279</v>
      </c>
    </row>
    <row r="11" spans="1:8">
      <c r="A11" s="66">
        <v>7</v>
      </c>
      <c r="B11" s="67" t="s">
        <v>3</v>
      </c>
      <c r="C11" s="67">
        <v>510310</v>
      </c>
      <c r="D11" s="66" t="s">
        <v>148</v>
      </c>
    </row>
    <row r="12" spans="1:8">
      <c r="A12" s="66">
        <v>8</v>
      </c>
      <c r="B12" s="67" t="s">
        <v>3</v>
      </c>
      <c r="C12" s="67">
        <v>510320</v>
      </c>
      <c r="D12" s="66" t="s">
        <v>280</v>
      </c>
    </row>
    <row r="13" spans="1:8">
      <c r="A13" s="66">
        <v>9</v>
      </c>
      <c r="B13" s="67" t="s">
        <v>3</v>
      </c>
      <c r="C13" s="67">
        <v>510330</v>
      </c>
      <c r="D13" s="66" t="s">
        <v>281</v>
      </c>
    </row>
    <row r="14" spans="1:8">
      <c r="A14" s="66">
        <v>10</v>
      </c>
      <c r="B14" s="67" t="s">
        <v>3</v>
      </c>
      <c r="C14" s="67">
        <v>510400</v>
      </c>
      <c r="D14" s="66" t="s">
        <v>282</v>
      </c>
    </row>
    <row r="15" spans="1:8">
      <c r="A15" s="66">
        <v>11</v>
      </c>
      <c r="B15" s="67" t="s">
        <v>3</v>
      </c>
      <c r="C15" s="67">
        <v>510510</v>
      </c>
      <c r="D15" s="66" t="s">
        <v>147</v>
      </c>
    </row>
    <row r="16" spans="1:8">
      <c r="A16" s="66">
        <v>12</v>
      </c>
      <c r="B16" s="67" t="s">
        <v>3</v>
      </c>
      <c r="C16" s="67">
        <v>510521</v>
      </c>
      <c r="D16" s="66" t="s">
        <v>146</v>
      </c>
    </row>
    <row r="17" spans="1:4">
      <c r="A17" s="66">
        <v>13</v>
      </c>
      <c r="B17" s="67" t="s">
        <v>3</v>
      </c>
      <c r="C17" s="67">
        <v>510529</v>
      </c>
      <c r="D17" s="66" t="s">
        <v>283</v>
      </c>
    </row>
    <row r="18" spans="1:4">
      <c r="A18" s="66">
        <v>14</v>
      </c>
      <c r="B18" s="67" t="s">
        <v>3</v>
      </c>
      <c r="C18" s="67">
        <v>510531</v>
      </c>
      <c r="D18" s="66" t="s">
        <v>284</v>
      </c>
    </row>
    <row r="19" spans="1:4">
      <c r="A19" s="66">
        <v>15</v>
      </c>
      <c r="B19" s="67" t="s">
        <v>3</v>
      </c>
      <c r="C19" s="67">
        <v>510539</v>
      </c>
      <c r="D19" s="66" t="s">
        <v>285</v>
      </c>
    </row>
    <row r="20" spans="1:4">
      <c r="A20" s="66">
        <v>16</v>
      </c>
      <c r="B20" s="67" t="s">
        <v>3</v>
      </c>
      <c r="C20" s="67">
        <v>510540</v>
      </c>
      <c r="D20" s="66" t="s">
        <v>144</v>
      </c>
    </row>
    <row r="21" spans="1:4">
      <c r="A21" s="66">
        <v>17</v>
      </c>
      <c r="B21" s="67" t="s">
        <v>3</v>
      </c>
      <c r="C21" s="67">
        <v>510610</v>
      </c>
      <c r="D21" s="66" t="s">
        <v>286</v>
      </c>
    </row>
    <row r="22" spans="1:4">
      <c r="A22" s="66">
        <v>18</v>
      </c>
      <c r="B22" s="67" t="s">
        <v>3</v>
      </c>
      <c r="C22" s="67">
        <v>510620</v>
      </c>
      <c r="D22" s="66" t="s">
        <v>287</v>
      </c>
    </row>
    <row r="23" spans="1:4">
      <c r="A23" s="66">
        <v>19</v>
      </c>
      <c r="B23" s="67" t="s">
        <v>3</v>
      </c>
      <c r="C23" s="67">
        <v>510710</v>
      </c>
      <c r="D23" s="66" t="s">
        <v>288</v>
      </c>
    </row>
    <row r="24" spans="1:4">
      <c r="A24" s="66">
        <v>20</v>
      </c>
      <c r="B24" s="67" t="s">
        <v>3</v>
      </c>
      <c r="C24" s="67">
        <v>510720</v>
      </c>
      <c r="D24" s="66" t="s">
        <v>289</v>
      </c>
    </row>
    <row r="25" spans="1:4">
      <c r="A25" s="66">
        <v>21</v>
      </c>
      <c r="B25" s="67" t="s">
        <v>3</v>
      </c>
      <c r="C25" s="67">
        <v>510810</v>
      </c>
      <c r="D25" s="66" t="s">
        <v>290</v>
      </c>
    </row>
    <row r="26" spans="1:4">
      <c r="A26" s="66">
        <v>22</v>
      </c>
      <c r="B26" s="67" t="s">
        <v>3</v>
      </c>
      <c r="C26" s="67">
        <v>510820</v>
      </c>
      <c r="D26" s="66" t="s">
        <v>291</v>
      </c>
    </row>
    <row r="27" spans="1:4">
      <c r="A27" s="66">
        <v>23</v>
      </c>
      <c r="B27" s="67" t="s">
        <v>3</v>
      </c>
      <c r="C27" s="67">
        <v>510910</v>
      </c>
      <c r="D27" s="66" t="s">
        <v>292</v>
      </c>
    </row>
    <row r="28" spans="1:4">
      <c r="A28" s="66">
        <v>24</v>
      </c>
      <c r="B28" s="67" t="s">
        <v>3</v>
      </c>
      <c r="C28" s="67">
        <v>510990</v>
      </c>
      <c r="D28" s="66" t="s">
        <v>293</v>
      </c>
    </row>
    <row r="29" spans="1:4">
      <c r="A29" s="66">
        <v>25</v>
      </c>
      <c r="B29" s="67" t="s">
        <v>3</v>
      </c>
      <c r="C29" s="67">
        <v>520210</v>
      </c>
      <c r="D29" s="66" t="s">
        <v>142</v>
      </c>
    </row>
    <row r="30" spans="1:4">
      <c r="A30" s="66">
        <v>26</v>
      </c>
      <c r="B30" s="67" t="s">
        <v>3</v>
      </c>
      <c r="C30" s="67">
        <v>520291</v>
      </c>
      <c r="D30" s="66" t="s">
        <v>294</v>
      </c>
    </row>
    <row r="31" spans="1:4">
      <c r="A31" s="66">
        <v>27</v>
      </c>
      <c r="B31" s="67" t="s">
        <v>3</v>
      </c>
      <c r="C31" s="67">
        <v>520299</v>
      </c>
      <c r="D31" s="66" t="s">
        <v>295</v>
      </c>
    </row>
    <row r="32" spans="1:4">
      <c r="A32" s="66">
        <v>28</v>
      </c>
      <c r="B32" s="67" t="s">
        <v>3</v>
      </c>
      <c r="C32" s="67">
        <v>520300</v>
      </c>
      <c r="D32" s="66" t="s">
        <v>296</v>
      </c>
    </row>
    <row r="33" spans="1:4">
      <c r="A33" s="66">
        <v>29</v>
      </c>
      <c r="B33" s="67" t="s">
        <v>3</v>
      </c>
      <c r="C33" s="67">
        <v>520411</v>
      </c>
      <c r="D33" s="66" t="s">
        <v>297</v>
      </c>
    </row>
    <row r="34" spans="1:4">
      <c r="A34" s="66">
        <v>30</v>
      </c>
      <c r="B34" s="67" t="s">
        <v>3</v>
      </c>
      <c r="C34" s="67">
        <v>520419</v>
      </c>
      <c r="D34" s="66" t="s">
        <v>298</v>
      </c>
    </row>
    <row r="35" spans="1:4">
      <c r="A35" s="66">
        <v>31</v>
      </c>
      <c r="B35" s="67" t="s">
        <v>3</v>
      </c>
      <c r="C35" s="67">
        <v>520420</v>
      </c>
      <c r="D35" s="66" t="s">
        <v>299</v>
      </c>
    </row>
    <row r="36" spans="1:4">
      <c r="A36" s="66">
        <v>32</v>
      </c>
      <c r="B36" s="67" t="s">
        <v>3</v>
      </c>
      <c r="C36" s="67">
        <v>520511</v>
      </c>
      <c r="D36" s="66" t="s">
        <v>300</v>
      </c>
    </row>
    <row r="37" spans="1:4">
      <c r="A37" s="66">
        <v>33</v>
      </c>
      <c r="B37" s="67" t="s">
        <v>3</v>
      </c>
      <c r="C37" s="67">
        <v>520512</v>
      </c>
      <c r="D37" s="66" t="s">
        <v>301</v>
      </c>
    </row>
    <row r="38" spans="1:4">
      <c r="A38" s="66">
        <v>34</v>
      </c>
      <c r="B38" s="67" t="s">
        <v>3</v>
      </c>
      <c r="C38" s="67">
        <v>520513</v>
      </c>
      <c r="D38" s="66" t="s">
        <v>302</v>
      </c>
    </row>
    <row r="39" spans="1:4">
      <c r="A39" s="66">
        <v>35</v>
      </c>
      <c r="B39" s="67" t="s">
        <v>3</v>
      </c>
      <c r="C39" s="67">
        <v>520514</v>
      </c>
      <c r="D39" s="66" t="s">
        <v>303</v>
      </c>
    </row>
    <row r="40" spans="1:4">
      <c r="A40" s="66">
        <v>36</v>
      </c>
      <c r="B40" s="67" t="s">
        <v>3</v>
      </c>
      <c r="C40" s="67">
        <v>520515</v>
      </c>
      <c r="D40" s="66" t="s">
        <v>304</v>
      </c>
    </row>
    <row r="41" spans="1:4">
      <c r="A41" s="66">
        <v>37</v>
      </c>
      <c r="B41" s="67" t="s">
        <v>3</v>
      </c>
      <c r="C41" s="67">
        <v>520521</v>
      </c>
      <c r="D41" s="66" t="s">
        <v>305</v>
      </c>
    </row>
    <row r="42" spans="1:4">
      <c r="A42" s="66">
        <v>38</v>
      </c>
      <c r="B42" s="67" t="s">
        <v>3</v>
      </c>
      <c r="C42" s="67">
        <v>520522</v>
      </c>
      <c r="D42" s="66" t="s">
        <v>306</v>
      </c>
    </row>
    <row r="43" spans="1:4">
      <c r="A43" s="66">
        <v>39</v>
      </c>
      <c r="B43" s="67" t="s">
        <v>3</v>
      </c>
      <c r="C43" s="67">
        <v>520523</v>
      </c>
      <c r="D43" s="66" t="s">
        <v>307</v>
      </c>
    </row>
    <row r="44" spans="1:4">
      <c r="A44" s="66">
        <v>40</v>
      </c>
      <c r="B44" s="67" t="s">
        <v>3</v>
      </c>
      <c r="C44" s="67">
        <v>520524</v>
      </c>
      <c r="D44" s="66" t="s">
        <v>308</v>
      </c>
    </row>
    <row r="45" spans="1:4">
      <c r="A45" s="66">
        <v>41</v>
      </c>
      <c r="B45" s="67" t="s">
        <v>3</v>
      </c>
      <c r="C45" s="67">
        <v>520526</v>
      </c>
      <c r="D45" s="66" t="s">
        <v>309</v>
      </c>
    </row>
    <row r="46" spans="1:4">
      <c r="A46" s="66">
        <v>42</v>
      </c>
      <c r="B46" s="67" t="s">
        <v>3</v>
      </c>
      <c r="C46" s="67">
        <v>520527</v>
      </c>
      <c r="D46" s="66" t="s">
        <v>310</v>
      </c>
    </row>
    <row r="47" spans="1:4">
      <c r="A47" s="66">
        <v>43</v>
      </c>
      <c r="B47" s="67" t="s">
        <v>3</v>
      </c>
      <c r="C47" s="67">
        <v>520528</v>
      </c>
      <c r="D47" s="66" t="s">
        <v>311</v>
      </c>
    </row>
    <row r="48" spans="1:4">
      <c r="A48" s="66">
        <v>44</v>
      </c>
      <c r="B48" s="67" t="s">
        <v>3</v>
      </c>
      <c r="C48" s="67">
        <v>520531</v>
      </c>
      <c r="D48" s="66" t="s">
        <v>312</v>
      </c>
    </row>
    <row r="49" spans="1:4">
      <c r="A49" s="66">
        <v>45</v>
      </c>
      <c r="B49" s="67" t="s">
        <v>3</v>
      </c>
      <c r="C49" s="67">
        <v>520532</v>
      </c>
      <c r="D49" s="66" t="s">
        <v>313</v>
      </c>
    </row>
    <row r="50" spans="1:4">
      <c r="A50" s="66">
        <v>46</v>
      </c>
      <c r="B50" s="67" t="s">
        <v>3</v>
      </c>
      <c r="C50" s="67">
        <v>520533</v>
      </c>
      <c r="D50" s="66" t="s">
        <v>314</v>
      </c>
    </row>
    <row r="51" spans="1:4">
      <c r="A51" s="66">
        <v>47</v>
      </c>
      <c r="B51" s="67" t="s">
        <v>3</v>
      </c>
      <c r="C51" s="67">
        <v>520534</v>
      </c>
      <c r="D51" s="66" t="s">
        <v>315</v>
      </c>
    </row>
    <row r="52" spans="1:4">
      <c r="A52" s="66">
        <v>48</v>
      </c>
      <c r="B52" s="67" t="s">
        <v>3</v>
      </c>
      <c r="C52" s="67">
        <v>520535</v>
      </c>
      <c r="D52" s="66" t="s">
        <v>316</v>
      </c>
    </row>
    <row r="53" spans="1:4">
      <c r="A53" s="66">
        <v>49</v>
      </c>
      <c r="B53" s="67" t="s">
        <v>3</v>
      </c>
      <c r="C53" s="67">
        <v>520541</v>
      </c>
      <c r="D53" s="66" t="s">
        <v>317</v>
      </c>
    </row>
    <row r="54" spans="1:4">
      <c r="A54" s="66">
        <v>50</v>
      </c>
      <c r="B54" s="67" t="s">
        <v>3</v>
      </c>
      <c r="C54" s="67">
        <v>520542</v>
      </c>
      <c r="D54" s="66" t="s">
        <v>318</v>
      </c>
    </row>
    <row r="55" spans="1:4">
      <c r="A55" s="66">
        <v>51</v>
      </c>
      <c r="B55" s="67" t="s">
        <v>3</v>
      </c>
      <c r="C55" s="67">
        <v>520543</v>
      </c>
      <c r="D55" s="66" t="s">
        <v>319</v>
      </c>
    </row>
    <row r="56" spans="1:4">
      <c r="A56" s="66">
        <v>52</v>
      </c>
      <c r="B56" s="67" t="s">
        <v>3</v>
      </c>
      <c r="C56" s="67">
        <v>520544</v>
      </c>
      <c r="D56" s="66" t="s">
        <v>320</v>
      </c>
    </row>
    <row r="57" spans="1:4">
      <c r="A57" s="66">
        <v>53</v>
      </c>
      <c r="B57" s="67" t="s">
        <v>3</v>
      </c>
      <c r="C57" s="67">
        <v>520546</v>
      </c>
      <c r="D57" s="66" t="s">
        <v>321</v>
      </c>
    </row>
    <row r="58" spans="1:4">
      <c r="A58" s="66">
        <v>54</v>
      </c>
      <c r="B58" s="67" t="s">
        <v>3</v>
      </c>
      <c r="C58" s="67">
        <v>520547</v>
      </c>
      <c r="D58" s="66" t="s">
        <v>322</v>
      </c>
    </row>
    <row r="59" spans="1:4">
      <c r="A59" s="66">
        <v>55</v>
      </c>
      <c r="B59" s="67" t="s">
        <v>3</v>
      </c>
      <c r="C59" s="67">
        <v>520548</v>
      </c>
      <c r="D59" s="66" t="s">
        <v>323</v>
      </c>
    </row>
    <row r="60" spans="1:4">
      <c r="A60" s="66">
        <v>56</v>
      </c>
      <c r="B60" s="67" t="s">
        <v>3</v>
      </c>
      <c r="C60" s="67">
        <v>520611</v>
      </c>
      <c r="D60" s="66" t="s">
        <v>324</v>
      </c>
    </row>
    <row r="61" spans="1:4">
      <c r="A61" s="66">
        <v>57</v>
      </c>
      <c r="B61" s="67" t="s">
        <v>3</v>
      </c>
      <c r="C61" s="67">
        <v>520612</v>
      </c>
      <c r="D61" s="66" t="s">
        <v>325</v>
      </c>
    </row>
    <row r="62" spans="1:4">
      <c r="A62" s="66">
        <v>58</v>
      </c>
      <c r="B62" s="67" t="s">
        <v>3</v>
      </c>
      <c r="C62" s="67">
        <v>520613</v>
      </c>
      <c r="D62" s="66" t="s">
        <v>326</v>
      </c>
    </row>
    <row r="63" spans="1:4">
      <c r="A63" s="66">
        <v>59</v>
      </c>
      <c r="B63" s="67" t="s">
        <v>3</v>
      </c>
      <c r="C63" s="67">
        <v>520614</v>
      </c>
      <c r="D63" s="66" t="s">
        <v>327</v>
      </c>
    </row>
    <row r="64" spans="1:4">
      <c r="A64" s="66">
        <v>60</v>
      </c>
      <c r="B64" s="67" t="s">
        <v>3</v>
      </c>
      <c r="C64" s="67">
        <v>520615</v>
      </c>
      <c r="D64" s="66" t="s">
        <v>328</v>
      </c>
    </row>
    <row r="65" spans="1:4">
      <c r="A65" s="66">
        <v>61</v>
      </c>
      <c r="B65" s="67" t="s">
        <v>3</v>
      </c>
      <c r="C65" s="67">
        <v>520621</v>
      </c>
      <c r="D65" s="66" t="s">
        <v>329</v>
      </c>
    </row>
    <row r="66" spans="1:4">
      <c r="A66" s="66">
        <v>62</v>
      </c>
      <c r="B66" s="67" t="s">
        <v>3</v>
      </c>
      <c r="C66" s="67">
        <v>520622</v>
      </c>
      <c r="D66" s="66" t="s">
        <v>330</v>
      </c>
    </row>
    <row r="67" spans="1:4">
      <c r="A67" s="66">
        <v>63</v>
      </c>
      <c r="B67" s="67" t="s">
        <v>3</v>
      </c>
      <c r="C67" s="67">
        <v>520623</v>
      </c>
      <c r="D67" s="66" t="s">
        <v>331</v>
      </c>
    </row>
    <row r="68" spans="1:4">
      <c r="A68" s="66">
        <v>64</v>
      </c>
      <c r="B68" s="67" t="s">
        <v>3</v>
      </c>
      <c r="C68" s="67">
        <v>520624</v>
      </c>
      <c r="D68" s="66" t="s">
        <v>332</v>
      </c>
    </row>
    <row r="69" spans="1:4">
      <c r="A69" s="66">
        <v>65</v>
      </c>
      <c r="B69" s="67" t="s">
        <v>3</v>
      </c>
      <c r="C69" s="67">
        <v>520625</v>
      </c>
      <c r="D69" s="66" t="s">
        <v>333</v>
      </c>
    </row>
    <row r="70" spans="1:4">
      <c r="A70" s="66">
        <v>66</v>
      </c>
      <c r="B70" s="67" t="s">
        <v>3</v>
      </c>
      <c r="C70" s="67">
        <v>520631</v>
      </c>
      <c r="D70" s="66" t="s">
        <v>334</v>
      </c>
    </row>
    <row r="71" spans="1:4">
      <c r="A71" s="66">
        <v>67</v>
      </c>
      <c r="B71" s="67" t="s">
        <v>3</v>
      </c>
      <c r="C71" s="67">
        <v>520632</v>
      </c>
      <c r="D71" s="66" t="s">
        <v>335</v>
      </c>
    </row>
    <row r="72" spans="1:4">
      <c r="A72" s="66">
        <v>68</v>
      </c>
      <c r="B72" s="67" t="s">
        <v>3</v>
      </c>
      <c r="C72" s="67">
        <v>520633</v>
      </c>
      <c r="D72" s="66" t="s">
        <v>336</v>
      </c>
    </row>
    <row r="73" spans="1:4">
      <c r="A73" s="66">
        <v>69</v>
      </c>
      <c r="B73" s="67" t="s">
        <v>3</v>
      </c>
      <c r="C73" s="67">
        <v>520634</v>
      </c>
      <c r="D73" s="66" t="s">
        <v>337</v>
      </c>
    </row>
    <row r="74" spans="1:4">
      <c r="A74" s="66">
        <v>70</v>
      </c>
      <c r="B74" s="67" t="s">
        <v>3</v>
      </c>
      <c r="C74" s="67">
        <v>520635</v>
      </c>
      <c r="D74" s="66" t="s">
        <v>338</v>
      </c>
    </row>
    <row r="75" spans="1:4">
      <c r="A75" s="66">
        <v>71</v>
      </c>
      <c r="B75" s="67" t="s">
        <v>3</v>
      </c>
      <c r="C75" s="67">
        <v>520641</v>
      </c>
      <c r="D75" s="66" t="s">
        <v>339</v>
      </c>
    </row>
    <row r="76" spans="1:4">
      <c r="A76" s="66">
        <v>72</v>
      </c>
      <c r="B76" s="67" t="s">
        <v>3</v>
      </c>
      <c r="C76" s="67">
        <v>520642</v>
      </c>
      <c r="D76" s="66" t="s">
        <v>340</v>
      </c>
    </row>
    <row r="77" spans="1:4">
      <c r="A77" s="66">
        <v>73</v>
      </c>
      <c r="B77" s="67" t="s">
        <v>3</v>
      </c>
      <c r="C77" s="67">
        <v>520643</v>
      </c>
      <c r="D77" s="66" t="s">
        <v>341</v>
      </c>
    </row>
    <row r="78" spans="1:4">
      <c r="A78" s="66">
        <v>74</v>
      </c>
      <c r="B78" s="67" t="s">
        <v>3</v>
      </c>
      <c r="C78" s="67">
        <v>520644</v>
      </c>
      <c r="D78" s="66" t="s">
        <v>342</v>
      </c>
    </row>
    <row r="79" spans="1:4">
      <c r="A79" s="66">
        <v>75</v>
      </c>
      <c r="B79" s="67" t="s">
        <v>3</v>
      </c>
      <c r="C79" s="67">
        <v>520645</v>
      </c>
      <c r="D79" s="66" t="s">
        <v>343</v>
      </c>
    </row>
    <row r="80" spans="1:4">
      <c r="A80" s="66">
        <v>76</v>
      </c>
      <c r="B80" s="67" t="s">
        <v>3</v>
      </c>
      <c r="C80" s="67">
        <v>520710</v>
      </c>
      <c r="D80" s="66" t="s">
        <v>344</v>
      </c>
    </row>
    <row r="81" spans="1:4">
      <c r="A81" s="66">
        <v>77</v>
      </c>
      <c r="B81" s="67" t="s">
        <v>3</v>
      </c>
      <c r="C81" s="67">
        <v>520790</v>
      </c>
      <c r="D81" s="66" t="s">
        <v>345</v>
      </c>
    </row>
    <row r="82" spans="1:4">
      <c r="A82" s="66">
        <v>78</v>
      </c>
      <c r="B82" s="67" t="s">
        <v>3</v>
      </c>
      <c r="C82" s="67">
        <v>520851</v>
      </c>
      <c r="D82" s="66" t="s">
        <v>346</v>
      </c>
    </row>
    <row r="83" spans="1:4">
      <c r="A83" s="66">
        <v>79</v>
      </c>
      <c r="B83" s="67" t="s">
        <v>3</v>
      </c>
      <c r="C83" s="67">
        <v>530110</v>
      </c>
      <c r="D83" s="66" t="s">
        <v>347</v>
      </c>
    </row>
    <row r="84" spans="1:4">
      <c r="A84" s="66">
        <v>80</v>
      </c>
      <c r="B84" s="67" t="s">
        <v>3</v>
      </c>
      <c r="C84" s="67">
        <v>530121</v>
      </c>
      <c r="D84" s="66" t="s">
        <v>348</v>
      </c>
    </row>
    <row r="85" spans="1:4">
      <c r="A85" s="66">
        <v>81</v>
      </c>
      <c r="B85" s="67" t="s">
        <v>3</v>
      </c>
      <c r="C85" s="67">
        <v>530129</v>
      </c>
      <c r="D85" s="66" t="s">
        <v>349</v>
      </c>
    </row>
    <row r="86" spans="1:4">
      <c r="A86" s="66">
        <v>82</v>
      </c>
      <c r="B86" s="67" t="s">
        <v>3</v>
      </c>
      <c r="C86" s="67">
        <v>530130</v>
      </c>
      <c r="D86" s="66" t="s">
        <v>350</v>
      </c>
    </row>
    <row r="87" spans="1:4">
      <c r="A87" s="66">
        <v>83</v>
      </c>
      <c r="B87" s="67" t="s">
        <v>3</v>
      </c>
      <c r="C87" s="67">
        <v>530210</v>
      </c>
      <c r="D87" s="66" t="s">
        <v>351</v>
      </c>
    </row>
    <row r="88" spans="1:4">
      <c r="A88" s="66">
        <v>84</v>
      </c>
      <c r="B88" s="67" t="s">
        <v>3</v>
      </c>
      <c r="C88" s="67">
        <v>530290</v>
      </c>
      <c r="D88" s="66" t="s">
        <v>352</v>
      </c>
    </row>
    <row r="89" spans="1:4">
      <c r="A89" s="66">
        <v>85</v>
      </c>
      <c r="B89" s="67" t="s">
        <v>3</v>
      </c>
      <c r="C89" s="67">
        <v>530310</v>
      </c>
      <c r="D89" s="66" t="s">
        <v>353</v>
      </c>
    </row>
    <row r="90" spans="1:4">
      <c r="A90" s="66">
        <v>86</v>
      </c>
      <c r="B90" s="67" t="s">
        <v>3</v>
      </c>
      <c r="C90" s="67">
        <v>530390</v>
      </c>
      <c r="D90" s="66" t="s">
        <v>354</v>
      </c>
    </row>
    <row r="91" spans="1:4">
      <c r="A91" s="66">
        <v>87</v>
      </c>
      <c r="B91" s="67" t="s">
        <v>3</v>
      </c>
      <c r="C91" s="67">
        <v>530500</v>
      </c>
      <c r="D91" s="66" t="s">
        <v>355</v>
      </c>
    </row>
    <row r="92" spans="1:4">
      <c r="A92" s="66">
        <v>88</v>
      </c>
      <c r="B92" s="67" t="s">
        <v>3</v>
      </c>
      <c r="C92" s="67">
        <v>530610</v>
      </c>
      <c r="D92" s="66" t="s">
        <v>356</v>
      </c>
    </row>
    <row r="93" spans="1:4">
      <c r="A93" s="66">
        <v>89</v>
      </c>
      <c r="B93" s="67" t="s">
        <v>3</v>
      </c>
      <c r="C93" s="67">
        <v>530620</v>
      </c>
      <c r="D93" s="66" t="s">
        <v>357</v>
      </c>
    </row>
    <row r="94" spans="1:4">
      <c r="A94" s="66">
        <v>90</v>
      </c>
      <c r="B94" s="67" t="s">
        <v>3</v>
      </c>
      <c r="C94" s="67">
        <v>530710</v>
      </c>
      <c r="D94" s="66" t="s">
        <v>358</v>
      </c>
    </row>
    <row r="95" spans="1:4">
      <c r="A95" s="66">
        <v>91</v>
      </c>
      <c r="B95" s="67" t="s">
        <v>3</v>
      </c>
      <c r="C95" s="67">
        <v>530720</v>
      </c>
      <c r="D95" s="66" t="s">
        <v>359</v>
      </c>
    </row>
    <row r="96" spans="1:4">
      <c r="A96" s="66">
        <v>92</v>
      </c>
      <c r="B96" s="67" t="s">
        <v>3</v>
      </c>
      <c r="C96" s="67">
        <v>530810</v>
      </c>
      <c r="D96" s="66" t="s">
        <v>132</v>
      </c>
    </row>
    <row r="97" spans="1:4">
      <c r="A97" s="66">
        <v>93</v>
      </c>
      <c r="B97" s="67" t="s">
        <v>3</v>
      </c>
      <c r="C97" s="67">
        <v>530820</v>
      </c>
      <c r="D97" s="66" t="s">
        <v>131</v>
      </c>
    </row>
    <row r="98" spans="1:4">
      <c r="A98" s="66">
        <v>94</v>
      </c>
      <c r="B98" s="67" t="s">
        <v>3</v>
      </c>
      <c r="C98" s="67">
        <v>530890</v>
      </c>
      <c r="D98" s="66" t="s">
        <v>360</v>
      </c>
    </row>
    <row r="99" spans="1:4">
      <c r="A99" s="66">
        <v>95</v>
      </c>
      <c r="B99" s="67" t="s">
        <v>3</v>
      </c>
      <c r="C99" s="67">
        <v>540110</v>
      </c>
      <c r="D99" s="66" t="s">
        <v>361</v>
      </c>
    </row>
    <row r="100" spans="1:4">
      <c r="A100" s="66">
        <v>96</v>
      </c>
      <c r="B100" s="67" t="s">
        <v>3</v>
      </c>
      <c r="C100" s="67">
        <v>540120</v>
      </c>
      <c r="D100" s="66" t="s">
        <v>362</v>
      </c>
    </row>
    <row r="101" spans="1:4">
      <c r="A101" s="66">
        <v>97</v>
      </c>
      <c r="B101" s="67" t="s">
        <v>3</v>
      </c>
      <c r="C101" s="67">
        <v>540211</v>
      </c>
      <c r="D101" s="66" t="s">
        <v>363</v>
      </c>
    </row>
    <row r="102" spans="1:4">
      <c r="A102" s="66">
        <v>98</v>
      </c>
      <c r="B102" s="67" t="s">
        <v>3</v>
      </c>
      <c r="C102" s="67">
        <v>540219</v>
      </c>
      <c r="D102" s="66" t="s">
        <v>364</v>
      </c>
    </row>
    <row r="103" spans="1:4">
      <c r="A103" s="66">
        <v>99</v>
      </c>
      <c r="B103" s="67" t="s">
        <v>3</v>
      </c>
      <c r="C103" s="67">
        <v>540220</v>
      </c>
      <c r="D103" s="66" t="s">
        <v>365</v>
      </c>
    </row>
    <row r="104" spans="1:4">
      <c r="A104" s="66">
        <v>100</v>
      </c>
      <c r="B104" s="67" t="s">
        <v>3</v>
      </c>
      <c r="C104" s="67">
        <v>540231</v>
      </c>
      <c r="D104" s="66" t="s">
        <v>366</v>
      </c>
    </row>
    <row r="105" spans="1:4">
      <c r="A105" s="66">
        <v>101</v>
      </c>
      <c r="B105" s="67" t="s">
        <v>3</v>
      </c>
      <c r="C105" s="67">
        <v>540232</v>
      </c>
      <c r="D105" s="66" t="s">
        <v>367</v>
      </c>
    </row>
    <row r="106" spans="1:4">
      <c r="A106" s="66">
        <v>102</v>
      </c>
      <c r="B106" s="67" t="s">
        <v>3</v>
      </c>
      <c r="C106" s="67">
        <v>540233</v>
      </c>
      <c r="D106" s="66" t="s">
        <v>368</v>
      </c>
    </row>
    <row r="107" spans="1:4">
      <c r="A107" s="66">
        <v>103</v>
      </c>
      <c r="B107" s="67" t="s">
        <v>3</v>
      </c>
      <c r="C107" s="67">
        <v>540234</v>
      </c>
      <c r="D107" s="66" t="s">
        <v>369</v>
      </c>
    </row>
    <row r="108" spans="1:4">
      <c r="A108" s="66">
        <v>104</v>
      </c>
      <c r="B108" s="67" t="s">
        <v>3</v>
      </c>
      <c r="C108" s="67">
        <v>540239</v>
      </c>
      <c r="D108" s="66" t="s">
        <v>370</v>
      </c>
    </row>
    <row r="109" spans="1:4">
      <c r="A109" s="66">
        <v>105</v>
      </c>
      <c r="B109" s="67" t="s">
        <v>3</v>
      </c>
      <c r="C109" s="67">
        <v>540244</v>
      </c>
      <c r="D109" s="66" t="s">
        <v>371</v>
      </c>
    </row>
    <row r="110" spans="1:4">
      <c r="A110" s="66">
        <v>106</v>
      </c>
      <c r="B110" s="67" t="s">
        <v>3</v>
      </c>
      <c r="C110" s="67">
        <v>540245</v>
      </c>
      <c r="D110" s="66" t="s">
        <v>372</v>
      </c>
    </row>
    <row r="111" spans="1:4">
      <c r="A111" s="66">
        <v>107</v>
      </c>
      <c r="B111" s="67" t="s">
        <v>3</v>
      </c>
      <c r="C111" s="67">
        <v>540246</v>
      </c>
      <c r="D111" s="66" t="s">
        <v>373</v>
      </c>
    </row>
    <row r="112" spans="1:4">
      <c r="A112" s="66">
        <v>108</v>
      </c>
      <c r="B112" s="67" t="s">
        <v>3</v>
      </c>
      <c r="C112" s="67">
        <v>540247</v>
      </c>
      <c r="D112" s="66" t="s">
        <v>374</v>
      </c>
    </row>
    <row r="113" spans="1:4">
      <c r="A113" s="66">
        <v>109</v>
      </c>
      <c r="B113" s="67" t="s">
        <v>3</v>
      </c>
      <c r="C113" s="67">
        <v>540248</v>
      </c>
      <c r="D113" s="66" t="s">
        <v>375</v>
      </c>
    </row>
    <row r="114" spans="1:4">
      <c r="A114" s="66">
        <v>110</v>
      </c>
      <c r="B114" s="67" t="s">
        <v>3</v>
      </c>
      <c r="C114" s="67">
        <v>540249</v>
      </c>
      <c r="D114" s="66" t="s">
        <v>376</v>
      </c>
    </row>
    <row r="115" spans="1:4">
      <c r="A115" s="66">
        <v>111</v>
      </c>
      <c r="B115" s="67" t="s">
        <v>3</v>
      </c>
      <c r="C115" s="67">
        <v>540251</v>
      </c>
      <c r="D115" s="66" t="s">
        <v>377</v>
      </c>
    </row>
    <row r="116" spans="1:4">
      <c r="A116" s="66">
        <v>112</v>
      </c>
      <c r="B116" s="67" t="s">
        <v>3</v>
      </c>
      <c r="C116" s="67">
        <v>540252</v>
      </c>
      <c r="D116" s="66" t="s">
        <v>378</v>
      </c>
    </row>
    <row r="117" spans="1:4">
      <c r="A117" s="66">
        <v>113</v>
      </c>
      <c r="B117" s="67" t="s">
        <v>3</v>
      </c>
      <c r="C117" s="67">
        <v>540253</v>
      </c>
      <c r="D117" s="66" t="s">
        <v>379</v>
      </c>
    </row>
    <row r="118" spans="1:4">
      <c r="A118" s="66">
        <v>114</v>
      </c>
      <c r="B118" s="67" t="s">
        <v>3</v>
      </c>
      <c r="C118" s="67">
        <v>540259</v>
      </c>
      <c r="D118" s="66" t="s">
        <v>380</v>
      </c>
    </row>
    <row r="119" spans="1:4">
      <c r="A119" s="66">
        <v>115</v>
      </c>
      <c r="B119" s="67" t="s">
        <v>3</v>
      </c>
      <c r="C119" s="67">
        <v>540261</v>
      </c>
      <c r="D119" s="66" t="s">
        <v>381</v>
      </c>
    </row>
    <row r="120" spans="1:4">
      <c r="A120" s="66">
        <v>116</v>
      </c>
      <c r="B120" s="67" t="s">
        <v>3</v>
      </c>
      <c r="C120" s="67">
        <v>540262</v>
      </c>
      <c r="D120" s="66" t="s">
        <v>382</v>
      </c>
    </row>
    <row r="121" spans="1:4">
      <c r="A121" s="66">
        <v>117</v>
      </c>
      <c r="B121" s="67" t="s">
        <v>3</v>
      </c>
      <c r="C121" s="67">
        <v>540263</v>
      </c>
      <c r="D121" s="66" t="s">
        <v>383</v>
      </c>
    </row>
    <row r="122" spans="1:4">
      <c r="A122" s="66">
        <v>118</v>
      </c>
      <c r="B122" s="67" t="s">
        <v>3</v>
      </c>
      <c r="C122" s="67">
        <v>540269</v>
      </c>
      <c r="D122" s="66" t="s">
        <v>384</v>
      </c>
    </row>
    <row r="123" spans="1:4">
      <c r="A123" s="66">
        <v>119</v>
      </c>
      <c r="B123" s="67" t="s">
        <v>3</v>
      </c>
      <c r="C123" s="67">
        <v>540310</v>
      </c>
      <c r="D123" s="66" t="s">
        <v>385</v>
      </c>
    </row>
    <row r="124" spans="1:4">
      <c r="A124" s="66">
        <v>120</v>
      </c>
      <c r="B124" s="67" t="s">
        <v>3</v>
      </c>
      <c r="C124" s="67">
        <v>540331</v>
      </c>
      <c r="D124" s="66" t="s">
        <v>386</v>
      </c>
    </row>
    <row r="125" spans="1:4">
      <c r="A125" s="66">
        <v>121</v>
      </c>
      <c r="B125" s="67" t="s">
        <v>3</v>
      </c>
      <c r="C125" s="67">
        <v>540332</v>
      </c>
      <c r="D125" s="66" t="s">
        <v>387</v>
      </c>
    </row>
    <row r="126" spans="1:4">
      <c r="A126" s="66">
        <v>122</v>
      </c>
      <c r="B126" s="67" t="s">
        <v>3</v>
      </c>
      <c r="C126" s="67">
        <v>540333</v>
      </c>
      <c r="D126" s="66" t="s">
        <v>388</v>
      </c>
    </row>
    <row r="127" spans="1:4">
      <c r="A127" s="66">
        <v>123</v>
      </c>
      <c r="B127" s="67" t="s">
        <v>3</v>
      </c>
      <c r="C127" s="67">
        <v>540339</v>
      </c>
      <c r="D127" s="66" t="s">
        <v>389</v>
      </c>
    </row>
    <row r="128" spans="1:4">
      <c r="A128" s="66">
        <v>124</v>
      </c>
      <c r="B128" s="67" t="s">
        <v>3</v>
      </c>
      <c r="C128" s="67">
        <v>540341</v>
      </c>
      <c r="D128" s="66" t="s">
        <v>390</v>
      </c>
    </row>
    <row r="129" spans="1:4">
      <c r="A129" s="66">
        <v>125</v>
      </c>
      <c r="B129" s="67" t="s">
        <v>3</v>
      </c>
      <c r="C129" s="67">
        <v>540342</v>
      </c>
      <c r="D129" s="66" t="s">
        <v>391</v>
      </c>
    </row>
    <row r="130" spans="1:4">
      <c r="A130" s="66">
        <v>126</v>
      </c>
      <c r="B130" s="67" t="s">
        <v>3</v>
      </c>
      <c r="C130" s="67">
        <v>540349</v>
      </c>
      <c r="D130" s="66" t="s">
        <v>392</v>
      </c>
    </row>
    <row r="131" spans="1:4">
      <c r="A131" s="66">
        <v>127</v>
      </c>
      <c r="B131" s="67" t="s">
        <v>3</v>
      </c>
      <c r="C131" s="67">
        <v>540411</v>
      </c>
      <c r="D131" s="66" t="s">
        <v>393</v>
      </c>
    </row>
    <row r="132" spans="1:4">
      <c r="A132" s="66">
        <v>128</v>
      </c>
      <c r="B132" s="67" t="s">
        <v>3</v>
      </c>
      <c r="C132" s="67">
        <v>540412</v>
      </c>
      <c r="D132" s="66" t="s">
        <v>394</v>
      </c>
    </row>
    <row r="133" spans="1:4">
      <c r="A133" s="66">
        <v>129</v>
      </c>
      <c r="B133" s="67" t="s">
        <v>3</v>
      </c>
      <c r="C133" s="67">
        <v>540419</v>
      </c>
      <c r="D133" s="66" t="s">
        <v>395</v>
      </c>
    </row>
    <row r="134" spans="1:4">
      <c r="A134" s="66">
        <v>130</v>
      </c>
      <c r="B134" s="67" t="s">
        <v>3</v>
      </c>
      <c r="C134" s="67">
        <v>540490</v>
      </c>
      <c r="D134" s="66" t="s">
        <v>396</v>
      </c>
    </row>
    <row r="135" spans="1:4">
      <c r="A135" s="66">
        <v>131</v>
      </c>
      <c r="B135" s="67" t="s">
        <v>3</v>
      </c>
      <c r="C135" s="67">
        <v>540500</v>
      </c>
      <c r="D135" s="66" t="s">
        <v>397</v>
      </c>
    </row>
    <row r="136" spans="1:4">
      <c r="A136" s="66">
        <v>132</v>
      </c>
      <c r="B136" s="67" t="s">
        <v>3</v>
      </c>
      <c r="C136" s="67">
        <v>540600</v>
      </c>
      <c r="D136" s="66" t="s">
        <v>398</v>
      </c>
    </row>
    <row r="137" spans="1:4">
      <c r="A137" s="66">
        <v>133</v>
      </c>
      <c r="B137" s="67" t="s">
        <v>3</v>
      </c>
      <c r="C137" s="67">
        <v>550110</v>
      </c>
      <c r="D137" s="66" t="s">
        <v>399</v>
      </c>
    </row>
    <row r="138" spans="1:4">
      <c r="A138" s="66">
        <v>134</v>
      </c>
      <c r="B138" s="67" t="s">
        <v>3</v>
      </c>
      <c r="C138" s="67">
        <v>550120</v>
      </c>
      <c r="D138" s="66" t="s">
        <v>400</v>
      </c>
    </row>
    <row r="139" spans="1:4">
      <c r="A139" s="66">
        <v>135</v>
      </c>
      <c r="B139" s="67" t="s">
        <v>3</v>
      </c>
      <c r="C139" s="67">
        <v>550130</v>
      </c>
      <c r="D139" s="66" t="s">
        <v>401</v>
      </c>
    </row>
    <row r="140" spans="1:4">
      <c r="A140" s="66">
        <v>136</v>
      </c>
      <c r="B140" s="67" t="s">
        <v>3</v>
      </c>
      <c r="C140" s="67">
        <v>550140</v>
      </c>
      <c r="D140" s="66" t="s">
        <v>402</v>
      </c>
    </row>
    <row r="141" spans="1:4">
      <c r="A141" s="66">
        <v>137</v>
      </c>
      <c r="B141" s="67" t="s">
        <v>3</v>
      </c>
      <c r="C141" s="67">
        <v>550190</v>
      </c>
      <c r="D141" s="66" t="s">
        <v>403</v>
      </c>
    </row>
    <row r="142" spans="1:4">
      <c r="A142" s="66">
        <v>138</v>
      </c>
      <c r="B142" s="67" t="s">
        <v>3</v>
      </c>
      <c r="C142" s="67">
        <v>550200</v>
      </c>
      <c r="D142" s="66" t="s">
        <v>122</v>
      </c>
    </row>
    <row r="143" spans="1:4">
      <c r="A143" s="66">
        <v>139</v>
      </c>
      <c r="B143" s="67" t="s">
        <v>3</v>
      </c>
      <c r="C143" s="67">
        <v>550311</v>
      </c>
      <c r="D143" s="66" t="s">
        <v>404</v>
      </c>
    </row>
    <row r="144" spans="1:4">
      <c r="A144" s="66">
        <v>140</v>
      </c>
      <c r="B144" s="67" t="s">
        <v>3</v>
      </c>
      <c r="C144" s="67">
        <v>550319</v>
      </c>
      <c r="D144" s="66" t="s">
        <v>405</v>
      </c>
    </row>
    <row r="145" spans="1:4">
      <c r="A145" s="66">
        <v>141</v>
      </c>
      <c r="B145" s="67" t="s">
        <v>3</v>
      </c>
      <c r="C145" s="67">
        <v>550320</v>
      </c>
      <c r="D145" s="66" t="s">
        <v>406</v>
      </c>
    </row>
    <row r="146" spans="1:4">
      <c r="A146" s="66">
        <v>142</v>
      </c>
      <c r="B146" s="67" t="s">
        <v>3</v>
      </c>
      <c r="C146" s="67">
        <v>550330</v>
      </c>
      <c r="D146" s="66" t="s">
        <v>407</v>
      </c>
    </row>
    <row r="147" spans="1:4">
      <c r="A147" s="66">
        <v>143</v>
      </c>
      <c r="B147" s="67" t="s">
        <v>3</v>
      </c>
      <c r="C147" s="67">
        <v>550340</v>
      </c>
      <c r="D147" s="66" t="s">
        <v>408</v>
      </c>
    </row>
    <row r="148" spans="1:4">
      <c r="A148" s="66">
        <v>144</v>
      </c>
      <c r="B148" s="67" t="s">
        <v>3</v>
      </c>
      <c r="C148" s="67">
        <v>550390</v>
      </c>
      <c r="D148" s="66" t="s">
        <v>409</v>
      </c>
    </row>
    <row r="149" spans="1:4">
      <c r="A149" s="66">
        <v>145</v>
      </c>
      <c r="B149" s="67" t="s">
        <v>3</v>
      </c>
      <c r="C149" s="67">
        <v>550410</v>
      </c>
      <c r="D149" s="66" t="s">
        <v>410</v>
      </c>
    </row>
    <row r="150" spans="1:4">
      <c r="A150" s="66">
        <v>146</v>
      </c>
      <c r="B150" s="67" t="s">
        <v>3</v>
      </c>
      <c r="C150" s="67">
        <v>550490</v>
      </c>
      <c r="D150" s="66" t="s">
        <v>411</v>
      </c>
    </row>
    <row r="151" spans="1:4">
      <c r="A151" s="66">
        <v>147</v>
      </c>
      <c r="B151" s="67" t="s">
        <v>3</v>
      </c>
      <c r="C151" s="67">
        <v>550510</v>
      </c>
      <c r="D151" s="66" t="s">
        <v>412</v>
      </c>
    </row>
    <row r="152" spans="1:4">
      <c r="A152" s="66">
        <v>148</v>
      </c>
      <c r="B152" s="67" t="s">
        <v>3</v>
      </c>
      <c r="C152" s="67">
        <v>550520</v>
      </c>
      <c r="D152" s="66" t="s">
        <v>413</v>
      </c>
    </row>
    <row r="153" spans="1:4">
      <c r="A153" s="66">
        <v>149</v>
      </c>
      <c r="B153" s="67" t="s">
        <v>3</v>
      </c>
      <c r="C153" s="67">
        <v>550610</v>
      </c>
      <c r="D153" s="66" t="s">
        <v>414</v>
      </c>
    </row>
    <row r="154" spans="1:4">
      <c r="A154" s="66">
        <v>150</v>
      </c>
      <c r="B154" s="67" t="s">
        <v>3</v>
      </c>
      <c r="C154" s="67">
        <v>550620</v>
      </c>
      <c r="D154" s="66" t="s">
        <v>415</v>
      </c>
    </row>
    <row r="155" spans="1:4">
      <c r="A155" s="66">
        <v>151</v>
      </c>
      <c r="B155" s="67" t="s">
        <v>3</v>
      </c>
      <c r="C155" s="67">
        <v>550630</v>
      </c>
      <c r="D155" s="66" t="s">
        <v>416</v>
      </c>
    </row>
    <row r="156" spans="1:4">
      <c r="A156" s="66">
        <v>152</v>
      </c>
      <c r="B156" s="67" t="s">
        <v>3</v>
      </c>
      <c r="C156" s="67">
        <v>550690</v>
      </c>
      <c r="D156" s="66" t="s">
        <v>417</v>
      </c>
    </row>
    <row r="157" spans="1:4">
      <c r="A157" s="66">
        <v>153</v>
      </c>
      <c r="B157" s="67" t="s">
        <v>3</v>
      </c>
      <c r="C157" s="67">
        <v>550700</v>
      </c>
      <c r="D157" s="66" t="s">
        <v>418</v>
      </c>
    </row>
    <row r="158" spans="1:4">
      <c r="A158" s="66">
        <v>154</v>
      </c>
      <c r="B158" s="67" t="s">
        <v>3</v>
      </c>
      <c r="C158" s="67">
        <v>550810</v>
      </c>
      <c r="D158" s="66" t="s">
        <v>419</v>
      </c>
    </row>
    <row r="159" spans="1:4">
      <c r="A159" s="66">
        <v>155</v>
      </c>
      <c r="B159" s="67" t="s">
        <v>3</v>
      </c>
      <c r="C159" s="67">
        <v>550820</v>
      </c>
      <c r="D159" s="66" t="s">
        <v>420</v>
      </c>
    </row>
    <row r="160" spans="1:4">
      <c r="A160" s="66">
        <v>156</v>
      </c>
      <c r="B160" s="67" t="s">
        <v>3</v>
      </c>
      <c r="C160" s="67">
        <v>550911</v>
      </c>
      <c r="D160" s="66" t="s">
        <v>421</v>
      </c>
    </row>
    <row r="161" spans="1:4">
      <c r="A161" s="66">
        <v>157</v>
      </c>
      <c r="B161" s="67" t="s">
        <v>3</v>
      </c>
      <c r="C161" s="67">
        <v>550912</v>
      </c>
      <c r="D161" s="66" t="s">
        <v>422</v>
      </c>
    </row>
    <row r="162" spans="1:4">
      <c r="A162" s="66">
        <v>158</v>
      </c>
      <c r="B162" s="67" t="s">
        <v>3</v>
      </c>
      <c r="C162" s="67">
        <v>550921</v>
      </c>
      <c r="D162" s="66" t="s">
        <v>423</v>
      </c>
    </row>
    <row r="163" spans="1:4">
      <c r="A163" s="66">
        <v>159</v>
      </c>
      <c r="B163" s="67" t="s">
        <v>3</v>
      </c>
      <c r="C163" s="67">
        <v>550922</v>
      </c>
      <c r="D163" s="66" t="s">
        <v>424</v>
      </c>
    </row>
    <row r="164" spans="1:4">
      <c r="A164" s="66">
        <v>160</v>
      </c>
      <c r="B164" s="67" t="s">
        <v>3</v>
      </c>
      <c r="C164" s="67">
        <v>550931</v>
      </c>
      <c r="D164" s="66" t="s">
        <v>425</v>
      </c>
    </row>
    <row r="165" spans="1:4">
      <c r="A165" s="66">
        <v>161</v>
      </c>
      <c r="B165" s="67" t="s">
        <v>3</v>
      </c>
      <c r="C165" s="67">
        <v>550932</v>
      </c>
      <c r="D165" s="66" t="s">
        <v>426</v>
      </c>
    </row>
    <row r="166" spans="1:4">
      <c r="A166" s="66">
        <v>162</v>
      </c>
      <c r="B166" s="67" t="s">
        <v>3</v>
      </c>
      <c r="C166" s="67">
        <v>550941</v>
      </c>
      <c r="D166" s="66" t="s">
        <v>427</v>
      </c>
    </row>
    <row r="167" spans="1:4">
      <c r="A167" s="66">
        <v>163</v>
      </c>
      <c r="B167" s="67" t="s">
        <v>3</v>
      </c>
      <c r="C167" s="67">
        <v>550942</v>
      </c>
      <c r="D167" s="66" t="s">
        <v>428</v>
      </c>
    </row>
    <row r="168" spans="1:4">
      <c r="A168" s="66">
        <v>164</v>
      </c>
      <c r="B168" s="67" t="s">
        <v>3</v>
      </c>
      <c r="C168" s="67">
        <v>550951</v>
      </c>
      <c r="D168" s="66" t="s">
        <v>429</v>
      </c>
    </row>
    <row r="169" spans="1:4">
      <c r="A169" s="66">
        <v>165</v>
      </c>
      <c r="B169" s="67" t="s">
        <v>3</v>
      </c>
      <c r="C169" s="67">
        <v>550952</v>
      </c>
      <c r="D169" s="66" t="s">
        <v>430</v>
      </c>
    </row>
    <row r="170" spans="1:4">
      <c r="A170" s="66">
        <v>166</v>
      </c>
      <c r="B170" s="67" t="s">
        <v>3</v>
      </c>
      <c r="C170" s="67">
        <v>550953</v>
      </c>
      <c r="D170" s="66" t="s">
        <v>431</v>
      </c>
    </row>
    <row r="171" spans="1:4">
      <c r="A171" s="66">
        <v>167</v>
      </c>
      <c r="B171" s="67" t="s">
        <v>3</v>
      </c>
      <c r="C171" s="67">
        <v>550959</v>
      </c>
      <c r="D171" s="66" t="s">
        <v>432</v>
      </c>
    </row>
    <row r="172" spans="1:4">
      <c r="A172" s="66">
        <v>168</v>
      </c>
      <c r="B172" s="67" t="s">
        <v>3</v>
      </c>
      <c r="C172" s="67">
        <v>550961</v>
      </c>
      <c r="D172" s="66" t="s">
        <v>433</v>
      </c>
    </row>
    <row r="173" spans="1:4">
      <c r="A173" s="66">
        <v>169</v>
      </c>
      <c r="B173" s="67" t="s">
        <v>3</v>
      </c>
      <c r="C173" s="67">
        <v>550962</v>
      </c>
      <c r="D173" s="66" t="s">
        <v>434</v>
      </c>
    </row>
    <row r="174" spans="1:4">
      <c r="A174" s="66">
        <v>170</v>
      </c>
      <c r="B174" s="67" t="s">
        <v>3</v>
      </c>
      <c r="C174" s="67">
        <v>550969</v>
      </c>
      <c r="D174" s="66" t="s">
        <v>435</v>
      </c>
    </row>
    <row r="175" spans="1:4">
      <c r="A175" s="66">
        <v>171</v>
      </c>
      <c r="B175" s="67" t="s">
        <v>3</v>
      </c>
      <c r="C175" s="67">
        <v>550991</v>
      </c>
      <c r="D175" s="66" t="s">
        <v>436</v>
      </c>
    </row>
    <row r="176" spans="1:4">
      <c r="A176" s="66">
        <v>172</v>
      </c>
      <c r="B176" s="67" t="s">
        <v>3</v>
      </c>
      <c r="C176" s="67">
        <v>550992</v>
      </c>
      <c r="D176" s="66" t="s">
        <v>437</v>
      </c>
    </row>
    <row r="177" spans="1:4">
      <c r="A177" s="66">
        <v>173</v>
      </c>
      <c r="B177" s="67" t="s">
        <v>3</v>
      </c>
      <c r="C177" s="67">
        <v>550999</v>
      </c>
      <c r="D177" s="66" t="s">
        <v>438</v>
      </c>
    </row>
    <row r="178" spans="1:4">
      <c r="A178" s="66">
        <v>174</v>
      </c>
      <c r="B178" s="67" t="s">
        <v>3</v>
      </c>
      <c r="C178" s="67">
        <v>551011</v>
      </c>
      <c r="D178" s="66" t="s">
        <v>439</v>
      </c>
    </row>
    <row r="179" spans="1:4">
      <c r="A179" s="66">
        <v>175</v>
      </c>
      <c r="B179" s="67" t="s">
        <v>3</v>
      </c>
      <c r="C179" s="67">
        <v>551012</v>
      </c>
      <c r="D179" s="66" t="s">
        <v>440</v>
      </c>
    </row>
    <row r="180" spans="1:4">
      <c r="A180" s="66">
        <v>176</v>
      </c>
      <c r="B180" s="67" t="s">
        <v>3</v>
      </c>
      <c r="C180" s="67">
        <v>551020</v>
      </c>
      <c r="D180" s="66" t="s">
        <v>441</v>
      </c>
    </row>
    <row r="181" spans="1:4">
      <c r="A181" s="66">
        <v>177</v>
      </c>
      <c r="B181" s="67" t="s">
        <v>3</v>
      </c>
      <c r="C181" s="67">
        <v>551030</v>
      </c>
      <c r="D181" s="66" t="s">
        <v>442</v>
      </c>
    </row>
    <row r="182" spans="1:4">
      <c r="A182" s="66">
        <v>178</v>
      </c>
      <c r="B182" s="67" t="s">
        <v>3</v>
      </c>
      <c r="C182" s="67">
        <v>551090</v>
      </c>
      <c r="D182" s="66" t="s">
        <v>443</v>
      </c>
    </row>
    <row r="183" spans="1:4">
      <c r="A183" s="66">
        <v>179</v>
      </c>
      <c r="B183" s="67" t="s">
        <v>3</v>
      </c>
      <c r="C183" s="67">
        <v>551110</v>
      </c>
      <c r="D183" s="66" t="s">
        <v>444</v>
      </c>
    </row>
    <row r="184" spans="1:4">
      <c r="A184" s="66">
        <v>180</v>
      </c>
      <c r="B184" s="67" t="s">
        <v>3</v>
      </c>
      <c r="C184" s="67">
        <v>551120</v>
      </c>
      <c r="D184" s="66" t="s">
        <v>445</v>
      </c>
    </row>
    <row r="185" spans="1:4">
      <c r="A185" s="66">
        <v>181</v>
      </c>
      <c r="B185" s="67" t="s">
        <v>3</v>
      </c>
      <c r="C185" s="67">
        <v>551130</v>
      </c>
      <c r="D185" s="66" t="s">
        <v>446</v>
      </c>
    </row>
    <row r="186" spans="1:4">
      <c r="A186" s="66">
        <v>182</v>
      </c>
      <c r="B186" s="67" t="s">
        <v>3</v>
      </c>
      <c r="C186" s="67">
        <v>560410</v>
      </c>
      <c r="D186" s="66" t="s">
        <v>120</v>
      </c>
    </row>
    <row r="187" spans="1:4">
      <c r="A187" s="66">
        <v>183</v>
      </c>
      <c r="B187" s="67" t="s">
        <v>3</v>
      </c>
      <c r="C187" s="67">
        <v>560490</v>
      </c>
      <c r="D187" s="66" t="s">
        <v>447</v>
      </c>
    </row>
    <row r="188" spans="1:4">
      <c r="A188" s="66">
        <v>184</v>
      </c>
      <c r="B188" s="67" t="s">
        <v>3</v>
      </c>
      <c r="C188" s="67">
        <v>560500</v>
      </c>
      <c r="D188" s="66" t="s">
        <v>448</v>
      </c>
    </row>
    <row r="189" spans="1:4">
      <c r="A189" s="66">
        <v>185</v>
      </c>
      <c r="B189" s="67" t="s">
        <v>3</v>
      </c>
      <c r="C189" s="67">
        <v>560600</v>
      </c>
      <c r="D189" s="66" t="s">
        <v>449</v>
      </c>
    </row>
    <row r="190" spans="1:4">
      <c r="A190" s="66">
        <v>186</v>
      </c>
      <c r="B190" s="67" t="s">
        <v>3</v>
      </c>
      <c r="C190" s="67">
        <v>560721</v>
      </c>
      <c r="D190" s="66" t="s">
        <v>450</v>
      </c>
    </row>
    <row r="191" spans="1:4">
      <c r="A191" s="66">
        <v>187</v>
      </c>
      <c r="B191" s="67" t="s">
        <v>3</v>
      </c>
      <c r="C191" s="67">
        <v>560729</v>
      </c>
      <c r="D191" s="66" t="s">
        <v>451</v>
      </c>
    </row>
    <row r="192" spans="1:4">
      <c r="A192" s="66">
        <v>188</v>
      </c>
      <c r="B192" s="67" t="s">
        <v>3</v>
      </c>
      <c r="C192" s="67">
        <v>560741</v>
      </c>
      <c r="D192" s="66" t="s">
        <v>452</v>
      </c>
    </row>
    <row r="193" spans="1:4">
      <c r="A193" s="66">
        <v>189</v>
      </c>
      <c r="B193" s="67" t="s">
        <v>3</v>
      </c>
      <c r="C193" s="67">
        <v>560749</v>
      </c>
      <c r="D193" s="66" t="s">
        <v>453</v>
      </c>
    </row>
    <row r="194" spans="1:4">
      <c r="A194" s="66">
        <v>190</v>
      </c>
      <c r="B194" s="67" t="s">
        <v>3</v>
      </c>
      <c r="C194" s="67">
        <v>560750</v>
      </c>
      <c r="D194" s="66" t="s">
        <v>454</v>
      </c>
    </row>
    <row r="195" spans="1:4">
      <c r="A195" s="66">
        <v>191</v>
      </c>
      <c r="B195" s="67" t="s">
        <v>3</v>
      </c>
      <c r="C195" s="67">
        <v>560790</v>
      </c>
      <c r="D195" s="66" t="s">
        <v>455</v>
      </c>
    </row>
    <row r="196" spans="1:4">
      <c r="A196" s="66">
        <v>192</v>
      </c>
      <c r="B196" s="67" t="s">
        <v>3</v>
      </c>
      <c r="C196" s="67">
        <v>701911</v>
      </c>
      <c r="D196" s="66" t="s">
        <v>456</v>
      </c>
    </row>
    <row r="197" spans="1:4">
      <c r="A197" s="66">
        <v>193</v>
      </c>
      <c r="B197" s="67" t="s">
        <v>3</v>
      </c>
      <c r="C197" s="67">
        <v>701912</v>
      </c>
      <c r="D197" s="66" t="s">
        <v>457</v>
      </c>
    </row>
    <row r="198" spans="1:4">
      <c r="A198" s="66">
        <v>194</v>
      </c>
      <c r="B198" s="67" t="s">
        <v>3</v>
      </c>
      <c r="C198" s="67">
        <v>701919</v>
      </c>
      <c r="D198" s="66" t="s">
        <v>458</v>
      </c>
    </row>
    <row r="199" spans="1:4">
      <c r="A199" s="66">
        <v>195</v>
      </c>
      <c r="B199" s="67" t="s">
        <v>3</v>
      </c>
      <c r="C199" s="67">
        <v>500310</v>
      </c>
      <c r="D199" s="66" t="s">
        <v>158</v>
      </c>
    </row>
    <row r="200" spans="1:4">
      <c r="A200" s="66">
        <v>196</v>
      </c>
      <c r="B200" s="67" t="s">
        <v>3</v>
      </c>
      <c r="C200" s="67">
        <v>500390</v>
      </c>
      <c r="D200" s="66" t="s">
        <v>157</v>
      </c>
    </row>
    <row r="201" spans="1:4">
      <c r="A201" s="66">
        <v>197</v>
      </c>
      <c r="B201" s="67" t="s">
        <v>3</v>
      </c>
      <c r="C201" s="67">
        <v>510111</v>
      </c>
      <c r="D201" s="66" t="s">
        <v>156</v>
      </c>
    </row>
    <row r="202" spans="1:4">
      <c r="A202" s="66">
        <v>198</v>
      </c>
      <c r="B202" s="67" t="s">
        <v>3</v>
      </c>
      <c r="C202" s="67">
        <v>510119</v>
      </c>
      <c r="D202" s="66" t="s">
        <v>155</v>
      </c>
    </row>
    <row r="203" spans="1:4">
      <c r="A203" s="66">
        <v>199</v>
      </c>
      <c r="B203" s="67" t="s">
        <v>3</v>
      </c>
      <c r="C203" s="67">
        <v>510121</v>
      </c>
      <c r="D203" s="66" t="s">
        <v>154</v>
      </c>
    </row>
    <row r="204" spans="1:4">
      <c r="A204" s="66">
        <v>200</v>
      </c>
      <c r="B204" s="67" t="s">
        <v>3</v>
      </c>
      <c r="C204" s="67">
        <v>510129</v>
      </c>
      <c r="D204" s="66" t="s">
        <v>153</v>
      </c>
    </row>
    <row r="205" spans="1:4">
      <c r="A205" s="66">
        <v>201</v>
      </c>
      <c r="B205" s="67" t="s">
        <v>3</v>
      </c>
      <c r="C205" s="67">
        <v>510130</v>
      </c>
      <c r="D205" s="66" t="s">
        <v>152</v>
      </c>
    </row>
    <row r="206" spans="1:4">
      <c r="A206" s="66">
        <v>202</v>
      </c>
      <c r="B206" s="67" t="s">
        <v>3</v>
      </c>
      <c r="C206" s="67">
        <v>510211</v>
      </c>
      <c r="D206" s="66" t="s">
        <v>151</v>
      </c>
    </row>
    <row r="207" spans="1:4">
      <c r="A207" s="66">
        <v>203</v>
      </c>
      <c r="B207" s="67" t="s">
        <v>3</v>
      </c>
      <c r="C207" s="67">
        <v>510219</v>
      </c>
      <c r="D207" s="66" t="s">
        <v>150</v>
      </c>
    </row>
    <row r="208" spans="1:4">
      <c r="A208" s="66">
        <v>204</v>
      </c>
      <c r="B208" s="67" t="s">
        <v>3</v>
      </c>
      <c r="C208" s="67">
        <v>510220</v>
      </c>
      <c r="D208" s="66" t="s">
        <v>149</v>
      </c>
    </row>
    <row r="209" spans="1:4">
      <c r="A209" s="66">
        <v>205</v>
      </c>
      <c r="B209" s="67" t="s">
        <v>3</v>
      </c>
      <c r="C209" s="67">
        <v>510530</v>
      </c>
      <c r="D209" s="66" t="s">
        <v>145</v>
      </c>
    </row>
    <row r="210" spans="1:4">
      <c r="A210" s="66">
        <v>206</v>
      </c>
      <c r="B210" s="67" t="s">
        <v>3</v>
      </c>
      <c r="C210" s="67">
        <v>520100</v>
      </c>
      <c r="D210" s="66" t="s">
        <v>143</v>
      </c>
    </row>
    <row r="211" spans="1:4">
      <c r="A211" s="66">
        <v>207</v>
      </c>
      <c r="B211" s="67" t="s">
        <v>3</v>
      </c>
      <c r="C211" s="67">
        <v>520525</v>
      </c>
      <c r="D211" s="66" t="s">
        <v>141</v>
      </c>
    </row>
    <row r="212" spans="1:4">
      <c r="A212" s="66">
        <v>208</v>
      </c>
      <c r="B212" s="67" t="s">
        <v>3</v>
      </c>
      <c r="C212" s="67">
        <v>520545</v>
      </c>
      <c r="D212" s="66" t="s">
        <v>140</v>
      </c>
    </row>
    <row r="213" spans="1:4">
      <c r="A213" s="66">
        <v>209</v>
      </c>
      <c r="B213" s="67" t="s">
        <v>3</v>
      </c>
      <c r="C213" s="67">
        <v>530410</v>
      </c>
      <c r="D213" s="66" t="s">
        <v>139</v>
      </c>
    </row>
    <row r="214" spans="1:4">
      <c r="A214" s="66">
        <v>210</v>
      </c>
      <c r="B214" s="67" t="s">
        <v>3</v>
      </c>
      <c r="C214" s="67">
        <v>530490</v>
      </c>
      <c r="D214" s="66" t="s">
        <v>138</v>
      </c>
    </row>
    <row r="215" spans="1:4">
      <c r="A215" s="66">
        <v>211</v>
      </c>
      <c r="B215" s="67" t="s">
        <v>3</v>
      </c>
      <c r="C215" s="67">
        <v>530511</v>
      </c>
      <c r="D215" s="66" t="s">
        <v>137</v>
      </c>
    </row>
    <row r="216" spans="1:4">
      <c r="A216" s="66">
        <v>212</v>
      </c>
      <c r="B216" s="67" t="s">
        <v>3</v>
      </c>
      <c r="C216" s="67">
        <v>530519</v>
      </c>
      <c r="D216" s="66" t="s">
        <v>136</v>
      </c>
    </row>
    <row r="217" spans="1:4">
      <c r="A217" s="66">
        <v>213</v>
      </c>
      <c r="B217" s="67" t="s">
        <v>3</v>
      </c>
      <c r="C217" s="67">
        <v>530521</v>
      </c>
      <c r="D217" s="66" t="s">
        <v>135</v>
      </c>
    </row>
    <row r="218" spans="1:4">
      <c r="A218" s="66">
        <v>214</v>
      </c>
      <c r="B218" s="67" t="s">
        <v>3</v>
      </c>
      <c r="C218" s="67">
        <v>530529</v>
      </c>
      <c r="D218" s="66" t="s">
        <v>134</v>
      </c>
    </row>
    <row r="219" spans="1:4">
      <c r="A219" s="66">
        <v>215</v>
      </c>
      <c r="B219" s="67" t="s">
        <v>3</v>
      </c>
      <c r="C219" s="67">
        <v>530590</v>
      </c>
      <c r="D219" s="66" t="s">
        <v>133</v>
      </c>
    </row>
    <row r="220" spans="1:4">
      <c r="A220" s="66">
        <v>216</v>
      </c>
      <c r="B220" s="67" t="s">
        <v>3</v>
      </c>
      <c r="C220" s="67">
        <v>540210</v>
      </c>
      <c r="D220" s="66" t="s">
        <v>130</v>
      </c>
    </row>
    <row r="221" spans="1:4">
      <c r="A221" s="66">
        <v>217</v>
      </c>
      <c r="B221" s="67" t="s">
        <v>3</v>
      </c>
      <c r="C221" s="67">
        <v>540241</v>
      </c>
      <c r="D221" s="66" t="s">
        <v>129</v>
      </c>
    </row>
    <row r="222" spans="1:4">
      <c r="A222" s="66">
        <v>218</v>
      </c>
      <c r="B222" s="67" t="s">
        <v>3</v>
      </c>
      <c r="C222" s="67">
        <v>540242</v>
      </c>
      <c r="D222" s="66" t="s">
        <v>128</v>
      </c>
    </row>
    <row r="223" spans="1:4">
      <c r="A223" s="66">
        <v>219</v>
      </c>
      <c r="B223" s="67" t="s">
        <v>3</v>
      </c>
      <c r="C223" s="67">
        <v>540243</v>
      </c>
      <c r="D223" s="66" t="s">
        <v>127</v>
      </c>
    </row>
    <row r="224" spans="1:4">
      <c r="A224" s="66">
        <v>220</v>
      </c>
      <c r="B224" s="67" t="s">
        <v>3</v>
      </c>
      <c r="C224" s="67">
        <v>540320</v>
      </c>
      <c r="D224" s="66" t="s">
        <v>126</v>
      </c>
    </row>
    <row r="225" spans="1:4">
      <c r="A225" s="66">
        <v>221</v>
      </c>
      <c r="B225" s="67" t="s">
        <v>3</v>
      </c>
      <c r="C225" s="67">
        <v>540410</v>
      </c>
      <c r="D225" s="66" t="s">
        <v>125</v>
      </c>
    </row>
    <row r="226" spans="1:4">
      <c r="A226" s="66">
        <v>222</v>
      </c>
      <c r="B226" s="67" t="s">
        <v>3</v>
      </c>
      <c r="C226" s="67">
        <v>540610</v>
      </c>
      <c r="D226" s="66" t="s">
        <v>124</v>
      </c>
    </row>
    <row r="227" spans="1:4">
      <c r="A227" s="66">
        <v>223</v>
      </c>
      <c r="B227" s="67" t="s">
        <v>3</v>
      </c>
      <c r="C227" s="67">
        <v>540620</v>
      </c>
      <c r="D227" s="66" t="s">
        <v>123</v>
      </c>
    </row>
    <row r="228" spans="1:4">
      <c r="A228" s="66">
        <v>224</v>
      </c>
      <c r="B228" s="67" t="s">
        <v>3</v>
      </c>
      <c r="C228" s="67">
        <v>550310</v>
      </c>
      <c r="D228" s="66" t="s">
        <v>121</v>
      </c>
    </row>
    <row r="229" spans="1:4">
      <c r="A229" s="66">
        <v>225</v>
      </c>
      <c r="B229" s="67" t="s">
        <v>3</v>
      </c>
      <c r="C229" s="67">
        <v>560420</v>
      </c>
      <c r="D229" s="66" t="s">
        <v>119</v>
      </c>
    </row>
    <row r="230" spans="1:4">
      <c r="A230" s="66">
        <v>226</v>
      </c>
      <c r="B230" s="67" t="s">
        <v>3</v>
      </c>
      <c r="C230" s="67">
        <v>560710</v>
      </c>
      <c r="D230" s="66" t="s">
        <v>118</v>
      </c>
    </row>
    <row r="231" spans="1:4">
      <c r="A231" s="66">
        <v>227</v>
      </c>
      <c r="B231" s="67" t="s">
        <v>3</v>
      </c>
      <c r="C231" s="67">
        <v>701910</v>
      </c>
      <c r="D231" s="66" t="s">
        <v>117</v>
      </c>
    </row>
    <row r="233" spans="1:4">
      <c r="A233" s="66" t="s">
        <v>459</v>
      </c>
    </row>
    <row r="235" spans="1:4">
      <c r="A235" s="68" t="s">
        <v>460</v>
      </c>
    </row>
    <row r="237" spans="1:4">
      <c r="B237" s="67" t="s">
        <v>160</v>
      </c>
      <c r="C237" s="67" t="s">
        <v>270</v>
      </c>
      <c r="D237" s="66" t="s">
        <v>271</v>
      </c>
    </row>
    <row r="238" spans="1:4">
      <c r="A238" s="66">
        <v>1</v>
      </c>
      <c r="B238" s="67" t="s">
        <v>3</v>
      </c>
      <c r="C238" s="67">
        <v>500720</v>
      </c>
      <c r="D238" s="66" t="s">
        <v>461</v>
      </c>
    </row>
    <row r="239" spans="1:4">
      <c r="A239" s="66">
        <v>2</v>
      </c>
      <c r="B239" s="67" t="s">
        <v>3</v>
      </c>
      <c r="C239" s="67">
        <v>511000</v>
      </c>
      <c r="D239" s="66" t="s">
        <v>462</v>
      </c>
    </row>
    <row r="240" spans="1:4">
      <c r="A240" s="66">
        <v>3</v>
      </c>
      <c r="B240" s="67" t="s">
        <v>3</v>
      </c>
      <c r="C240" s="67">
        <v>550210</v>
      </c>
      <c r="D240" s="66" t="s">
        <v>463</v>
      </c>
    </row>
    <row r="241" spans="1:4">
      <c r="A241" s="66">
        <v>4</v>
      </c>
      <c r="B241" s="67" t="s">
        <v>3</v>
      </c>
      <c r="C241" s="67">
        <v>550290</v>
      </c>
      <c r="D241" s="66" t="s">
        <v>464</v>
      </c>
    </row>
    <row r="242" spans="1:4">
      <c r="A242" s="66">
        <v>5</v>
      </c>
      <c r="B242" s="67" t="s">
        <v>3</v>
      </c>
      <c r="C242" s="67">
        <v>550640</v>
      </c>
      <c r="D242" s="66" t="s">
        <v>465</v>
      </c>
    </row>
    <row r="243" spans="1:4">
      <c r="A243" s="66">
        <v>6</v>
      </c>
      <c r="B243" s="67" t="s">
        <v>3</v>
      </c>
      <c r="C243" s="67">
        <v>560900</v>
      </c>
      <c r="D243" s="66" t="s">
        <v>466</v>
      </c>
    </row>
    <row r="244" spans="1:4">
      <c r="A244" s="66">
        <v>7</v>
      </c>
      <c r="B244" s="67" t="s">
        <v>3</v>
      </c>
      <c r="C244" s="67">
        <v>701990</v>
      </c>
      <c r="D244" s="66" t="s">
        <v>467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C9CDC-23D9-5B47-998F-D054F3EC983F}">
  <dimension ref="A1:H368"/>
  <sheetViews>
    <sheetView showGridLines="0" zoomScaleNormal="100" workbookViewId="0">
      <selection sqref="A1:H1"/>
    </sheetView>
  </sheetViews>
  <sheetFormatPr baseColWidth="10" defaultColWidth="10.88671875" defaultRowHeight="15.6"/>
  <cols>
    <col min="1" max="1" width="4" style="66" customWidth="1"/>
    <col min="2" max="2" width="12.33203125" style="67" customWidth="1"/>
    <col min="3" max="3" width="11" style="67" customWidth="1"/>
    <col min="4" max="16384" width="10.88671875" style="66"/>
  </cols>
  <sheetData>
    <row r="1" spans="1:8">
      <c r="A1" s="85" t="s">
        <v>274</v>
      </c>
      <c r="B1" s="85"/>
      <c r="C1" s="85"/>
      <c r="D1" s="85"/>
      <c r="E1" s="85"/>
      <c r="F1" s="85"/>
      <c r="G1" s="85"/>
      <c r="H1" s="85"/>
    </row>
    <row r="2" spans="1:8" ht="16.2">
      <c r="A2" s="86" t="s">
        <v>202</v>
      </c>
      <c r="B2" s="86"/>
      <c r="C2" s="86"/>
      <c r="D2" s="86"/>
      <c r="E2" s="86"/>
      <c r="F2" s="86"/>
      <c r="G2" s="86"/>
      <c r="H2" s="86"/>
    </row>
    <row r="4" spans="1:8">
      <c r="B4" s="67" t="s">
        <v>160</v>
      </c>
      <c r="C4" s="67" t="s">
        <v>270</v>
      </c>
      <c r="D4" s="66" t="s">
        <v>271</v>
      </c>
    </row>
    <row r="5" spans="1:8">
      <c r="A5" s="66">
        <v>1</v>
      </c>
      <c r="B5" s="67" t="s">
        <v>4</v>
      </c>
      <c r="C5" s="67">
        <v>500710</v>
      </c>
      <c r="D5" s="66" t="s">
        <v>468</v>
      </c>
    </row>
    <row r="6" spans="1:8">
      <c r="A6" s="66">
        <v>2</v>
      </c>
      <c r="B6" s="67" t="s">
        <v>4</v>
      </c>
      <c r="C6" s="67">
        <v>500790</v>
      </c>
      <c r="D6" s="66" t="s">
        <v>469</v>
      </c>
    </row>
    <row r="7" spans="1:8">
      <c r="A7" s="66">
        <v>3</v>
      </c>
      <c r="B7" s="67" t="s">
        <v>4</v>
      </c>
      <c r="C7" s="67">
        <v>511111</v>
      </c>
      <c r="D7" s="66" t="s">
        <v>470</v>
      </c>
    </row>
    <row r="8" spans="1:8">
      <c r="A8" s="66">
        <v>4</v>
      </c>
      <c r="B8" s="67" t="s">
        <v>4</v>
      </c>
      <c r="C8" s="67">
        <v>511119</v>
      </c>
      <c r="D8" s="66" t="s">
        <v>471</v>
      </c>
    </row>
    <row r="9" spans="1:8">
      <c r="A9" s="66">
        <v>5</v>
      </c>
      <c r="B9" s="67" t="s">
        <v>4</v>
      </c>
      <c r="C9" s="67">
        <v>511120</v>
      </c>
      <c r="D9" s="66" t="s">
        <v>472</v>
      </c>
    </row>
    <row r="10" spans="1:8">
      <c r="A10" s="66">
        <v>6</v>
      </c>
      <c r="B10" s="67" t="s">
        <v>4</v>
      </c>
      <c r="C10" s="67">
        <v>511130</v>
      </c>
      <c r="D10" s="66" t="s">
        <v>473</v>
      </c>
    </row>
    <row r="11" spans="1:8">
      <c r="A11" s="66">
        <v>7</v>
      </c>
      <c r="B11" s="67" t="s">
        <v>4</v>
      </c>
      <c r="C11" s="67">
        <v>511190</v>
      </c>
      <c r="D11" s="66" t="s">
        <v>474</v>
      </c>
    </row>
    <row r="12" spans="1:8">
      <c r="A12" s="66">
        <v>8</v>
      </c>
      <c r="B12" s="67" t="s">
        <v>4</v>
      </c>
      <c r="C12" s="67">
        <v>511211</v>
      </c>
      <c r="D12" s="66" t="s">
        <v>475</v>
      </c>
    </row>
    <row r="13" spans="1:8">
      <c r="A13" s="66">
        <v>9</v>
      </c>
      <c r="B13" s="67" t="s">
        <v>4</v>
      </c>
      <c r="C13" s="67">
        <v>511219</v>
      </c>
      <c r="D13" s="66" t="s">
        <v>476</v>
      </c>
    </row>
    <row r="14" spans="1:8">
      <c r="A14" s="66">
        <v>10</v>
      </c>
      <c r="B14" s="67" t="s">
        <v>4</v>
      </c>
      <c r="C14" s="67">
        <v>511220</v>
      </c>
      <c r="D14" s="66" t="s">
        <v>477</v>
      </c>
    </row>
    <row r="15" spans="1:8">
      <c r="A15" s="66">
        <v>11</v>
      </c>
      <c r="B15" s="67" t="s">
        <v>4</v>
      </c>
      <c r="C15" s="67">
        <v>511230</v>
      </c>
      <c r="D15" s="66" t="s">
        <v>478</v>
      </c>
    </row>
    <row r="16" spans="1:8">
      <c r="A16" s="66">
        <v>12</v>
      </c>
      <c r="B16" s="67" t="s">
        <v>4</v>
      </c>
      <c r="C16" s="67">
        <v>511290</v>
      </c>
      <c r="D16" s="66" t="s">
        <v>479</v>
      </c>
    </row>
    <row r="17" spans="1:4">
      <c r="A17" s="66">
        <v>13</v>
      </c>
      <c r="B17" s="67" t="s">
        <v>4</v>
      </c>
      <c r="C17" s="67">
        <v>520811</v>
      </c>
      <c r="D17" s="66" t="s">
        <v>480</v>
      </c>
    </row>
    <row r="18" spans="1:4">
      <c r="A18" s="66">
        <v>14</v>
      </c>
      <c r="B18" s="67" t="s">
        <v>4</v>
      </c>
      <c r="C18" s="67">
        <v>520812</v>
      </c>
      <c r="D18" s="66" t="s">
        <v>481</v>
      </c>
    </row>
    <row r="19" spans="1:4">
      <c r="A19" s="66">
        <v>15</v>
      </c>
      <c r="B19" s="67" t="s">
        <v>4</v>
      </c>
      <c r="C19" s="67">
        <v>520813</v>
      </c>
      <c r="D19" s="66" t="s">
        <v>482</v>
      </c>
    </row>
    <row r="20" spans="1:4">
      <c r="A20" s="66">
        <v>16</v>
      </c>
      <c r="B20" s="67" t="s">
        <v>4</v>
      </c>
      <c r="C20" s="67">
        <v>520819</v>
      </c>
      <c r="D20" s="66" t="s">
        <v>483</v>
      </c>
    </row>
    <row r="21" spans="1:4">
      <c r="A21" s="66">
        <v>17</v>
      </c>
      <c r="B21" s="67" t="s">
        <v>4</v>
      </c>
      <c r="C21" s="67">
        <v>520821</v>
      </c>
      <c r="D21" s="66" t="s">
        <v>484</v>
      </c>
    </row>
    <row r="22" spans="1:4">
      <c r="A22" s="66">
        <v>18</v>
      </c>
      <c r="B22" s="67" t="s">
        <v>4</v>
      </c>
      <c r="C22" s="67">
        <v>520822</v>
      </c>
      <c r="D22" s="66" t="s">
        <v>485</v>
      </c>
    </row>
    <row r="23" spans="1:4">
      <c r="A23" s="66">
        <v>19</v>
      </c>
      <c r="B23" s="67" t="s">
        <v>4</v>
      </c>
      <c r="C23" s="67">
        <v>520823</v>
      </c>
      <c r="D23" s="66" t="s">
        <v>486</v>
      </c>
    </row>
    <row r="24" spans="1:4">
      <c r="A24" s="66">
        <v>20</v>
      </c>
      <c r="B24" s="67" t="s">
        <v>4</v>
      </c>
      <c r="C24" s="67">
        <v>520829</v>
      </c>
      <c r="D24" s="66" t="s">
        <v>487</v>
      </c>
    </row>
    <row r="25" spans="1:4">
      <c r="A25" s="66">
        <v>21</v>
      </c>
      <c r="B25" s="67" t="s">
        <v>4</v>
      </c>
      <c r="C25" s="67">
        <v>520831</v>
      </c>
      <c r="D25" s="66" t="s">
        <v>488</v>
      </c>
    </row>
    <row r="26" spans="1:4">
      <c r="A26" s="66">
        <v>22</v>
      </c>
      <c r="B26" s="67" t="s">
        <v>4</v>
      </c>
      <c r="C26" s="67">
        <v>520832</v>
      </c>
      <c r="D26" s="66" t="s">
        <v>489</v>
      </c>
    </row>
    <row r="27" spans="1:4">
      <c r="A27" s="66">
        <v>23</v>
      </c>
      <c r="B27" s="67" t="s">
        <v>4</v>
      </c>
      <c r="C27" s="67">
        <v>520833</v>
      </c>
      <c r="D27" s="66" t="s">
        <v>490</v>
      </c>
    </row>
    <row r="28" spans="1:4">
      <c r="A28" s="66">
        <v>24</v>
      </c>
      <c r="B28" s="67" t="s">
        <v>4</v>
      </c>
      <c r="C28" s="67">
        <v>520839</v>
      </c>
      <c r="D28" s="66" t="s">
        <v>491</v>
      </c>
    </row>
    <row r="29" spans="1:4">
      <c r="A29" s="66">
        <v>25</v>
      </c>
      <c r="B29" s="67" t="s">
        <v>4</v>
      </c>
      <c r="C29" s="67">
        <v>520841</v>
      </c>
      <c r="D29" s="66" t="s">
        <v>492</v>
      </c>
    </row>
    <row r="30" spans="1:4">
      <c r="A30" s="66">
        <v>26</v>
      </c>
      <c r="B30" s="67" t="s">
        <v>4</v>
      </c>
      <c r="C30" s="67">
        <v>520842</v>
      </c>
      <c r="D30" s="66" t="s">
        <v>493</v>
      </c>
    </row>
    <row r="31" spans="1:4">
      <c r="A31" s="66">
        <v>27</v>
      </c>
      <c r="B31" s="67" t="s">
        <v>4</v>
      </c>
      <c r="C31" s="67">
        <v>520843</v>
      </c>
      <c r="D31" s="66" t="s">
        <v>494</v>
      </c>
    </row>
    <row r="32" spans="1:4">
      <c r="A32" s="66">
        <v>28</v>
      </c>
      <c r="B32" s="67" t="s">
        <v>4</v>
      </c>
      <c r="C32" s="67">
        <v>520849</v>
      </c>
      <c r="D32" s="66" t="s">
        <v>495</v>
      </c>
    </row>
    <row r="33" spans="1:4">
      <c r="A33" s="66">
        <v>29</v>
      </c>
      <c r="B33" s="67" t="s">
        <v>4</v>
      </c>
      <c r="C33" s="67">
        <v>520852</v>
      </c>
      <c r="D33" s="66" t="s">
        <v>496</v>
      </c>
    </row>
    <row r="34" spans="1:4">
      <c r="A34" s="66">
        <v>30</v>
      </c>
      <c r="B34" s="67" t="s">
        <v>4</v>
      </c>
      <c r="C34" s="67">
        <v>520859</v>
      </c>
      <c r="D34" s="66" t="s">
        <v>497</v>
      </c>
    </row>
    <row r="35" spans="1:4">
      <c r="A35" s="66">
        <v>31</v>
      </c>
      <c r="B35" s="67" t="s">
        <v>4</v>
      </c>
      <c r="C35" s="67">
        <v>520911</v>
      </c>
      <c r="D35" s="66" t="s">
        <v>498</v>
      </c>
    </row>
    <row r="36" spans="1:4">
      <c r="A36" s="66">
        <v>32</v>
      </c>
      <c r="B36" s="67" t="s">
        <v>4</v>
      </c>
      <c r="C36" s="67">
        <v>520912</v>
      </c>
      <c r="D36" s="66" t="s">
        <v>499</v>
      </c>
    </row>
    <row r="37" spans="1:4">
      <c r="A37" s="66">
        <v>33</v>
      </c>
      <c r="B37" s="67" t="s">
        <v>4</v>
      </c>
      <c r="C37" s="67">
        <v>520919</v>
      </c>
      <c r="D37" s="66" t="s">
        <v>500</v>
      </c>
    </row>
    <row r="38" spans="1:4">
      <c r="A38" s="66">
        <v>34</v>
      </c>
      <c r="B38" s="67" t="s">
        <v>4</v>
      </c>
      <c r="C38" s="67">
        <v>520921</v>
      </c>
      <c r="D38" s="66" t="s">
        <v>501</v>
      </c>
    </row>
    <row r="39" spans="1:4">
      <c r="A39" s="66">
        <v>35</v>
      </c>
      <c r="B39" s="67" t="s">
        <v>4</v>
      </c>
      <c r="C39" s="67">
        <v>520922</v>
      </c>
      <c r="D39" s="66" t="s">
        <v>502</v>
      </c>
    </row>
    <row r="40" spans="1:4">
      <c r="A40" s="66">
        <v>36</v>
      </c>
      <c r="B40" s="67" t="s">
        <v>4</v>
      </c>
      <c r="C40" s="67">
        <v>520929</v>
      </c>
      <c r="D40" s="66" t="s">
        <v>503</v>
      </c>
    </row>
    <row r="41" spans="1:4">
      <c r="A41" s="66">
        <v>37</v>
      </c>
      <c r="B41" s="67" t="s">
        <v>4</v>
      </c>
      <c r="C41" s="67">
        <v>520931</v>
      </c>
      <c r="D41" s="66" t="s">
        <v>504</v>
      </c>
    </row>
    <row r="42" spans="1:4">
      <c r="A42" s="66">
        <v>38</v>
      </c>
      <c r="B42" s="67" t="s">
        <v>4</v>
      </c>
      <c r="C42" s="67">
        <v>520932</v>
      </c>
      <c r="D42" s="66" t="s">
        <v>505</v>
      </c>
    </row>
    <row r="43" spans="1:4">
      <c r="A43" s="66">
        <v>39</v>
      </c>
      <c r="B43" s="67" t="s">
        <v>4</v>
      </c>
      <c r="C43" s="67">
        <v>520939</v>
      </c>
      <c r="D43" s="66" t="s">
        <v>506</v>
      </c>
    </row>
    <row r="44" spans="1:4">
      <c r="A44" s="66">
        <v>40</v>
      </c>
      <c r="B44" s="67" t="s">
        <v>4</v>
      </c>
      <c r="C44" s="67">
        <v>520941</v>
      </c>
      <c r="D44" s="66" t="s">
        <v>507</v>
      </c>
    </row>
    <row r="45" spans="1:4">
      <c r="A45" s="66">
        <v>41</v>
      </c>
      <c r="B45" s="67" t="s">
        <v>4</v>
      </c>
      <c r="C45" s="67">
        <v>520942</v>
      </c>
      <c r="D45" s="66" t="s">
        <v>508</v>
      </c>
    </row>
    <row r="46" spans="1:4">
      <c r="A46" s="66">
        <v>42</v>
      </c>
      <c r="B46" s="67" t="s">
        <v>4</v>
      </c>
      <c r="C46" s="67">
        <v>520943</v>
      </c>
      <c r="D46" s="66" t="s">
        <v>509</v>
      </c>
    </row>
    <row r="47" spans="1:4">
      <c r="A47" s="66">
        <v>43</v>
      </c>
      <c r="B47" s="67" t="s">
        <v>4</v>
      </c>
      <c r="C47" s="67">
        <v>520949</v>
      </c>
      <c r="D47" s="66" t="s">
        <v>510</v>
      </c>
    </row>
    <row r="48" spans="1:4">
      <c r="A48" s="66">
        <v>44</v>
      </c>
      <c r="B48" s="67" t="s">
        <v>4</v>
      </c>
      <c r="C48" s="67">
        <v>520951</v>
      </c>
      <c r="D48" s="66" t="s">
        <v>511</v>
      </c>
    </row>
    <row r="49" spans="1:4">
      <c r="A49" s="66">
        <v>45</v>
      </c>
      <c r="B49" s="67" t="s">
        <v>4</v>
      </c>
      <c r="C49" s="67">
        <v>520952</v>
      </c>
      <c r="D49" s="66" t="s">
        <v>512</v>
      </c>
    </row>
    <row r="50" spans="1:4">
      <c r="A50" s="66">
        <v>46</v>
      </c>
      <c r="B50" s="67" t="s">
        <v>4</v>
      </c>
      <c r="C50" s="67">
        <v>520959</v>
      </c>
      <c r="D50" s="66" t="s">
        <v>513</v>
      </c>
    </row>
    <row r="51" spans="1:4">
      <c r="A51" s="66">
        <v>47</v>
      </c>
      <c r="B51" s="67" t="s">
        <v>4</v>
      </c>
      <c r="C51" s="67">
        <v>521011</v>
      </c>
      <c r="D51" s="66" t="s">
        <v>514</v>
      </c>
    </row>
    <row r="52" spans="1:4">
      <c r="A52" s="66">
        <v>48</v>
      </c>
      <c r="B52" s="67" t="s">
        <v>4</v>
      </c>
      <c r="C52" s="67">
        <v>521019</v>
      </c>
      <c r="D52" s="66" t="s">
        <v>515</v>
      </c>
    </row>
    <row r="53" spans="1:4">
      <c r="A53" s="66">
        <v>49</v>
      </c>
      <c r="B53" s="67" t="s">
        <v>4</v>
      </c>
      <c r="C53" s="67">
        <v>521021</v>
      </c>
      <c r="D53" s="66" t="s">
        <v>516</v>
      </c>
    </row>
    <row r="54" spans="1:4">
      <c r="A54" s="66">
        <v>50</v>
      </c>
      <c r="B54" s="67" t="s">
        <v>4</v>
      </c>
      <c r="C54" s="67">
        <v>521029</v>
      </c>
      <c r="D54" s="66" t="s">
        <v>517</v>
      </c>
    </row>
    <row r="55" spans="1:4">
      <c r="A55" s="66">
        <v>51</v>
      </c>
      <c r="B55" s="67" t="s">
        <v>4</v>
      </c>
      <c r="C55" s="67">
        <v>521031</v>
      </c>
      <c r="D55" s="66" t="s">
        <v>518</v>
      </c>
    </row>
    <row r="56" spans="1:4">
      <c r="A56" s="66">
        <v>52</v>
      </c>
      <c r="B56" s="67" t="s">
        <v>4</v>
      </c>
      <c r="C56" s="67">
        <v>521032</v>
      </c>
      <c r="D56" s="66" t="s">
        <v>519</v>
      </c>
    </row>
    <row r="57" spans="1:4">
      <c r="A57" s="66">
        <v>53</v>
      </c>
      <c r="B57" s="67" t="s">
        <v>4</v>
      </c>
      <c r="C57" s="67">
        <v>521039</v>
      </c>
      <c r="D57" s="66" t="s">
        <v>520</v>
      </c>
    </row>
    <row r="58" spans="1:4">
      <c r="A58" s="66">
        <v>54</v>
      </c>
      <c r="B58" s="67" t="s">
        <v>4</v>
      </c>
      <c r="C58" s="67">
        <v>521041</v>
      </c>
      <c r="D58" s="66" t="s">
        <v>521</v>
      </c>
    </row>
    <row r="59" spans="1:4">
      <c r="A59" s="66">
        <v>55</v>
      </c>
      <c r="B59" s="67" t="s">
        <v>4</v>
      </c>
      <c r="C59" s="67">
        <v>521049</v>
      </c>
      <c r="D59" s="66" t="s">
        <v>522</v>
      </c>
    </row>
    <row r="60" spans="1:4">
      <c r="A60" s="66">
        <v>56</v>
      </c>
      <c r="B60" s="67" t="s">
        <v>4</v>
      </c>
      <c r="C60" s="67">
        <v>521051</v>
      </c>
      <c r="D60" s="66" t="s">
        <v>523</v>
      </c>
    </row>
    <row r="61" spans="1:4">
      <c r="A61" s="66">
        <v>57</v>
      </c>
      <c r="B61" s="67" t="s">
        <v>4</v>
      </c>
      <c r="C61" s="67">
        <v>521059</v>
      </c>
      <c r="D61" s="66" t="s">
        <v>524</v>
      </c>
    </row>
    <row r="62" spans="1:4">
      <c r="A62" s="66">
        <v>58</v>
      </c>
      <c r="B62" s="67" t="s">
        <v>4</v>
      </c>
      <c r="C62" s="67">
        <v>521111</v>
      </c>
      <c r="D62" s="66" t="s">
        <v>525</v>
      </c>
    </row>
    <row r="63" spans="1:4">
      <c r="A63" s="66">
        <v>59</v>
      </c>
      <c r="B63" s="67" t="s">
        <v>4</v>
      </c>
      <c r="C63" s="67">
        <v>521112</v>
      </c>
      <c r="D63" s="66" t="s">
        <v>526</v>
      </c>
    </row>
    <row r="64" spans="1:4">
      <c r="A64" s="66">
        <v>60</v>
      </c>
      <c r="B64" s="67" t="s">
        <v>4</v>
      </c>
      <c r="C64" s="67">
        <v>521119</v>
      </c>
      <c r="D64" s="66" t="s">
        <v>527</v>
      </c>
    </row>
    <row r="65" spans="1:4">
      <c r="A65" s="66">
        <v>61</v>
      </c>
      <c r="B65" s="67" t="s">
        <v>4</v>
      </c>
      <c r="C65" s="67">
        <v>521120</v>
      </c>
      <c r="D65" s="66" t="s">
        <v>528</v>
      </c>
    </row>
    <row r="66" spans="1:4">
      <c r="A66" s="66">
        <v>62</v>
      </c>
      <c r="B66" s="67" t="s">
        <v>4</v>
      </c>
      <c r="C66" s="67">
        <v>521131</v>
      </c>
      <c r="D66" s="66" t="s">
        <v>529</v>
      </c>
    </row>
    <row r="67" spans="1:4">
      <c r="A67" s="66">
        <v>63</v>
      </c>
      <c r="B67" s="67" t="s">
        <v>4</v>
      </c>
      <c r="C67" s="67">
        <v>521132</v>
      </c>
      <c r="D67" s="66" t="s">
        <v>530</v>
      </c>
    </row>
    <row r="68" spans="1:4">
      <c r="A68" s="66">
        <v>64</v>
      </c>
      <c r="B68" s="67" t="s">
        <v>4</v>
      </c>
      <c r="C68" s="67">
        <v>521139</v>
      </c>
      <c r="D68" s="66" t="s">
        <v>531</v>
      </c>
    </row>
    <row r="69" spans="1:4">
      <c r="A69" s="66">
        <v>65</v>
      </c>
      <c r="B69" s="67" t="s">
        <v>4</v>
      </c>
      <c r="C69" s="67">
        <v>521141</v>
      </c>
      <c r="D69" s="66" t="s">
        <v>532</v>
      </c>
    </row>
    <row r="70" spans="1:4">
      <c r="A70" s="66">
        <v>66</v>
      </c>
      <c r="B70" s="67" t="s">
        <v>4</v>
      </c>
      <c r="C70" s="67">
        <v>521142</v>
      </c>
      <c r="D70" s="66" t="s">
        <v>533</v>
      </c>
    </row>
    <row r="71" spans="1:4">
      <c r="A71" s="66">
        <v>67</v>
      </c>
      <c r="B71" s="67" t="s">
        <v>4</v>
      </c>
      <c r="C71" s="67">
        <v>521143</v>
      </c>
      <c r="D71" s="66" t="s">
        <v>534</v>
      </c>
    </row>
    <row r="72" spans="1:4">
      <c r="A72" s="66">
        <v>68</v>
      </c>
      <c r="B72" s="67" t="s">
        <v>4</v>
      </c>
      <c r="C72" s="67">
        <v>521149</v>
      </c>
      <c r="D72" s="66" t="s">
        <v>535</v>
      </c>
    </row>
    <row r="73" spans="1:4">
      <c r="A73" s="66">
        <v>69</v>
      </c>
      <c r="B73" s="67" t="s">
        <v>4</v>
      </c>
      <c r="C73" s="67">
        <v>521151</v>
      </c>
      <c r="D73" s="66" t="s">
        <v>536</v>
      </c>
    </row>
    <row r="74" spans="1:4">
      <c r="A74" s="66">
        <v>70</v>
      </c>
      <c r="B74" s="67" t="s">
        <v>4</v>
      </c>
      <c r="C74" s="67">
        <v>521152</v>
      </c>
      <c r="D74" s="66" t="s">
        <v>537</v>
      </c>
    </row>
    <row r="75" spans="1:4">
      <c r="A75" s="66">
        <v>71</v>
      </c>
      <c r="B75" s="67" t="s">
        <v>4</v>
      </c>
      <c r="C75" s="67">
        <v>521159</v>
      </c>
      <c r="D75" s="66" t="s">
        <v>538</v>
      </c>
    </row>
    <row r="76" spans="1:4">
      <c r="A76" s="66">
        <v>72</v>
      </c>
      <c r="B76" s="67" t="s">
        <v>4</v>
      </c>
      <c r="C76" s="67">
        <v>521211</v>
      </c>
      <c r="D76" s="66" t="s">
        <v>539</v>
      </c>
    </row>
    <row r="77" spans="1:4">
      <c r="A77" s="66">
        <v>73</v>
      </c>
      <c r="B77" s="67" t="s">
        <v>4</v>
      </c>
      <c r="C77" s="67">
        <v>521212</v>
      </c>
      <c r="D77" s="66" t="s">
        <v>540</v>
      </c>
    </row>
    <row r="78" spans="1:4">
      <c r="A78" s="66">
        <v>74</v>
      </c>
      <c r="B78" s="67" t="s">
        <v>4</v>
      </c>
      <c r="C78" s="67">
        <v>521213</v>
      </c>
      <c r="D78" s="66" t="s">
        <v>541</v>
      </c>
    </row>
    <row r="79" spans="1:4">
      <c r="A79" s="66">
        <v>75</v>
      </c>
      <c r="B79" s="67" t="s">
        <v>4</v>
      </c>
      <c r="C79" s="67">
        <v>521214</v>
      </c>
      <c r="D79" s="66" t="s">
        <v>542</v>
      </c>
    </row>
    <row r="80" spans="1:4">
      <c r="A80" s="66">
        <v>76</v>
      </c>
      <c r="B80" s="67" t="s">
        <v>4</v>
      </c>
      <c r="C80" s="67">
        <v>521215</v>
      </c>
      <c r="D80" s="66" t="s">
        <v>543</v>
      </c>
    </row>
    <row r="81" spans="1:4">
      <c r="A81" s="66">
        <v>77</v>
      </c>
      <c r="B81" s="67" t="s">
        <v>4</v>
      </c>
      <c r="C81" s="67">
        <v>521221</v>
      </c>
      <c r="D81" s="66" t="s">
        <v>544</v>
      </c>
    </row>
    <row r="82" spans="1:4">
      <c r="A82" s="66">
        <v>78</v>
      </c>
      <c r="B82" s="67" t="s">
        <v>4</v>
      </c>
      <c r="C82" s="67">
        <v>521222</v>
      </c>
      <c r="D82" s="66" t="s">
        <v>545</v>
      </c>
    </row>
    <row r="83" spans="1:4">
      <c r="A83" s="66">
        <v>79</v>
      </c>
      <c r="B83" s="67" t="s">
        <v>4</v>
      </c>
      <c r="C83" s="67">
        <v>521223</v>
      </c>
      <c r="D83" s="66" t="s">
        <v>546</v>
      </c>
    </row>
    <row r="84" spans="1:4">
      <c r="A84" s="66">
        <v>80</v>
      </c>
      <c r="B84" s="67" t="s">
        <v>4</v>
      </c>
      <c r="C84" s="67">
        <v>521224</v>
      </c>
      <c r="D84" s="66" t="s">
        <v>547</v>
      </c>
    </row>
    <row r="85" spans="1:4">
      <c r="A85" s="66">
        <v>81</v>
      </c>
      <c r="B85" s="67" t="s">
        <v>4</v>
      </c>
      <c r="C85" s="67">
        <v>521225</v>
      </c>
      <c r="D85" s="66" t="s">
        <v>548</v>
      </c>
    </row>
    <row r="86" spans="1:4">
      <c r="A86" s="66">
        <v>82</v>
      </c>
      <c r="B86" s="67" t="s">
        <v>4</v>
      </c>
      <c r="C86" s="67">
        <v>530911</v>
      </c>
      <c r="D86" s="66" t="s">
        <v>549</v>
      </c>
    </row>
    <row r="87" spans="1:4">
      <c r="A87" s="66">
        <v>83</v>
      </c>
      <c r="B87" s="67" t="s">
        <v>4</v>
      </c>
      <c r="C87" s="67">
        <v>530919</v>
      </c>
      <c r="D87" s="66" t="s">
        <v>550</v>
      </c>
    </row>
    <row r="88" spans="1:4">
      <c r="A88" s="66">
        <v>84</v>
      </c>
      <c r="B88" s="67" t="s">
        <v>4</v>
      </c>
      <c r="C88" s="67">
        <v>530921</v>
      </c>
      <c r="D88" s="66" t="s">
        <v>551</v>
      </c>
    </row>
    <row r="89" spans="1:4">
      <c r="A89" s="66">
        <v>85</v>
      </c>
      <c r="B89" s="67" t="s">
        <v>4</v>
      </c>
      <c r="C89" s="67">
        <v>530929</v>
      </c>
      <c r="D89" s="66" t="s">
        <v>552</v>
      </c>
    </row>
    <row r="90" spans="1:4">
      <c r="A90" s="66">
        <v>86</v>
      </c>
      <c r="B90" s="67" t="s">
        <v>4</v>
      </c>
      <c r="C90" s="67">
        <v>531100</v>
      </c>
      <c r="D90" s="66" t="s">
        <v>553</v>
      </c>
    </row>
    <row r="91" spans="1:4">
      <c r="A91" s="66">
        <v>87</v>
      </c>
      <c r="B91" s="67" t="s">
        <v>4</v>
      </c>
      <c r="C91" s="67">
        <v>540710</v>
      </c>
      <c r="D91" s="66" t="s">
        <v>554</v>
      </c>
    </row>
    <row r="92" spans="1:4">
      <c r="A92" s="66">
        <v>88</v>
      </c>
      <c r="B92" s="67" t="s">
        <v>4</v>
      </c>
      <c r="C92" s="67">
        <v>540720</v>
      </c>
      <c r="D92" s="66" t="s">
        <v>555</v>
      </c>
    </row>
    <row r="93" spans="1:4">
      <c r="A93" s="66">
        <v>89</v>
      </c>
      <c r="B93" s="67" t="s">
        <v>4</v>
      </c>
      <c r="C93" s="67">
        <v>540730</v>
      </c>
      <c r="D93" s="66" t="s">
        <v>556</v>
      </c>
    </row>
    <row r="94" spans="1:4">
      <c r="A94" s="66">
        <v>90</v>
      </c>
      <c r="B94" s="67" t="s">
        <v>4</v>
      </c>
      <c r="C94" s="67">
        <v>540741</v>
      </c>
      <c r="D94" s="66" t="s">
        <v>557</v>
      </c>
    </row>
    <row r="95" spans="1:4">
      <c r="A95" s="66">
        <v>91</v>
      </c>
      <c r="B95" s="67" t="s">
        <v>4</v>
      </c>
      <c r="C95" s="67">
        <v>540742</v>
      </c>
      <c r="D95" s="66" t="s">
        <v>558</v>
      </c>
    </row>
    <row r="96" spans="1:4">
      <c r="A96" s="66">
        <v>92</v>
      </c>
      <c r="B96" s="67" t="s">
        <v>4</v>
      </c>
      <c r="C96" s="67">
        <v>540743</v>
      </c>
      <c r="D96" s="66" t="s">
        <v>559</v>
      </c>
    </row>
    <row r="97" spans="1:4">
      <c r="A97" s="66">
        <v>93</v>
      </c>
      <c r="B97" s="67" t="s">
        <v>4</v>
      </c>
      <c r="C97" s="67">
        <v>540744</v>
      </c>
      <c r="D97" s="66" t="s">
        <v>560</v>
      </c>
    </row>
    <row r="98" spans="1:4">
      <c r="A98" s="66">
        <v>94</v>
      </c>
      <c r="B98" s="67" t="s">
        <v>4</v>
      </c>
      <c r="C98" s="67">
        <v>540751</v>
      </c>
      <c r="D98" s="66" t="s">
        <v>561</v>
      </c>
    </row>
    <row r="99" spans="1:4">
      <c r="A99" s="66">
        <v>95</v>
      </c>
      <c r="B99" s="67" t="s">
        <v>4</v>
      </c>
      <c r="C99" s="67">
        <v>540752</v>
      </c>
      <c r="D99" s="66" t="s">
        <v>562</v>
      </c>
    </row>
    <row r="100" spans="1:4">
      <c r="A100" s="66">
        <v>96</v>
      </c>
      <c r="B100" s="67" t="s">
        <v>4</v>
      </c>
      <c r="C100" s="67">
        <v>540753</v>
      </c>
      <c r="D100" s="66" t="s">
        <v>563</v>
      </c>
    </row>
    <row r="101" spans="1:4">
      <c r="A101" s="66">
        <v>97</v>
      </c>
      <c r="B101" s="67" t="s">
        <v>4</v>
      </c>
      <c r="C101" s="67">
        <v>540754</v>
      </c>
      <c r="D101" s="66" t="s">
        <v>564</v>
      </c>
    </row>
    <row r="102" spans="1:4">
      <c r="A102" s="66">
        <v>98</v>
      </c>
      <c r="B102" s="67" t="s">
        <v>4</v>
      </c>
      <c r="C102" s="67">
        <v>540761</v>
      </c>
      <c r="D102" s="66" t="s">
        <v>565</v>
      </c>
    </row>
    <row r="103" spans="1:4">
      <c r="A103" s="66">
        <v>99</v>
      </c>
      <c r="B103" s="67" t="s">
        <v>4</v>
      </c>
      <c r="C103" s="67">
        <v>540769</v>
      </c>
      <c r="D103" s="66" t="s">
        <v>566</v>
      </c>
    </row>
    <row r="104" spans="1:4">
      <c r="A104" s="66">
        <v>100</v>
      </c>
      <c r="B104" s="67" t="s">
        <v>4</v>
      </c>
      <c r="C104" s="67">
        <v>540771</v>
      </c>
      <c r="D104" s="66" t="s">
        <v>567</v>
      </c>
    </row>
    <row r="105" spans="1:4">
      <c r="A105" s="66">
        <v>101</v>
      </c>
      <c r="B105" s="67" t="s">
        <v>4</v>
      </c>
      <c r="C105" s="67">
        <v>540772</v>
      </c>
      <c r="D105" s="66" t="s">
        <v>568</v>
      </c>
    </row>
    <row r="106" spans="1:4">
      <c r="A106" s="66">
        <v>102</v>
      </c>
      <c r="B106" s="67" t="s">
        <v>4</v>
      </c>
      <c r="C106" s="67">
        <v>540773</v>
      </c>
      <c r="D106" s="66" t="s">
        <v>569</v>
      </c>
    </row>
    <row r="107" spans="1:4">
      <c r="A107" s="66">
        <v>103</v>
      </c>
      <c r="B107" s="67" t="s">
        <v>4</v>
      </c>
      <c r="C107" s="67">
        <v>540774</v>
      </c>
      <c r="D107" s="66" t="s">
        <v>570</v>
      </c>
    </row>
    <row r="108" spans="1:4">
      <c r="A108" s="66">
        <v>104</v>
      </c>
      <c r="B108" s="67" t="s">
        <v>4</v>
      </c>
      <c r="C108" s="67">
        <v>540781</v>
      </c>
      <c r="D108" s="66" t="s">
        <v>571</v>
      </c>
    </row>
    <row r="109" spans="1:4">
      <c r="A109" s="66">
        <v>105</v>
      </c>
      <c r="B109" s="67" t="s">
        <v>4</v>
      </c>
      <c r="C109" s="67">
        <v>540782</v>
      </c>
      <c r="D109" s="66" t="s">
        <v>572</v>
      </c>
    </row>
    <row r="110" spans="1:4">
      <c r="A110" s="66">
        <v>106</v>
      </c>
      <c r="B110" s="67" t="s">
        <v>4</v>
      </c>
      <c r="C110" s="67">
        <v>540783</v>
      </c>
      <c r="D110" s="66" t="s">
        <v>573</v>
      </c>
    </row>
    <row r="111" spans="1:4">
      <c r="A111" s="66">
        <v>107</v>
      </c>
      <c r="B111" s="67" t="s">
        <v>4</v>
      </c>
      <c r="C111" s="67">
        <v>540784</v>
      </c>
      <c r="D111" s="66" t="s">
        <v>574</v>
      </c>
    </row>
    <row r="112" spans="1:4">
      <c r="A112" s="66">
        <v>108</v>
      </c>
      <c r="B112" s="67" t="s">
        <v>4</v>
      </c>
      <c r="C112" s="67">
        <v>540791</v>
      </c>
      <c r="D112" s="66" t="s">
        <v>575</v>
      </c>
    </row>
    <row r="113" spans="1:4">
      <c r="A113" s="66">
        <v>109</v>
      </c>
      <c r="B113" s="67" t="s">
        <v>4</v>
      </c>
      <c r="C113" s="67">
        <v>540792</v>
      </c>
      <c r="D113" s="66" t="s">
        <v>576</v>
      </c>
    </row>
    <row r="114" spans="1:4">
      <c r="A114" s="66">
        <v>110</v>
      </c>
      <c r="B114" s="67" t="s">
        <v>4</v>
      </c>
      <c r="C114" s="67">
        <v>540793</v>
      </c>
      <c r="D114" s="66" t="s">
        <v>577</v>
      </c>
    </row>
    <row r="115" spans="1:4">
      <c r="A115" s="66">
        <v>111</v>
      </c>
      <c r="B115" s="67" t="s">
        <v>4</v>
      </c>
      <c r="C115" s="67">
        <v>540794</v>
      </c>
      <c r="D115" s="66" t="s">
        <v>578</v>
      </c>
    </row>
    <row r="116" spans="1:4">
      <c r="A116" s="66">
        <v>112</v>
      </c>
      <c r="B116" s="67" t="s">
        <v>4</v>
      </c>
      <c r="C116" s="67">
        <v>540810</v>
      </c>
      <c r="D116" s="66" t="s">
        <v>579</v>
      </c>
    </row>
    <row r="117" spans="1:4">
      <c r="A117" s="66">
        <v>113</v>
      </c>
      <c r="B117" s="67" t="s">
        <v>4</v>
      </c>
      <c r="C117" s="67">
        <v>540821</v>
      </c>
      <c r="D117" s="66" t="s">
        <v>580</v>
      </c>
    </row>
    <row r="118" spans="1:4">
      <c r="A118" s="66">
        <v>114</v>
      </c>
      <c r="B118" s="67" t="s">
        <v>4</v>
      </c>
      <c r="C118" s="67">
        <v>540822</v>
      </c>
      <c r="D118" s="66" t="s">
        <v>581</v>
      </c>
    </row>
    <row r="119" spans="1:4">
      <c r="A119" s="66">
        <v>115</v>
      </c>
      <c r="B119" s="67" t="s">
        <v>4</v>
      </c>
      <c r="C119" s="67">
        <v>540823</v>
      </c>
      <c r="D119" s="66" t="s">
        <v>582</v>
      </c>
    </row>
    <row r="120" spans="1:4">
      <c r="A120" s="66">
        <v>116</v>
      </c>
      <c r="B120" s="67" t="s">
        <v>4</v>
      </c>
      <c r="C120" s="67">
        <v>540824</v>
      </c>
      <c r="D120" s="66" t="s">
        <v>583</v>
      </c>
    </row>
    <row r="121" spans="1:4">
      <c r="A121" s="66">
        <v>117</v>
      </c>
      <c r="B121" s="67" t="s">
        <v>4</v>
      </c>
      <c r="C121" s="67">
        <v>540831</v>
      </c>
      <c r="D121" s="66" t="s">
        <v>584</v>
      </c>
    </row>
    <row r="122" spans="1:4">
      <c r="A122" s="66">
        <v>118</v>
      </c>
      <c r="B122" s="67" t="s">
        <v>4</v>
      </c>
      <c r="C122" s="67">
        <v>540832</v>
      </c>
      <c r="D122" s="66" t="s">
        <v>585</v>
      </c>
    </row>
    <row r="123" spans="1:4">
      <c r="A123" s="66">
        <v>119</v>
      </c>
      <c r="B123" s="67" t="s">
        <v>4</v>
      </c>
      <c r="C123" s="67">
        <v>540833</v>
      </c>
      <c r="D123" s="66" t="s">
        <v>586</v>
      </c>
    </row>
    <row r="124" spans="1:4">
      <c r="A124" s="66">
        <v>120</v>
      </c>
      <c r="B124" s="67" t="s">
        <v>4</v>
      </c>
      <c r="C124" s="67">
        <v>540834</v>
      </c>
      <c r="D124" s="66" t="s">
        <v>587</v>
      </c>
    </row>
    <row r="125" spans="1:4">
      <c r="A125" s="66">
        <v>121</v>
      </c>
      <c r="B125" s="67" t="s">
        <v>4</v>
      </c>
      <c r="C125" s="67">
        <v>551211</v>
      </c>
      <c r="D125" s="66" t="s">
        <v>588</v>
      </c>
    </row>
    <row r="126" spans="1:4">
      <c r="A126" s="66">
        <v>122</v>
      </c>
      <c r="B126" s="67" t="s">
        <v>4</v>
      </c>
      <c r="C126" s="67">
        <v>551219</v>
      </c>
      <c r="D126" s="66" t="s">
        <v>589</v>
      </c>
    </row>
    <row r="127" spans="1:4">
      <c r="A127" s="66">
        <v>123</v>
      </c>
      <c r="B127" s="67" t="s">
        <v>4</v>
      </c>
      <c r="C127" s="67">
        <v>551221</v>
      </c>
      <c r="D127" s="66" t="s">
        <v>590</v>
      </c>
    </row>
    <row r="128" spans="1:4">
      <c r="A128" s="66">
        <v>124</v>
      </c>
      <c r="B128" s="67" t="s">
        <v>4</v>
      </c>
      <c r="C128" s="67">
        <v>551229</v>
      </c>
      <c r="D128" s="66" t="s">
        <v>591</v>
      </c>
    </row>
    <row r="129" spans="1:4">
      <c r="A129" s="66">
        <v>125</v>
      </c>
      <c r="B129" s="67" t="s">
        <v>4</v>
      </c>
      <c r="C129" s="67">
        <v>551291</v>
      </c>
      <c r="D129" s="66" t="s">
        <v>592</v>
      </c>
    </row>
    <row r="130" spans="1:4">
      <c r="A130" s="66">
        <v>126</v>
      </c>
      <c r="B130" s="67" t="s">
        <v>4</v>
      </c>
      <c r="C130" s="67">
        <v>551299</v>
      </c>
      <c r="D130" s="66" t="s">
        <v>593</v>
      </c>
    </row>
    <row r="131" spans="1:4">
      <c r="A131" s="66">
        <v>127</v>
      </c>
      <c r="B131" s="67" t="s">
        <v>4</v>
      </c>
      <c r="C131" s="67">
        <v>551311</v>
      </c>
      <c r="D131" s="66" t="s">
        <v>594</v>
      </c>
    </row>
    <row r="132" spans="1:4">
      <c r="A132" s="66">
        <v>128</v>
      </c>
      <c r="B132" s="67" t="s">
        <v>4</v>
      </c>
      <c r="C132" s="67">
        <v>551312</v>
      </c>
      <c r="D132" s="66" t="s">
        <v>595</v>
      </c>
    </row>
    <row r="133" spans="1:4">
      <c r="A133" s="66">
        <v>129</v>
      </c>
      <c r="B133" s="67" t="s">
        <v>4</v>
      </c>
      <c r="C133" s="67">
        <v>551313</v>
      </c>
      <c r="D133" s="66" t="s">
        <v>596</v>
      </c>
    </row>
    <row r="134" spans="1:4">
      <c r="A134" s="66">
        <v>130</v>
      </c>
      <c r="B134" s="67" t="s">
        <v>4</v>
      </c>
      <c r="C134" s="67">
        <v>551319</v>
      </c>
      <c r="D134" s="66" t="s">
        <v>597</v>
      </c>
    </row>
    <row r="135" spans="1:4">
      <c r="A135" s="66">
        <v>131</v>
      </c>
      <c r="B135" s="67" t="s">
        <v>4</v>
      </c>
      <c r="C135" s="67">
        <v>551321</v>
      </c>
      <c r="D135" s="66" t="s">
        <v>598</v>
      </c>
    </row>
    <row r="136" spans="1:4">
      <c r="A136" s="66">
        <v>132</v>
      </c>
      <c r="B136" s="67" t="s">
        <v>4</v>
      </c>
      <c r="C136" s="67">
        <v>551323</v>
      </c>
      <c r="D136" s="66" t="s">
        <v>599</v>
      </c>
    </row>
    <row r="137" spans="1:4">
      <c r="A137" s="66">
        <v>133</v>
      </c>
      <c r="B137" s="67" t="s">
        <v>4</v>
      </c>
      <c r="C137" s="67">
        <v>551329</v>
      </c>
      <c r="D137" s="66" t="s">
        <v>600</v>
      </c>
    </row>
    <row r="138" spans="1:4">
      <c r="A138" s="66">
        <v>134</v>
      </c>
      <c r="B138" s="67" t="s">
        <v>4</v>
      </c>
      <c r="C138" s="67">
        <v>551331</v>
      </c>
      <c r="D138" s="66" t="s">
        <v>601</v>
      </c>
    </row>
    <row r="139" spans="1:4">
      <c r="A139" s="66">
        <v>135</v>
      </c>
      <c r="B139" s="67" t="s">
        <v>4</v>
      </c>
      <c r="C139" s="67">
        <v>551339</v>
      </c>
      <c r="D139" s="66" t="s">
        <v>602</v>
      </c>
    </row>
    <row r="140" spans="1:4">
      <c r="A140" s="66">
        <v>136</v>
      </c>
      <c r="B140" s="67" t="s">
        <v>4</v>
      </c>
      <c r="C140" s="67">
        <v>551341</v>
      </c>
      <c r="D140" s="66" t="s">
        <v>603</v>
      </c>
    </row>
    <row r="141" spans="1:4">
      <c r="A141" s="66">
        <v>137</v>
      </c>
      <c r="B141" s="67" t="s">
        <v>4</v>
      </c>
      <c r="C141" s="67">
        <v>551349</v>
      </c>
      <c r="D141" s="66" t="s">
        <v>604</v>
      </c>
    </row>
    <row r="142" spans="1:4">
      <c r="A142" s="66">
        <v>138</v>
      </c>
      <c r="B142" s="67" t="s">
        <v>4</v>
      </c>
      <c r="C142" s="67">
        <v>551411</v>
      </c>
      <c r="D142" s="66" t="s">
        <v>605</v>
      </c>
    </row>
    <row r="143" spans="1:4">
      <c r="A143" s="66">
        <v>139</v>
      </c>
      <c r="B143" s="67" t="s">
        <v>4</v>
      </c>
      <c r="C143" s="67">
        <v>551412</v>
      </c>
      <c r="D143" s="66" t="s">
        <v>606</v>
      </c>
    </row>
    <row r="144" spans="1:4">
      <c r="A144" s="66">
        <v>140</v>
      </c>
      <c r="B144" s="67" t="s">
        <v>4</v>
      </c>
      <c r="C144" s="67">
        <v>551419</v>
      </c>
      <c r="D144" s="66" t="s">
        <v>607</v>
      </c>
    </row>
    <row r="145" spans="1:4">
      <c r="A145" s="66">
        <v>141</v>
      </c>
      <c r="B145" s="67" t="s">
        <v>4</v>
      </c>
      <c r="C145" s="67">
        <v>551421</v>
      </c>
      <c r="D145" s="66" t="s">
        <v>608</v>
      </c>
    </row>
    <row r="146" spans="1:4">
      <c r="A146" s="66">
        <v>142</v>
      </c>
      <c r="B146" s="67" t="s">
        <v>4</v>
      </c>
      <c r="C146" s="67">
        <v>551422</v>
      </c>
      <c r="D146" s="66" t="s">
        <v>609</v>
      </c>
    </row>
    <row r="147" spans="1:4">
      <c r="A147" s="66">
        <v>143</v>
      </c>
      <c r="B147" s="67" t="s">
        <v>4</v>
      </c>
      <c r="C147" s="67">
        <v>551423</v>
      </c>
      <c r="D147" s="66" t="s">
        <v>610</v>
      </c>
    </row>
    <row r="148" spans="1:4">
      <c r="A148" s="66">
        <v>144</v>
      </c>
      <c r="B148" s="67" t="s">
        <v>4</v>
      </c>
      <c r="C148" s="67">
        <v>551429</v>
      </c>
      <c r="D148" s="66" t="s">
        <v>611</v>
      </c>
    </row>
    <row r="149" spans="1:4">
      <c r="A149" s="66">
        <v>145</v>
      </c>
      <c r="B149" s="67" t="s">
        <v>4</v>
      </c>
      <c r="C149" s="67">
        <v>551430</v>
      </c>
      <c r="D149" s="66" t="s">
        <v>612</v>
      </c>
    </row>
    <row r="150" spans="1:4">
      <c r="A150" s="66">
        <v>146</v>
      </c>
      <c r="B150" s="67" t="s">
        <v>4</v>
      </c>
      <c r="C150" s="67">
        <v>551441</v>
      </c>
      <c r="D150" s="66" t="s">
        <v>613</v>
      </c>
    </row>
    <row r="151" spans="1:4">
      <c r="A151" s="66">
        <v>147</v>
      </c>
      <c r="B151" s="67" t="s">
        <v>4</v>
      </c>
      <c r="C151" s="67">
        <v>551442</v>
      </c>
      <c r="D151" s="66" t="s">
        <v>614</v>
      </c>
    </row>
    <row r="152" spans="1:4">
      <c r="A152" s="66">
        <v>148</v>
      </c>
      <c r="B152" s="67" t="s">
        <v>4</v>
      </c>
      <c r="C152" s="67">
        <v>551443</v>
      </c>
      <c r="D152" s="66" t="s">
        <v>615</v>
      </c>
    </row>
    <row r="153" spans="1:4">
      <c r="A153" s="66">
        <v>149</v>
      </c>
      <c r="B153" s="67" t="s">
        <v>4</v>
      </c>
      <c r="C153" s="67">
        <v>551449</v>
      </c>
      <c r="D153" s="66" t="s">
        <v>616</v>
      </c>
    </row>
    <row r="154" spans="1:4">
      <c r="A154" s="66">
        <v>150</v>
      </c>
      <c r="B154" s="67" t="s">
        <v>4</v>
      </c>
      <c r="C154" s="67">
        <v>551511</v>
      </c>
      <c r="D154" s="66" t="s">
        <v>617</v>
      </c>
    </row>
    <row r="155" spans="1:4">
      <c r="A155" s="66">
        <v>151</v>
      </c>
      <c r="B155" s="67" t="s">
        <v>4</v>
      </c>
      <c r="C155" s="67">
        <v>551512</v>
      </c>
      <c r="D155" s="66" t="s">
        <v>618</v>
      </c>
    </row>
    <row r="156" spans="1:4">
      <c r="A156" s="66">
        <v>152</v>
      </c>
      <c r="B156" s="67" t="s">
        <v>4</v>
      </c>
      <c r="C156" s="67">
        <v>551513</v>
      </c>
      <c r="D156" s="66" t="s">
        <v>619</v>
      </c>
    </row>
    <row r="157" spans="1:4">
      <c r="A157" s="66">
        <v>153</v>
      </c>
      <c r="B157" s="67" t="s">
        <v>4</v>
      </c>
      <c r="C157" s="67">
        <v>551519</v>
      </c>
      <c r="D157" s="66" t="s">
        <v>620</v>
      </c>
    </row>
    <row r="158" spans="1:4">
      <c r="A158" s="66">
        <v>154</v>
      </c>
      <c r="B158" s="67" t="s">
        <v>4</v>
      </c>
      <c r="C158" s="67">
        <v>551521</v>
      </c>
      <c r="D158" s="66" t="s">
        <v>621</v>
      </c>
    </row>
    <row r="159" spans="1:4">
      <c r="A159" s="66">
        <v>155</v>
      </c>
      <c r="B159" s="67" t="s">
        <v>4</v>
      </c>
      <c r="C159" s="67">
        <v>551522</v>
      </c>
      <c r="D159" s="66" t="s">
        <v>622</v>
      </c>
    </row>
    <row r="160" spans="1:4">
      <c r="A160" s="66">
        <v>156</v>
      </c>
      <c r="B160" s="67" t="s">
        <v>4</v>
      </c>
      <c r="C160" s="67">
        <v>551529</v>
      </c>
      <c r="D160" s="66" t="s">
        <v>623</v>
      </c>
    </row>
    <row r="161" spans="1:4">
      <c r="A161" s="66">
        <v>157</v>
      </c>
      <c r="B161" s="67" t="s">
        <v>4</v>
      </c>
      <c r="C161" s="67">
        <v>551591</v>
      </c>
      <c r="D161" s="66" t="s">
        <v>624</v>
      </c>
    </row>
    <row r="162" spans="1:4">
      <c r="A162" s="66">
        <v>158</v>
      </c>
      <c r="B162" s="67" t="s">
        <v>4</v>
      </c>
      <c r="C162" s="67">
        <v>551599</v>
      </c>
      <c r="D162" s="66" t="s">
        <v>625</v>
      </c>
    </row>
    <row r="163" spans="1:4">
      <c r="A163" s="66">
        <v>159</v>
      </c>
      <c r="B163" s="67" t="s">
        <v>4</v>
      </c>
      <c r="C163" s="67">
        <v>551611</v>
      </c>
      <c r="D163" s="66" t="s">
        <v>626</v>
      </c>
    </row>
    <row r="164" spans="1:4">
      <c r="A164" s="66">
        <v>160</v>
      </c>
      <c r="B164" s="67" t="s">
        <v>4</v>
      </c>
      <c r="C164" s="67">
        <v>551612</v>
      </c>
      <c r="D164" s="66" t="s">
        <v>627</v>
      </c>
    </row>
    <row r="165" spans="1:4">
      <c r="A165" s="66">
        <v>161</v>
      </c>
      <c r="B165" s="67" t="s">
        <v>4</v>
      </c>
      <c r="C165" s="67">
        <v>551613</v>
      </c>
      <c r="D165" s="66" t="s">
        <v>628</v>
      </c>
    </row>
    <row r="166" spans="1:4">
      <c r="A166" s="66">
        <v>162</v>
      </c>
      <c r="B166" s="67" t="s">
        <v>4</v>
      </c>
      <c r="C166" s="67">
        <v>551614</v>
      </c>
      <c r="D166" s="66" t="s">
        <v>629</v>
      </c>
    </row>
    <row r="167" spans="1:4">
      <c r="A167" s="66">
        <v>163</v>
      </c>
      <c r="B167" s="67" t="s">
        <v>4</v>
      </c>
      <c r="C167" s="67">
        <v>551621</v>
      </c>
      <c r="D167" s="66" t="s">
        <v>630</v>
      </c>
    </row>
    <row r="168" spans="1:4">
      <c r="A168" s="66">
        <v>164</v>
      </c>
      <c r="B168" s="67" t="s">
        <v>4</v>
      </c>
      <c r="C168" s="67">
        <v>551622</v>
      </c>
      <c r="D168" s="66" t="s">
        <v>631</v>
      </c>
    </row>
    <row r="169" spans="1:4">
      <c r="A169" s="66">
        <v>165</v>
      </c>
      <c r="B169" s="67" t="s">
        <v>4</v>
      </c>
      <c r="C169" s="67">
        <v>551623</v>
      </c>
      <c r="D169" s="66" t="s">
        <v>632</v>
      </c>
    </row>
    <row r="170" spans="1:4">
      <c r="A170" s="66">
        <v>166</v>
      </c>
      <c r="B170" s="67" t="s">
        <v>4</v>
      </c>
      <c r="C170" s="67">
        <v>551624</v>
      </c>
      <c r="D170" s="66" t="s">
        <v>633</v>
      </c>
    </row>
    <row r="171" spans="1:4">
      <c r="A171" s="66">
        <v>167</v>
      </c>
      <c r="B171" s="67" t="s">
        <v>4</v>
      </c>
      <c r="C171" s="67">
        <v>551631</v>
      </c>
      <c r="D171" s="66" t="s">
        <v>634</v>
      </c>
    </row>
    <row r="172" spans="1:4">
      <c r="A172" s="66">
        <v>168</v>
      </c>
      <c r="B172" s="67" t="s">
        <v>4</v>
      </c>
      <c r="C172" s="67">
        <v>551632</v>
      </c>
      <c r="D172" s="66" t="s">
        <v>635</v>
      </c>
    </row>
    <row r="173" spans="1:4">
      <c r="A173" s="66">
        <v>169</v>
      </c>
      <c r="B173" s="67" t="s">
        <v>4</v>
      </c>
      <c r="C173" s="67">
        <v>551633</v>
      </c>
      <c r="D173" s="66" t="s">
        <v>636</v>
      </c>
    </row>
    <row r="174" spans="1:4">
      <c r="A174" s="66">
        <v>170</v>
      </c>
      <c r="B174" s="67" t="s">
        <v>4</v>
      </c>
      <c r="C174" s="67">
        <v>551634</v>
      </c>
      <c r="D174" s="66" t="s">
        <v>637</v>
      </c>
    </row>
    <row r="175" spans="1:4">
      <c r="A175" s="66">
        <v>171</v>
      </c>
      <c r="B175" s="67" t="s">
        <v>4</v>
      </c>
      <c r="C175" s="67">
        <v>551641</v>
      </c>
      <c r="D175" s="66" t="s">
        <v>638</v>
      </c>
    </row>
    <row r="176" spans="1:4">
      <c r="A176" s="66">
        <v>172</v>
      </c>
      <c r="B176" s="67" t="s">
        <v>4</v>
      </c>
      <c r="C176" s="67">
        <v>551642</v>
      </c>
      <c r="D176" s="66" t="s">
        <v>639</v>
      </c>
    </row>
    <row r="177" spans="1:4">
      <c r="A177" s="66">
        <v>173</v>
      </c>
      <c r="B177" s="67" t="s">
        <v>4</v>
      </c>
      <c r="C177" s="67">
        <v>551643</v>
      </c>
      <c r="D177" s="66" t="s">
        <v>640</v>
      </c>
    </row>
    <row r="178" spans="1:4">
      <c r="A178" s="66">
        <v>174</v>
      </c>
      <c r="B178" s="67" t="s">
        <v>4</v>
      </c>
      <c r="C178" s="67">
        <v>551644</v>
      </c>
      <c r="D178" s="66" t="s">
        <v>641</v>
      </c>
    </row>
    <row r="179" spans="1:4">
      <c r="A179" s="66">
        <v>175</v>
      </c>
      <c r="B179" s="67" t="s">
        <v>4</v>
      </c>
      <c r="C179" s="67">
        <v>551691</v>
      </c>
      <c r="D179" s="66" t="s">
        <v>642</v>
      </c>
    </row>
    <row r="180" spans="1:4">
      <c r="A180" s="66">
        <v>176</v>
      </c>
      <c r="B180" s="67" t="s">
        <v>4</v>
      </c>
      <c r="C180" s="67">
        <v>551692</v>
      </c>
      <c r="D180" s="66" t="s">
        <v>643</v>
      </c>
    </row>
    <row r="181" spans="1:4">
      <c r="A181" s="66">
        <v>177</v>
      </c>
      <c r="B181" s="67" t="s">
        <v>4</v>
      </c>
      <c r="C181" s="67">
        <v>551693</v>
      </c>
      <c r="D181" s="66" t="s">
        <v>644</v>
      </c>
    </row>
    <row r="182" spans="1:4">
      <c r="A182" s="66">
        <v>178</v>
      </c>
      <c r="B182" s="67" t="s">
        <v>4</v>
      </c>
      <c r="C182" s="67">
        <v>551694</v>
      </c>
      <c r="D182" s="66" t="s">
        <v>645</v>
      </c>
    </row>
    <row r="183" spans="1:4">
      <c r="A183" s="66">
        <v>179</v>
      </c>
      <c r="B183" s="67" t="s">
        <v>4</v>
      </c>
      <c r="C183" s="67">
        <v>560121</v>
      </c>
      <c r="D183" s="66" t="s">
        <v>646</v>
      </c>
    </row>
    <row r="184" spans="1:4">
      <c r="A184" s="66">
        <v>180</v>
      </c>
      <c r="B184" s="67" t="s">
        <v>4</v>
      </c>
      <c r="C184" s="67">
        <v>560122</v>
      </c>
      <c r="D184" s="66" t="s">
        <v>647</v>
      </c>
    </row>
    <row r="185" spans="1:4">
      <c r="A185" s="66">
        <v>181</v>
      </c>
      <c r="B185" s="67" t="s">
        <v>4</v>
      </c>
      <c r="C185" s="67">
        <v>560210</v>
      </c>
      <c r="D185" s="66" t="s">
        <v>648</v>
      </c>
    </row>
    <row r="186" spans="1:4">
      <c r="A186" s="66">
        <v>182</v>
      </c>
      <c r="B186" s="67" t="s">
        <v>4</v>
      </c>
      <c r="C186" s="67">
        <v>560221</v>
      </c>
      <c r="D186" s="66" t="s">
        <v>649</v>
      </c>
    </row>
    <row r="187" spans="1:4">
      <c r="A187" s="66">
        <v>183</v>
      </c>
      <c r="B187" s="67" t="s">
        <v>4</v>
      </c>
      <c r="C187" s="67">
        <v>560229</v>
      </c>
      <c r="D187" s="66" t="s">
        <v>650</v>
      </c>
    </row>
    <row r="188" spans="1:4">
      <c r="A188" s="66">
        <v>184</v>
      </c>
      <c r="B188" s="67" t="s">
        <v>4</v>
      </c>
      <c r="C188" s="67">
        <v>560290</v>
      </c>
      <c r="D188" s="66" t="s">
        <v>651</v>
      </c>
    </row>
    <row r="189" spans="1:4">
      <c r="A189" s="66">
        <v>185</v>
      </c>
      <c r="B189" s="67" t="s">
        <v>4</v>
      </c>
      <c r="C189" s="67">
        <v>560311</v>
      </c>
      <c r="D189" s="66" t="s">
        <v>652</v>
      </c>
    </row>
    <row r="190" spans="1:4">
      <c r="A190" s="66">
        <v>186</v>
      </c>
      <c r="B190" s="67" t="s">
        <v>4</v>
      </c>
      <c r="C190" s="67">
        <v>560312</v>
      </c>
      <c r="D190" s="66" t="s">
        <v>653</v>
      </c>
    </row>
    <row r="191" spans="1:4">
      <c r="A191" s="66">
        <v>187</v>
      </c>
      <c r="B191" s="67" t="s">
        <v>4</v>
      </c>
      <c r="C191" s="67">
        <v>560313</v>
      </c>
      <c r="D191" s="66" t="s">
        <v>654</v>
      </c>
    </row>
    <row r="192" spans="1:4">
      <c r="A192" s="66">
        <v>188</v>
      </c>
      <c r="B192" s="67" t="s">
        <v>4</v>
      </c>
      <c r="C192" s="67">
        <v>560314</v>
      </c>
      <c r="D192" s="66" t="s">
        <v>655</v>
      </c>
    </row>
    <row r="193" spans="1:4">
      <c r="A193" s="66">
        <v>189</v>
      </c>
      <c r="B193" s="67" t="s">
        <v>4</v>
      </c>
      <c r="C193" s="67">
        <v>560391</v>
      </c>
      <c r="D193" s="66" t="s">
        <v>656</v>
      </c>
    </row>
    <row r="194" spans="1:4">
      <c r="A194" s="66">
        <v>190</v>
      </c>
      <c r="B194" s="67" t="s">
        <v>4</v>
      </c>
      <c r="C194" s="67">
        <v>560392</v>
      </c>
      <c r="D194" s="66" t="s">
        <v>657</v>
      </c>
    </row>
    <row r="195" spans="1:4">
      <c r="A195" s="66">
        <v>191</v>
      </c>
      <c r="B195" s="67" t="s">
        <v>4</v>
      </c>
      <c r="C195" s="67">
        <v>560393</v>
      </c>
      <c r="D195" s="66" t="s">
        <v>658</v>
      </c>
    </row>
    <row r="196" spans="1:4">
      <c r="A196" s="66">
        <v>192</v>
      </c>
      <c r="B196" s="67" t="s">
        <v>4</v>
      </c>
      <c r="C196" s="67">
        <v>560394</v>
      </c>
      <c r="D196" s="66" t="s">
        <v>659</v>
      </c>
    </row>
    <row r="197" spans="1:4">
      <c r="A197" s="66">
        <v>193</v>
      </c>
      <c r="B197" s="67" t="s">
        <v>4</v>
      </c>
      <c r="C197" s="67">
        <v>560811</v>
      </c>
      <c r="D197" s="66" t="s">
        <v>660</v>
      </c>
    </row>
    <row r="198" spans="1:4">
      <c r="A198" s="66">
        <v>194</v>
      </c>
      <c r="B198" s="67" t="s">
        <v>4</v>
      </c>
      <c r="C198" s="67">
        <v>560819</v>
      </c>
      <c r="D198" s="66" t="s">
        <v>661</v>
      </c>
    </row>
    <row r="199" spans="1:4">
      <c r="A199" s="66">
        <v>195</v>
      </c>
      <c r="B199" s="67" t="s">
        <v>4</v>
      </c>
      <c r="C199" s="67">
        <v>560890</v>
      </c>
      <c r="D199" s="66" t="s">
        <v>662</v>
      </c>
    </row>
    <row r="200" spans="1:4">
      <c r="A200" s="66">
        <v>196</v>
      </c>
      <c r="B200" s="67" t="s">
        <v>4</v>
      </c>
      <c r="C200" s="67">
        <v>580110</v>
      </c>
      <c r="D200" s="66" t="s">
        <v>663</v>
      </c>
    </row>
    <row r="201" spans="1:4">
      <c r="A201" s="66">
        <v>197</v>
      </c>
      <c r="B201" s="67" t="s">
        <v>4</v>
      </c>
      <c r="C201" s="67">
        <v>580121</v>
      </c>
      <c r="D201" s="66" t="s">
        <v>664</v>
      </c>
    </row>
    <row r="202" spans="1:4">
      <c r="A202" s="66">
        <v>198</v>
      </c>
      <c r="B202" s="67" t="s">
        <v>4</v>
      </c>
      <c r="C202" s="67">
        <v>580122</v>
      </c>
      <c r="D202" s="66" t="s">
        <v>665</v>
      </c>
    </row>
    <row r="203" spans="1:4">
      <c r="A203" s="66">
        <v>199</v>
      </c>
      <c r="B203" s="67" t="s">
        <v>4</v>
      </c>
      <c r="C203" s="67">
        <v>580123</v>
      </c>
      <c r="D203" s="66" t="s">
        <v>666</v>
      </c>
    </row>
    <row r="204" spans="1:4">
      <c r="A204" s="66">
        <v>200</v>
      </c>
      <c r="B204" s="67" t="s">
        <v>4</v>
      </c>
      <c r="C204" s="67">
        <v>580126</v>
      </c>
      <c r="D204" s="66" t="s">
        <v>667</v>
      </c>
    </row>
    <row r="205" spans="1:4">
      <c r="A205" s="66">
        <v>201</v>
      </c>
      <c r="B205" s="67" t="s">
        <v>4</v>
      </c>
      <c r="C205" s="67">
        <v>580127</v>
      </c>
      <c r="D205" s="66" t="s">
        <v>668</v>
      </c>
    </row>
    <row r="206" spans="1:4">
      <c r="A206" s="66">
        <v>202</v>
      </c>
      <c r="B206" s="67" t="s">
        <v>4</v>
      </c>
      <c r="C206" s="67">
        <v>580131</v>
      </c>
      <c r="D206" s="66" t="s">
        <v>669</v>
      </c>
    </row>
    <row r="207" spans="1:4">
      <c r="A207" s="66">
        <v>203</v>
      </c>
      <c r="B207" s="67" t="s">
        <v>4</v>
      </c>
      <c r="C207" s="67">
        <v>580132</v>
      </c>
      <c r="D207" s="66" t="s">
        <v>670</v>
      </c>
    </row>
    <row r="208" spans="1:4">
      <c r="A208" s="66">
        <v>204</v>
      </c>
      <c r="B208" s="67" t="s">
        <v>4</v>
      </c>
      <c r="C208" s="67">
        <v>580133</v>
      </c>
      <c r="D208" s="66" t="s">
        <v>671</v>
      </c>
    </row>
    <row r="209" spans="1:4">
      <c r="A209" s="66">
        <v>205</v>
      </c>
      <c r="B209" s="67" t="s">
        <v>4</v>
      </c>
      <c r="C209" s="67">
        <v>580136</v>
      </c>
      <c r="D209" s="66" t="s">
        <v>672</v>
      </c>
    </row>
    <row r="210" spans="1:4">
      <c r="A210" s="66">
        <v>206</v>
      </c>
      <c r="B210" s="67" t="s">
        <v>4</v>
      </c>
      <c r="C210" s="67">
        <v>580137</v>
      </c>
      <c r="D210" s="66" t="s">
        <v>673</v>
      </c>
    </row>
    <row r="211" spans="1:4">
      <c r="A211" s="66">
        <v>207</v>
      </c>
      <c r="B211" s="67" t="s">
        <v>4</v>
      </c>
      <c r="C211" s="67">
        <v>580190</v>
      </c>
      <c r="D211" s="66" t="s">
        <v>674</v>
      </c>
    </row>
    <row r="212" spans="1:4">
      <c r="A212" s="66">
        <v>208</v>
      </c>
      <c r="B212" s="67" t="s">
        <v>4</v>
      </c>
      <c r="C212" s="67">
        <v>580211</v>
      </c>
      <c r="D212" s="66" t="s">
        <v>675</v>
      </c>
    </row>
    <row r="213" spans="1:4">
      <c r="A213" s="66">
        <v>209</v>
      </c>
      <c r="B213" s="67" t="s">
        <v>4</v>
      </c>
      <c r="C213" s="67">
        <v>580219</v>
      </c>
      <c r="D213" s="66" t="s">
        <v>676</v>
      </c>
    </row>
    <row r="214" spans="1:4">
      <c r="A214" s="66">
        <v>210</v>
      </c>
      <c r="B214" s="67" t="s">
        <v>4</v>
      </c>
      <c r="C214" s="67">
        <v>580220</v>
      </c>
      <c r="D214" s="66" t="s">
        <v>677</v>
      </c>
    </row>
    <row r="215" spans="1:4">
      <c r="A215" s="66">
        <v>211</v>
      </c>
      <c r="B215" s="67" t="s">
        <v>4</v>
      </c>
      <c r="C215" s="67">
        <v>580230</v>
      </c>
      <c r="D215" s="66" t="s">
        <v>678</v>
      </c>
    </row>
    <row r="216" spans="1:4">
      <c r="A216" s="66">
        <v>212</v>
      </c>
      <c r="B216" s="67" t="s">
        <v>4</v>
      </c>
      <c r="C216" s="67">
        <v>580300</v>
      </c>
      <c r="D216" s="66" t="s">
        <v>679</v>
      </c>
    </row>
    <row r="217" spans="1:4">
      <c r="A217" s="66">
        <v>213</v>
      </c>
      <c r="B217" s="67" t="s">
        <v>4</v>
      </c>
      <c r="C217" s="67">
        <v>580410</v>
      </c>
      <c r="D217" s="66" t="s">
        <v>680</v>
      </c>
    </row>
    <row r="218" spans="1:4">
      <c r="A218" s="66">
        <v>214</v>
      </c>
      <c r="B218" s="67" t="s">
        <v>4</v>
      </c>
      <c r="C218" s="67">
        <v>580421</v>
      </c>
      <c r="D218" s="66" t="s">
        <v>681</v>
      </c>
    </row>
    <row r="219" spans="1:4">
      <c r="A219" s="66">
        <v>215</v>
      </c>
      <c r="B219" s="67" t="s">
        <v>4</v>
      </c>
      <c r="C219" s="67">
        <v>580429</v>
      </c>
      <c r="D219" s="66" t="s">
        <v>682</v>
      </c>
    </row>
    <row r="220" spans="1:4">
      <c r="A220" s="66">
        <v>216</v>
      </c>
      <c r="B220" s="67" t="s">
        <v>4</v>
      </c>
      <c r="C220" s="67">
        <v>580430</v>
      </c>
      <c r="D220" s="66" t="s">
        <v>683</v>
      </c>
    </row>
    <row r="221" spans="1:4">
      <c r="A221" s="66">
        <v>217</v>
      </c>
      <c r="B221" s="67" t="s">
        <v>4</v>
      </c>
      <c r="C221" s="67">
        <v>580500</v>
      </c>
      <c r="D221" s="66" t="s">
        <v>684</v>
      </c>
    </row>
    <row r="222" spans="1:4">
      <c r="A222" s="66">
        <v>218</v>
      </c>
      <c r="B222" s="67" t="s">
        <v>4</v>
      </c>
      <c r="C222" s="67">
        <v>580610</v>
      </c>
      <c r="D222" s="66" t="s">
        <v>685</v>
      </c>
    </row>
    <row r="223" spans="1:4">
      <c r="A223" s="66">
        <v>219</v>
      </c>
      <c r="B223" s="67" t="s">
        <v>4</v>
      </c>
      <c r="C223" s="67">
        <v>580620</v>
      </c>
      <c r="D223" s="66" t="s">
        <v>686</v>
      </c>
    </row>
    <row r="224" spans="1:4">
      <c r="A224" s="66">
        <v>220</v>
      </c>
      <c r="B224" s="67" t="s">
        <v>4</v>
      </c>
      <c r="C224" s="67">
        <v>580631</v>
      </c>
      <c r="D224" s="66" t="s">
        <v>687</v>
      </c>
    </row>
    <row r="225" spans="1:4">
      <c r="A225" s="66">
        <v>221</v>
      </c>
      <c r="B225" s="67" t="s">
        <v>4</v>
      </c>
      <c r="C225" s="67">
        <v>580632</v>
      </c>
      <c r="D225" s="66" t="s">
        <v>688</v>
      </c>
    </row>
    <row r="226" spans="1:4">
      <c r="A226" s="66">
        <v>222</v>
      </c>
      <c r="B226" s="67" t="s">
        <v>4</v>
      </c>
      <c r="C226" s="67">
        <v>580639</v>
      </c>
      <c r="D226" s="66" t="s">
        <v>689</v>
      </c>
    </row>
    <row r="227" spans="1:4">
      <c r="A227" s="66">
        <v>223</v>
      </c>
      <c r="B227" s="67" t="s">
        <v>4</v>
      </c>
      <c r="C227" s="67">
        <v>580810</v>
      </c>
      <c r="D227" s="66" t="s">
        <v>690</v>
      </c>
    </row>
    <row r="228" spans="1:4">
      <c r="A228" s="66">
        <v>224</v>
      </c>
      <c r="B228" s="67" t="s">
        <v>4</v>
      </c>
      <c r="C228" s="67">
        <v>580890</v>
      </c>
      <c r="D228" s="66" t="s">
        <v>691</v>
      </c>
    </row>
    <row r="229" spans="1:4">
      <c r="A229" s="66">
        <v>225</v>
      </c>
      <c r="B229" s="67" t="s">
        <v>4</v>
      </c>
      <c r="C229" s="67">
        <v>580900</v>
      </c>
      <c r="D229" s="66" t="s">
        <v>692</v>
      </c>
    </row>
    <row r="230" spans="1:4">
      <c r="A230" s="66">
        <v>226</v>
      </c>
      <c r="B230" s="67" t="s">
        <v>4</v>
      </c>
      <c r="C230" s="67">
        <v>581010</v>
      </c>
      <c r="D230" s="66" t="s">
        <v>693</v>
      </c>
    </row>
    <row r="231" spans="1:4">
      <c r="A231" s="66">
        <v>227</v>
      </c>
      <c r="B231" s="67" t="s">
        <v>4</v>
      </c>
      <c r="C231" s="67">
        <v>581091</v>
      </c>
      <c r="D231" s="66" t="s">
        <v>694</v>
      </c>
    </row>
    <row r="232" spans="1:4">
      <c r="A232" s="66">
        <v>228</v>
      </c>
      <c r="B232" s="67" t="s">
        <v>4</v>
      </c>
      <c r="C232" s="67">
        <v>581092</v>
      </c>
      <c r="D232" s="66" t="s">
        <v>695</v>
      </c>
    </row>
    <row r="233" spans="1:4">
      <c r="A233" s="66">
        <v>229</v>
      </c>
      <c r="B233" s="67" t="s">
        <v>4</v>
      </c>
      <c r="C233" s="67">
        <v>581099</v>
      </c>
      <c r="D233" s="66" t="s">
        <v>696</v>
      </c>
    </row>
    <row r="234" spans="1:4">
      <c r="A234" s="66">
        <v>230</v>
      </c>
      <c r="B234" s="67" t="s">
        <v>4</v>
      </c>
      <c r="C234" s="67">
        <v>581100</v>
      </c>
      <c r="D234" s="66" t="s">
        <v>697</v>
      </c>
    </row>
    <row r="235" spans="1:4">
      <c r="A235" s="66">
        <v>231</v>
      </c>
      <c r="B235" s="67" t="s">
        <v>4</v>
      </c>
      <c r="C235" s="67">
        <v>590110</v>
      </c>
      <c r="D235" s="66" t="s">
        <v>698</v>
      </c>
    </row>
    <row r="236" spans="1:4">
      <c r="A236" s="66">
        <v>232</v>
      </c>
      <c r="B236" s="67" t="s">
        <v>4</v>
      </c>
      <c r="C236" s="67">
        <v>590190</v>
      </c>
      <c r="D236" s="66" t="s">
        <v>699</v>
      </c>
    </row>
    <row r="237" spans="1:4">
      <c r="A237" s="66">
        <v>233</v>
      </c>
      <c r="B237" s="67" t="s">
        <v>4</v>
      </c>
      <c r="C237" s="67">
        <v>590210</v>
      </c>
      <c r="D237" s="66" t="s">
        <v>700</v>
      </c>
    </row>
    <row r="238" spans="1:4">
      <c r="A238" s="66">
        <v>234</v>
      </c>
      <c r="B238" s="67" t="s">
        <v>4</v>
      </c>
      <c r="C238" s="67">
        <v>590220</v>
      </c>
      <c r="D238" s="66" t="s">
        <v>701</v>
      </c>
    </row>
    <row r="239" spans="1:4">
      <c r="A239" s="66">
        <v>235</v>
      </c>
      <c r="B239" s="67" t="s">
        <v>4</v>
      </c>
      <c r="C239" s="67">
        <v>590290</v>
      </c>
      <c r="D239" s="66" t="s">
        <v>702</v>
      </c>
    </row>
    <row r="240" spans="1:4">
      <c r="A240" s="66">
        <v>236</v>
      </c>
      <c r="B240" s="67" t="s">
        <v>4</v>
      </c>
      <c r="C240" s="67">
        <v>590310</v>
      </c>
      <c r="D240" s="66" t="s">
        <v>703</v>
      </c>
    </row>
    <row r="241" spans="1:4">
      <c r="A241" s="66">
        <v>237</v>
      </c>
      <c r="B241" s="67" t="s">
        <v>4</v>
      </c>
      <c r="C241" s="67">
        <v>590320</v>
      </c>
      <c r="D241" s="66" t="s">
        <v>704</v>
      </c>
    </row>
    <row r="242" spans="1:4">
      <c r="A242" s="66">
        <v>238</v>
      </c>
      <c r="B242" s="67" t="s">
        <v>4</v>
      </c>
      <c r="C242" s="67">
        <v>590390</v>
      </c>
      <c r="D242" s="66" t="s">
        <v>705</v>
      </c>
    </row>
    <row r="243" spans="1:4">
      <c r="A243" s="66">
        <v>239</v>
      </c>
      <c r="B243" s="67" t="s">
        <v>4</v>
      </c>
      <c r="C243" s="67">
        <v>590500</v>
      </c>
      <c r="D243" s="66" t="s">
        <v>706</v>
      </c>
    </row>
    <row r="244" spans="1:4">
      <c r="A244" s="66">
        <v>240</v>
      </c>
      <c r="B244" s="67" t="s">
        <v>4</v>
      </c>
      <c r="C244" s="67">
        <v>590691</v>
      </c>
      <c r="D244" s="66" t="s">
        <v>707</v>
      </c>
    </row>
    <row r="245" spans="1:4">
      <c r="A245" s="66">
        <v>241</v>
      </c>
      <c r="B245" s="67" t="s">
        <v>4</v>
      </c>
      <c r="C245" s="67">
        <v>590699</v>
      </c>
      <c r="D245" s="66" t="s">
        <v>708</v>
      </c>
    </row>
    <row r="246" spans="1:4">
      <c r="A246" s="66">
        <v>242</v>
      </c>
      <c r="B246" s="67" t="s">
        <v>4</v>
      </c>
      <c r="C246" s="67">
        <v>590700</v>
      </c>
      <c r="D246" s="66" t="s">
        <v>709</v>
      </c>
    </row>
    <row r="247" spans="1:4">
      <c r="A247" s="66">
        <v>243</v>
      </c>
      <c r="B247" s="67" t="s">
        <v>4</v>
      </c>
      <c r="C247" s="67">
        <v>591120</v>
      </c>
      <c r="D247" s="66" t="s">
        <v>710</v>
      </c>
    </row>
    <row r="248" spans="1:4">
      <c r="A248" s="66">
        <v>244</v>
      </c>
      <c r="B248" s="67" t="s">
        <v>4</v>
      </c>
      <c r="C248" s="67">
        <v>600110</v>
      </c>
      <c r="D248" s="66" t="s">
        <v>711</v>
      </c>
    </row>
    <row r="249" spans="1:4">
      <c r="A249" s="66">
        <v>245</v>
      </c>
      <c r="B249" s="67" t="s">
        <v>4</v>
      </c>
      <c r="C249" s="67">
        <v>600121</v>
      </c>
      <c r="D249" s="66" t="s">
        <v>712</v>
      </c>
    </row>
    <row r="250" spans="1:4">
      <c r="A250" s="66">
        <v>246</v>
      </c>
      <c r="B250" s="67" t="s">
        <v>4</v>
      </c>
      <c r="C250" s="67">
        <v>600122</v>
      </c>
      <c r="D250" s="66" t="s">
        <v>713</v>
      </c>
    </row>
    <row r="251" spans="1:4">
      <c r="A251" s="66">
        <v>247</v>
      </c>
      <c r="B251" s="67" t="s">
        <v>4</v>
      </c>
      <c r="C251" s="67">
        <v>600129</v>
      </c>
      <c r="D251" s="66" t="s">
        <v>714</v>
      </c>
    </row>
    <row r="252" spans="1:4">
      <c r="A252" s="66">
        <v>248</v>
      </c>
      <c r="B252" s="67" t="s">
        <v>4</v>
      </c>
      <c r="C252" s="67">
        <v>600191</v>
      </c>
      <c r="D252" s="66" t="s">
        <v>715</v>
      </c>
    </row>
    <row r="253" spans="1:4">
      <c r="A253" s="66">
        <v>249</v>
      </c>
      <c r="B253" s="67" t="s">
        <v>4</v>
      </c>
      <c r="C253" s="67">
        <v>600192</v>
      </c>
      <c r="D253" s="66" t="s">
        <v>716</v>
      </c>
    </row>
    <row r="254" spans="1:4">
      <c r="A254" s="66">
        <v>250</v>
      </c>
      <c r="B254" s="67" t="s">
        <v>4</v>
      </c>
      <c r="C254" s="67">
        <v>600199</v>
      </c>
      <c r="D254" s="66" t="s">
        <v>717</v>
      </c>
    </row>
    <row r="255" spans="1:4">
      <c r="A255" s="66">
        <v>251</v>
      </c>
      <c r="B255" s="67" t="s">
        <v>4</v>
      </c>
      <c r="C255" s="67">
        <v>600240</v>
      </c>
      <c r="D255" s="66" t="s">
        <v>718</v>
      </c>
    </row>
    <row r="256" spans="1:4">
      <c r="A256" s="66">
        <v>252</v>
      </c>
      <c r="B256" s="67" t="s">
        <v>4</v>
      </c>
      <c r="C256" s="67">
        <v>600290</v>
      </c>
      <c r="D256" s="66" t="s">
        <v>719</v>
      </c>
    </row>
    <row r="257" spans="1:4">
      <c r="A257" s="66">
        <v>253</v>
      </c>
      <c r="B257" s="67" t="s">
        <v>4</v>
      </c>
      <c r="C257" s="67">
        <v>600310</v>
      </c>
      <c r="D257" s="66" t="s">
        <v>720</v>
      </c>
    </row>
    <row r="258" spans="1:4">
      <c r="A258" s="66">
        <v>254</v>
      </c>
      <c r="B258" s="67" t="s">
        <v>4</v>
      </c>
      <c r="C258" s="67">
        <v>600320</v>
      </c>
      <c r="D258" s="66" t="s">
        <v>721</v>
      </c>
    </row>
    <row r="259" spans="1:4">
      <c r="A259" s="66">
        <v>255</v>
      </c>
      <c r="B259" s="67" t="s">
        <v>4</v>
      </c>
      <c r="C259" s="67">
        <v>600330</v>
      </c>
      <c r="D259" s="66" t="s">
        <v>722</v>
      </c>
    </row>
    <row r="260" spans="1:4">
      <c r="A260" s="66">
        <v>256</v>
      </c>
      <c r="B260" s="67" t="s">
        <v>4</v>
      </c>
      <c r="C260" s="67">
        <v>600340</v>
      </c>
      <c r="D260" s="66" t="s">
        <v>723</v>
      </c>
    </row>
    <row r="261" spans="1:4">
      <c r="A261" s="66">
        <v>257</v>
      </c>
      <c r="B261" s="67" t="s">
        <v>4</v>
      </c>
      <c r="C261" s="67">
        <v>600390</v>
      </c>
      <c r="D261" s="66" t="s">
        <v>724</v>
      </c>
    </row>
    <row r="262" spans="1:4">
      <c r="A262" s="66">
        <v>258</v>
      </c>
      <c r="B262" s="67" t="s">
        <v>4</v>
      </c>
      <c r="C262" s="67">
        <v>600410</v>
      </c>
      <c r="D262" s="66" t="s">
        <v>725</v>
      </c>
    </row>
    <row r="263" spans="1:4">
      <c r="A263" s="66">
        <v>259</v>
      </c>
      <c r="B263" s="67" t="s">
        <v>4</v>
      </c>
      <c r="C263" s="67">
        <v>600490</v>
      </c>
      <c r="D263" s="66" t="s">
        <v>726</v>
      </c>
    </row>
    <row r="264" spans="1:4">
      <c r="A264" s="66">
        <v>260</v>
      </c>
      <c r="B264" s="67" t="s">
        <v>4</v>
      </c>
      <c r="C264" s="67">
        <v>600521</v>
      </c>
      <c r="D264" s="66" t="s">
        <v>727</v>
      </c>
    </row>
    <row r="265" spans="1:4">
      <c r="A265" s="66">
        <v>261</v>
      </c>
      <c r="B265" s="67" t="s">
        <v>4</v>
      </c>
      <c r="C265" s="67">
        <v>600522</v>
      </c>
      <c r="D265" s="66" t="s">
        <v>728</v>
      </c>
    </row>
    <row r="266" spans="1:4">
      <c r="A266" s="66">
        <v>262</v>
      </c>
      <c r="B266" s="67" t="s">
        <v>4</v>
      </c>
      <c r="C266" s="67">
        <v>600523</v>
      </c>
      <c r="D266" s="66" t="s">
        <v>729</v>
      </c>
    </row>
    <row r="267" spans="1:4">
      <c r="A267" s="66">
        <v>263</v>
      </c>
      <c r="B267" s="67" t="s">
        <v>4</v>
      </c>
      <c r="C267" s="67">
        <v>600524</v>
      </c>
      <c r="D267" s="66" t="s">
        <v>730</v>
      </c>
    </row>
    <row r="268" spans="1:4">
      <c r="A268" s="66">
        <v>264</v>
      </c>
      <c r="B268" s="67" t="s">
        <v>4</v>
      </c>
      <c r="C268" s="67">
        <v>600531</v>
      </c>
      <c r="D268" s="66" t="s">
        <v>731</v>
      </c>
    </row>
    <row r="269" spans="1:4">
      <c r="A269" s="66">
        <v>265</v>
      </c>
      <c r="B269" s="67" t="s">
        <v>4</v>
      </c>
      <c r="C269" s="67">
        <v>600532</v>
      </c>
      <c r="D269" s="66" t="s">
        <v>732</v>
      </c>
    </row>
    <row r="270" spans="1:4">
      <c r="A270" s="66">
        <v>266</v>
      </c>
      <c r="B270" s="67" t="s">
        <v>4</v>
      </c>
      <c r="C270" s="67">
        <v>600533</v>
      </c>
      <c r="D270" s="66" t="s">
        <v>733</v>
      </c>
    </row>
    <row r="271" spans="1:4">
      <c r="A271" s="66">
        <v>267</v>
      </c>
      <c r="B271" s="67" t="s">
        <v>4</v>
      </c>
      <c r="C271" s="67">
        <v>600534</v>
      </c>
      <c r="D271" s="66" t="s">
        <v>734</v>
      </c>
    </row>
    <row r="272" spans="1:4">
      <c r="A272" s="66">
        <v>268</v>
      </c>
      <c r="B272" s="67" t="s">
        <v>4</v>
      </c>
      <c r="C272" s="67">
        <v>600535</v>
      </c>
      <c r="D272" s="66" t="s">
        <v>735</v>
      </c>
    </row>
    <row r="273" spans="1:4">
      <c r="A273" s="66">
        <v>269</v>
      </c>
      <c r="B273" s="67" t="s">
        <v>4</v>
      </c>
      <c r="C273" s="67">
        <v>600536</v>
      </c>
      <c r="D273" s="66" t="s">
        <v>736</v>
      </c>
    </row>
    <row r="274" spans="1:4">
      <c r="A274" s="66">
        <v>270</v>
      </c>
      <c r="B274" s="67" t="s">
        <v>4</v>
      </c>
      <c r="C274" s="67">
        <v>600537</v>
      </c>
      <c r="D274" s="66" t="s">
        <v>737</v>
      </c>
    </row>
    <row r="275" spans="1:4">
      <c r="A275" s="66">
        <v>271</v>
      </c>
      <c r="B275" s="67" t="s">
        <v>4</v>
      </c>
      <c r="C275" s="67">
        <v>600538</v>
      </c>
      <c r="D275" s="66" t="s">
        <v>738</v>
      </c>
    </row>
    <row r="276" spans="1:4">
      <c r="A276" s="66">
        <v>272</v>
      </c>
      <c r="B276" s="67" t="s">
        <v>4</v>
      </c>
      <c r="C276" s="67">
        <v>600539</v>
      </c>
      <c r="D276" s="66" t="s">
        <v>739</v>
      </c>
    </row>
    <row r="277" spans="1:4">
      <c r="A277" s="66">
        <v>273</v>
      </c>
      <c r="B277" s="67" t="s">
        <v>4</v>
      </c>
      <c r="C277" s="67">
        <v>600541</v>
      </c>
      <c r="D277" s="66" t="s">
        <v>740</v>
      </c>
    </row>
    <row r="278" spans="1:4">
      <c r="A278" s="66">
        <v>274</v>
      </c>
      <c r="B278" s="67" t="s">
        <v>4</v>
      </c>
      <c r="C278" s="67">
        <v>600542</v>
      </c>
      <c r="D278" s="66" t="s">
        <v>741</v>
      </c>
    </row>
    <row r="279" spans="1:4">
      <c r="A279" s="66">
        <v>275</v>
      </c>
      <c r="B279" s="67" t="s">
        <v>4</v>
      </c>
      <c r="C279" s="67">
        <v>600543</v>
      </c>
      <c r="D279" s="66" t="s">
        <v>742</v>
      </c>
    </row>
    <row r="280" spans="1:4">
      <c r="A280" s="66">
        <v>276</v>
      </c>
      <c r="B280" s="67" t="s">
        <v>4</v>
      </c>
      <c r="C280" s="67">
        <v>600544</v>
      </c>
      <c r="D280" s="66" t="s">
        <v>743</v>
      </c>
    </row>
    <row r="281" spans="1:4">
      <c r="A281" s="66">
        <v>277</v>
      </c>
      <c r="B281" s="67" t="s">
        <v>4</v>
      </c>
      <c r="C281" s="67">
        <v>600590</v>
      </c>
      <c r="D281" s="66" t="s">
        <v>744</v>
      </c>
    </row>
    <row r="282" spans="1:4">
      <c r="A282" s="66">
        <v>278</v>
      </c>
      <c r="B282" s="67" t="s">
        <v>4</v>
      </c>
      <c r="C282" s="67">
        <v>600610</v>
      </c>
      <c r="D282" s="66" t="s">
        <v>745</v>
      </c>
    </row>
    <row r="283" spans="1:4">
      <c r="A283" s="66">
        <v>279</v>
      </c>
      <c r="B283" s="67" t="s">
        <v>4</v>
      </c>
      <c r="C283" s="67">
        <v>600621</v>
      </c>
      <c r="D283" s="66" t="s">
        <v>746</v>
      </c>
    </row>
    <row r="284" spans="1:4">
      <c r="A284" s="66">
        <v>280</v>
      </c>
      <c r="B284" s="67" t="s">
        <v>4</v>
      </c>
      <c r="C284" s="67">
        <v>600622</v>
      </c>
      <c r="D284" s="66" t="s">
        <v>747</v>
      </c>
    </row>
    <row r="285" spans="1:4">
      <c r="A285" s="66">
        <v>281</v>
      </c>
      <c r="B285" s="67" t="s">
        <v>4</v>
      </c>
      <c r="C285" s="67">
        <v>600623</v>
      </c>
      <c r="D285" s="66" t="s">
        <v>748</v>
      </c>
    </row>
    <row r="286" spans="1:4">
      <c r="A286" s="66">
        <v>282</v>
      </c>
      <c r="B286" s="67" t="s">
        <v>4</v>
      </c>
      <c r="C286" s="67">
        <v>600624</v>
      </c>
      <c r="D286" s="66" t="s">
        <v>749</v>
      </c>
    </row>
    <row r="287" spans="1:4">
      <c r="A287" s="66">
        <v>283</v>
      </c>
      <c r="B287" s="67" t="s">
        <v>4</v>
      </c>
      <c r="C287" s="67">
        <v>600631</v>
      </c>
      <c r="D287" s="66" t="s">
        <v>750</v>
      </c>
    </row>
    <row r="288" spans="1:4">
      <c r="A288" s="66">
        <v>284</v>
      </c>
      <c r="B288" s="67" t="s">
        <v>4</v>
      </c>
      <c r="C288" s="67">
        <v>600632</v>
      </c>
      <c r="D288" s="66" t="s">
        <v>751</v>
      </c>
    </row>
    <row r="289" spans="1:4">
      <c r="A289" s="66">
        <v>285</v>
      </c>
      <c r="B289" s="67" t="s">
        <v>4</v>
      </c>
      <c r="C289" s="67">
        <v>600633</v>
      </c>
      <c r="D289" s="66" t="s">
        <v>752</v>
      </c>
    </row>
    <row r="290" spans="1:4">
      <c r="A290" s="66">
        <v>286</v>
      </c>
      <c r="B290" s="67" t="s">
        <v>4</v>
      </c>
      <c r="C290" s="67">
        <v>600634</v>
      </c>
      <c r="D290" s="66" t="s">
        <v>753</v>
      </c>
    </row>
    <row r="291" spans="1:4">
      <c r="A291" s="66">
        <v>287</v>
      </c>
      <c r="B291" s="67" t="s">
        <v>4</v>
      </c>
      <c r="C291" s="67">
        <v>600641</v>
      </c>
      <c r="D291" s="66" t="s">
        <v>754</v>
      </c>
    </row>
    <row r="292" spans="1:4">
      <c r="A292" s="66">
        <v>288</v>
      </c>
      <c r="B292" s="67" t="s">
        <v>4</v>
      </c>
      <c r="C292" s="67">
        <v>600642</v>
      </c>
      <c r="D292" s="66" t="s">
        <v>755</v>
      </c>
    </row>
    <row r="293" spans="1:4">
      <c r="A293" s="66">
        <v>289</v>
      </c>
      <c r="B293" s="67" t="s">
        <v>4</v>
      </c>
      <c r="C293" s="67">
        <v>600643</v>
      </c>
      <c r="D293" s="66" t="s">
        <v>756</v>
      </c>
    </row>
    <row r="294" spans="1:4">
      <c r="A294" s="66">
        <v>290</v>
      </c>
      <c r="B294" s="67" t="s">
        <v>4</v>
      </c>
      <c r="C294" s="67">
        <v>600644</v>
      </c>
      <c r="D294" s="66" t="s">
        <v>757</v>
      </c>
    </row>
    <row r="295" spans="1:4">
      <c r="A295" s="66">
        <v>291</v>
      </c>
      <c r="B295" s="67" t="s">
        <v>4</v>
      </c>
      <c r="C295" s="67">
        <v>630120</v>
      </c>
      <c r="D295" s="66" t="s">
        <v>758</v>
      </c>
    </row>
    <row r="296" spans="1:4">
      <c r="A296" s="66">
        <v>292</v>
      </c>
      <c r="B296" s="67" t="s">
        <v>4</v>
      </c>
      <c r="C296" s="67">
        <v>701940</v>
      </c>
      <c r="D296" s="66" t="s">
        <v>759</v>
      </c>
    </row>
    <row r="297" spans="1:4">
      <c r="A297" s="66">
        <v>293</v>
      </c>
      <c r="B297" s="67" t="s">
        <v>4</v>
      </c>
      <c r="C297" s="67">
        <v>701951</v>
      </c>
      <c r="D297" s="66" t="s">
        <v>760</v>
      </c>
    </row>
    <row r="298" spans="1:4">
      <c r="A298" s="66">
        <v>294</v>
      </c>
      <c r="B298" s="67" t="s">
        <v>4</v>
      </c>
      <c r="C298" s="67">
        <v>701952</v>
      </c>
      <c r="D298" s="66" t="s">
        <v>761</v>
      </c>
    </row>
    <row r="299" spans="1:4">
      <c r="A299" s="66">
        <v>295</v>
      </c>
      <c r="B299" s="67" t="s">
        <v>4</v>
      </c>
      <c r="C299" s="67">
        <v>701959</v>
      </c>
      <c r="D299" s="66" t="s">
        <v>762</v>
      </c>
    </row>
    <row r="300" spans="1:4">
      <c r="A300" s="66">
        <v>296</v>
      </c>
      <c r="B300" s="67" t="s">
        <v>4</v>
      </c>
      <c r="C300" s="67">
        <v>392112</v>
      </c>
      <c r="D300" s="66" t="s">
        <v>201</v>
      </c>
    </row>
    <row r="301" spans="1:4">
      <c r="A301" s="66">
        <v>297</v>
      </c>
      <c r="B301" s="67" t="s">
        <v>4</v>
      </c>
      <c r="C301" s="67">
        <v>392113</v>
      </c>
      <c r="D301" s="66" t="s">
        <v>200</v>
      </c>
    </row>
    <row r="302" spans="1:4">
      <c r="A302" s="66">
        <v>298</v>
      </c>
      <c r="B302" s="67" t="s">
        <v>4</v>
      </c>
      <c r="C302" s="67">
        <v>392190</v>
      </c>
      <c r="D302" s="66" t="s">
        <v>199</v>
      </c>
    </row>
    <row r="303" spans="1:4">
      <c r="A303" s="66">
        <v>299</v>
      </c>
      <c r="B303" s="67" t="s">
        <v>4</v>
      </c>
      <c r="C303" s="67">
        <v>520853</v>
      </c>
      <c r="D303" s="66" t="s">
        <v>198</v>
      </c>
    </row>
    <row r="304" spans="1:4">
      <c r="A304" s="66">
        <v>300</v>
      </c>
      <c r="B304" s="67" t="s">
        <v>4</v>
      </c>
      <c r="C304" s="67">
        <v>521012</v>
      </c>
      <c r="D304" s="66" t="s">
        <v>197</v>
      </c>
    </row>
    <row r="305" spans="1:4">
      <c r="A305" s="66">
        <v>301</v>
      </c>
      <c r="B305" s="67" t="s">
        <v>4</v>
      </c>
      <c r="C305" s="67">
        <v>521022</v>
      </c>
      <c r="D305" s="66" t="s">
        <v>196</v>
      </c>
    </row>
    <row r="306" spans="1:4">
      <c r="A306" s="66">
        <v>302</v>
      </c>
      <c r="B306" s="67" t="s">
        <v>4</v>
      </c>
      <c r="C306" s="67">
        <v>521042</v>
      </c>
      <c r="D306" s="66" t="s">
        <v>195</v>
      </c>
    </row>
    <row r="307" spans="1:4">
      <c r="A307" s="66">
        <v>303</v>
      </c>
      <c r="B307" s="67" t="s">
        <v>4</v>
      </c>
      <c r="C307" s="67">
        <v>521052</v>
      </c>
      <c r="D307" s="66" t="s">
        <v>194</v>
      </c>
    </row>
    <row r="308" spans="1:4">
      <c r="A308" s="66">
        <v>304</v>
      </c>
      <c r="B308" s="67" t="s">
        <v>4</v>
      </c>
      <c r="C308" s="67">
        <v>521121</v>
      </c>
      <c r="D308" s="66" t="s">
        <v>193</v>
      </c>
    </row>
    <row r="309" spans="1:4">
      <c r="A309" s="66">
        <v>305</v>
      </c>
      <c r="B309" s="67" t="s">
        <v>4</v>
      </c>
      <c r="C309" s="67">
        <v>521122</v>
      </c>
      <c r="D309" s="66" t="s">
        <v>192</v>
      </c>
    </row>
    <row r="310" spans="1:4">
      <c r="A310" s="66">
        <v>306</v>
      </c>
      <c r="B310" s="67" t="s">
        <v>4</v>
      </c>
      <c r="C310" s="67">
        <v>521129</v>
      </c>
      <c r="D310" s="66" t="s">
        <v>191</v>
      </c>
    </row>
    <row r="311" spans="1:4">
      <c r="A311" s="66">
        <v>307</v>
      </c>
      <c r="B311" s="67" t="s">
        <v>4</v>
      </c>
      <c r="C311" s="67">
        <v>540760</v>
      </c>
      <c r="D311" s="66" t="s">
        <v>117</v>
      </c>
    </row>
    <row r="312" spans="1:4">
      <c r="A312" s="66">
        <v>308</v>
      </c>
      <c r="B312" s="67" t="s">
        <v>4</v>
      </c>
      <c r="C312" s="67">
        <v>551322</v>
      </c>
      <c r="D312" s="66" t="s">
        <v>190</v>
      </c>
    </row>
    <row r="313" spans="1:4">
      <c r="A313" s="66">
        <v>309</v>
      </c>
      <c r="B313" s="67" t="s">
        <v>4</v>
      </c>
      <c r="C313" s="67">
        <v>551332</v>
      </c>
      <c r="D313" s="66" t="s">
        <v>189</v>
      </c>
    </row>
    <row r="314" spans="1:4">
      <c r="A314" s="66">
        <v>310</v>
      </c>
      <c r="B314" s="67" t="s">
        <v>4</v>
      </c>
      <c r="C314" s="67">
        <v>551333</v>
      </c>
      <c r="D314" s="66" t="s">
        <v>188</v>
      </c>
    </row>
    <row r="315" spans="1:4">
      <c r="A315" s="66">
        <v>311</v>
      </c>
      <c r="B315" s="67" t="s">
        <v>4</v>
      </c>
      <c r="C315" s="67">
        <v>551342</v>
      </c>
      <c r="D315" s="66" t="s">
        <v>187</v>
      </c>
    </row>
    <row r="316" spans="1:4">
      <c r="A316" s="66">
        <v>312</v>
      </c>
      <c r="B316" s="67" t="s">
        <v>4</v>
      </c>
      <c r="C316" s="67">
        <v>551343</v>
      </c>
      <c r="D316" s="66" t="s">
        <v>186</v>
      </c>
    </row>
    <row r="317" spans="1:4">
      <c r="A317" s="66">
        <v>313</v>
      </c>
      <c r="B317" s="67" t="s">
        <v>4</v>
      </c>
      <c r="C317" s="67">
        <v>551413</v>
      </c>
      <c r="D317" s="66" t="s">
        <v>185</v>
      </c>
    </row>
    <row r="318" spans="1:4">
      <c r="A318" s="66">
        <v>314</v>
      </c>
      <c r="B318" s="67" t="s">
        <v>4</v>
      </c>
      <c r="C318" s="67">
        <v>551431</v>
      </c>
      <c r="D318" s="66" t="s">
        <v>184</v>
      </c>
    </row>
    <row r="319" spans="1:4">
      <c r="A319" s="66">
        <v>315</v>
      </c>
      <c r="B319" s="67" t="s">
        <v>4</v>
      </c>
      <c r="C319" s="67">
        <v>551432</v>
      </c>
      <c r="D319" s="66" t="s">
        <v>183</v>
      </c>
    </row>
    <row r="320" spans="1:4">
      <c r="A320" s="66">
        <v>316</v>
      </c>
      <c r="B320" s="67" t="s">
        <v>4</v>
      </c>
      <c r="C320" s="67">
        <v>551433</v>
      </c>
      <c r="D320" s="66" t="s">
        <v>182</v>
      </c>
    </row>
    <row r="321" spans="1:4">
      <c r="A321" s="66">
        <v>317</v>
      </c>
      <c r="B321" s="67" t="s">
        <v>4</v>
      </c>
      <c r="C321" s="67">
        <v>551439</v>
      </c>
      <c r="D321" s="66" t="s">
        <v>181</v>
      </c>
    </row>
    <row r="322" spans="1:4">
      <c r="A322" s="66">
        <v>318</v>
      </c>
      <c r="B322" s="67" t="s">
        <v>4</v>
      </c>
      <c r="C322" s="67">
        <v>551592</v>
      </c>
      <c r="D322" s="66" t="s">
        <v>180</v>
      </c>
    </row>
    <row r="323" spans="1:4">
      <c r="A323" s="66">
        <v>319</v>
      </c>
      <c r="B323" s="67" t="s">
        <v>4</v>
      </c>
      <c r="C323" s="67">
        <v>560300</v>
      </c>
      <c r="D323" s="66" t="s">
        <v>179</v>
      </c>
    </row>
    <row r="324" spans="1:4">
      <c r="A324" s="66">
        <v>320</v>
      </c>
      <c r="B324" s="67" t="s">
        <v>4</v>
      </c>
      <c r="C324" s="67">
        <v>580124</v>
      </c>
      <c r="D324" s="66" t="s">
        <v>178</v>
      </c>
    </row>
    <row r="325" spans="1:4">
      <c r="A325" s="66">
        <v>321</v>
      </c>
      <c r="B325" s="67" t="s">
        <v>4</v>
      </c>
      <c r="C325" s="67">
        <v>580125</v>
      </c>
      <c r="D325" s="66" t="s">
        <v>177</v>
      </c>
    </row>
    <row r="326" spans="1:4">
      <c r="A326" s="66">
        <v>322</v>
      </c>
      <c r="B326" s="67" t="s">
        <v>4</v>
      </c>
      <c r="C326" s="67">
        <v>580134</v>
      </c>
      <c r="D326" s="66" t="s">
        <v>176</v>
      </c>
    </row>
    <row r="327" spans="1:4">
      <c r="A327" s="66">
        <v>323</v>
      </c>
      <c r="B327" s="67" t="s">
        <v>4</v>
      </c>
      <c r="C327" s="67">
        <v>580135</v>
      </c>
      <c r="D327" s="66" t="s">
        <v>175</v>
      </c>
    </row>
    <row r="328" spans="1:4">
      <c r="A328" s="66">
        <v>324</v>
      </c>
      <c r="B328" s="67" t="s">
        <v>4</v>
      </c>
      <c r="C328" s="67">
        <v>580310</v>
      </c>
      <c r="D328" s="66" t="s">
        <v>174</v>
      </c>
    </row>
    <row r="329" spans="1:4">
      <c r="A329" s="66">
        <v>325</v>
      </c>
      <c r="B329" s="67" t="s">
        <v>4</v>
      </c>
      <c r="C329" s="67">
        <v>580390</v>
      </c>
      <c r="D329" s="66" t="s">
        <v>173</v>
      </c>
    </row>
    <row r="330" spans="1:4">
      <c r="A330" s="66">
        <v>326</v>
      </c>
      <c r="B330" s="67" t="s">
        <v>4</v>
      </c>
      <c r="C330" s="67">
        <v>600210</v>
      </c>
      <c r="D330" s="66" t="s">
        <v>172</v>
      </c>
    </row>
    <row r="331" spans="1:4">
      <c r="A331" s="66">
        <v>327</v>
      </c>
      <c r="B331" s="67" t="s">
        <v>4</v>
      </c>
      <c r="C331" s="67">
        <v>600220</v>
      </c>
      <c r="D331" s="66" t="s">
        <v>171</v>
      </c>
    </row>
    <row r="332" spans="1:4">
      <c r="A332" s="66">
        <v>328</v>
      </c>
      <c r="B332" s="67" t="s">
        <v>4</v>
      </c>
      <c r="C332" s="67">
        <v>600230</v>
      </c>
      <c r="D332" s="66" t="s">
        <v>170</v>
      </c>
    </row>
    <row r="333" spans="1:4">
      <c r="A333" s="66">
        <v>329</v>
      </c>
      <c r="B333" s="67" t="s">
        <v>4</v>
      </c>
      <c r="C333" s="67">
        <v>600241</v>
      </c>
      <c r="D333" s="66" t="s">
        <v>169</v>
      </c>
    </row>
    <row r="334" spans="1:4">
      <c r="A334" s="66">
        <v>330</v>
      </c>
      <c r="B334" s="67" t="s">
        <v>4</v>
      </c>
      <c r="C334" s="67">
        <v>600242</v>
      </c>
      <c r="D334" s="66" t="s">
        <v>168</v>
      </c>
    </row>
    <row r="335" spans="1:4">
      <c r="A335" s="66">
        <v>331</v>
      </c>
      <c r="B335" s="67" t="s">
        <v>4</v>
      </c>
      <c r="C335" s="67">
        <v>600243</v>
      </c>
      <c r="D335" s="66" t="s">
        <v>167</v>
      </c>
    </row>
    <row r="336" spans="1:4">
      <c r="A336" s="66">
        <v>332</v>
      </c>
      <c r="B336" s="67" t="s">
        <v>4</v>
      </c>
      <c r="C336" s="67">
        <v>600291</v>
      </c>
      <c r="D336" s="66" t="s">
        <v>166</v>
      </c>
    </row>
    <row r="337" spans="1:4">
      <c r="A337" s="66">
        <v>333</v>
      </c>
      <c r="B337" s="67" t="s">
        <v>4</v>
      </c>
      <c r="C337" s="67">
        <v>600292</v>
      </c>
      <c r="D337" s="66" t="s">
        <v>165</v>
      </c>
    </row>
    <row r="338" spans="1:4">
      <c r="A338" s="66">
        <v>334</v>
      </c>
      <c r="B338" s="67" t="s">
        <v>4</v>
      </c>
      <c r="C338" s="67">
        <v>600293</v>
      </c>
      <c r="D338" s="66" t="s">
        <v>164</v>
      </c>
    </row>
    <row r="339" spans="1:4">
      <c r="A339" s="66">
        <v>335</v>
      </c>
      <c r="B339" s="67" t="s">
        <v>4</v>
      </c>
      <c r="C339" s="67">
        <v>600510</v>
      </c>
      <c r="D339" s="66" t="s">
        <v>163</v>
      </c>
    </row>
    <row r="340" spans="1:4">
      <c r="A340" s="66">
        <v>336</v>
      </c>
      <c r="B340" s="67" t="s">
        <v>4</v>
      </c>
      <c r="C340" s="67">
        <v>701920</v>
      </c>
      <c r="D340" s="66" t="s">
        <v>117</v>
      </c>
    </row>
    <row r="341" spans="1:4">
      <c r="A341" s="66">
        <v>337</v>
      </c>
      <c r="B341" s="67" t="s">
        <v>4</v>
      </c>
      <c r="C341" s="67">
        <v>961210</v>
      </c>
      <c r="D341" s="66" t="s">
        <v>162</v>
      </c>
    </row>
    <row r="343" spans="1:4">
      <c r="A343" s="66" t="s">
        <v>459</v>
      </c>
    </row>
    <row r="345" spans="1:4">
      <c r="A345" s="68" t="s">
        <v>460</v>
      </c>
    </row>
    <row r="347" spans="1:4">
      <c r="B347" s="67" t="s">
        <v>160</v>
      </c>
      <c r="C347" s="67" t="s">
        <v>270</v>
      </c>
      <c r="D347" s="66" t="s">
        <v>271</v>
      </c>
    </row>
    <row r="348" spans="1:4">
      <c r="A348" s="66">
        <v>1</v>
      </c>
      <c r="B348" s="67" t="s">
        <v>4</v>
      </c>
      <c r="C348" s="67">
        <v>420310</v>
      </c>
      <c r="D348" s="66" t="s">
        <v>763</v>
      </c>
    </row>
    <row r="349" spans="1:4">
      <c r="A349" s="66">
        <v>2</v>
      </c>
      <c r="B349" s="67" t="s">
        <v>4</v>
      </c>
      <c r="C349" s="67">
        <v>420321</v>
      </c>
      <c r="D349" s="66" t="s">
        <v>764</v>
      </c>
    </row>
    <row r="350" spans="1:4">
      <c r="A350" s="66">
        <v>3</v>
      </c>
      <c r="B350" s="67" t="s">
        <v>4</v>
      </c>
      <c r="C350" s="67">
        <v>430400</v>
      </c>
      <c r="D350" s="66" t="s">
        <v>765</v>
      </c>
    </row>
    <row r="351" spans="1:4">
      <c r="A351" s="66">
        <v>4</v>
      </c>
      <c r="B351" s="67" t="s">
        <v>4</v>
      </c>
      <c r="C351" s="67">
        <v>511300</v>
      </c>
      <c r="D351" s="66" t="s">
        <v>766</v>
      </c>
    </row>
    <row r="352" spans="1:4">
      <c r="A352" s="66">
        <v>5</v>
      </c>
      <c r="B352" s="67" t="s">
        <v>4</v>
      </c>
      <c r="C352" s="67">
        <v>531010</v>
      </c>
      <c r="D352" s="66" t="s">
        <v>767</v>
      </c>
    </row>
    <row r="353" spans="1:4">
      <c r="A353" s="66">
        <v>6</v>
      </c>
      <c r="B353" s="67" t="s">
        <v>4</v>
      </c>
      <c r="C353" s="67">
        <v>531090</v>
      </c>
      <c r="D353" s="66" t="s">
        <v>768</v>
      </c>
    </row>
    <row r="354" spans="1:4">
      <c r="A354" s="66">
        <v>7</v>
      </c>
      <c r="B354" s="67" t="s">
        <v>4</v>
      </c>
      <c r="C354" s="67">
        <v>560130</v>
      </c>
      <c r="D354" s="66" t="s">
        <v>769</v>
      </c>
    </row>
    <row r="355" spans="1:4">
      <c r="A355" s="66">
        <v>8</v>
      </c>
      <c r="B355" s="67" t="s">
        <v>4</v>
      </c>
      <c r="C355" s="67">
        <v>580640</v>
      </c>
      <c r="D355" s="66" t="s">
        <v>770</v>
      </c>
    </row>
    <row r="356" spans="1:4">
      <c r="A356" s="66">
        <v>9</v>
      </c>
      <c r="B356" s="67" t="s">
        <v>4</v>
      </c>
      <c r="C356" s="67">
        <v>590410</v>
      </c>
      <c r="D356" s="66" t="s">
        <v>771</v>
      </c>
    </row>
    <row r="357" spans="1:4">
      <c r="A357" s="66">
        <v>10</v>
      </c>
      <c r="B357" s="67" t="s">
        <v>4</v>
      </c>
      <c r="C357" s="67">
        <v>590490</v>
      </c>
      <c r="D357" s="66" t="s">
        <v>772</v>
      </c>
    </row>
    <row r="358" spans="1:4">
      <c r="A358" s="66">
        <v>11</v>
      </c>
      <c r="B358" s="67" t="s">
        <v>4</v>
      </c>
      <c r="C358" s="67">
        <v>590610</v>
      </c>
      <c r="D358" s="66" t="s">
        <v>773</v>
      </c>
    </row>
    <row r="359" spans="1:4">
      <c r="A359" s="66">
        <v>12</v>
      </c>
      <c r="B359" s="67" t="s">
        <v>4</v>
      </c>
      <c r="C359" s="67">
        <v>590800</v>
      </c>
      <c r="D359" s="66" t="s">
        <v>774</v>
      </c>
    </row>
    <row r="360" spans="1:4">
      <c r="A360" s="66">
        <v>13</v>
      </c>
      <c r="B360" s="67" t="s">
        <v>4</v>
      </c>
      <c r="C360" s="67">
        <v>590900</v>
      </c>
      <c r="D360" s="66" t="s">
        <v>775</v>
      </c>
    </row>
    <row r="361" spans="1:4">
      <c r="A361" s="66">
        <v>14</v>
      </c>
      <c r="B361" s="67" t="s">
        <v>4</v>
      </c>
      <c r="C361" s="67">
        <v>591110</v>
      </c>
      <c r="D361" s="66" t="s">
        <v>776</v>
      </c>
    </row>
    <row r="362" spans="1:4">
      <c r="A362" s="66">
        <v>15</v>
      </c>
      <c r="B362" s="67" t="s">
        <v>4</v>
      </c>
      <c r="C362" s="67">
        <v>591131</v>
      </c>
      <c r="D362" s="66" t="s">
        <v>777</v>
      </c>
    </row>
    <row r="363" spans="1:4">
      <c r="A363" s="66">
        <v>16</v>
      </c>
      <c r="B363" s="67" t="s">
        <v>4</v>
      </c>
      <c r="C363" s="67">
        <v>591132</v>
      </c>
      <c r="D363" s="66" t="s">
        <v>778</v>
      </c>
    </row>
    <row r="364" spans="1:4">
      <c r="A364" s="66">
        <v>17</v>
      </c>
      <c r="B364" s="67" t="s">
        <v>4</v>
      </c>
      <c r="C364" s="67">
        <v>591140</v>
      </c>
      <c r="D364" s="66" t="s">
        <v>779</v>
      </c>
    </row>
    <row r="365" spans="1:4">
      <c r="A365" s="66">
        <v>18</v>
      </c>
      <c r="B365" s="67" t="s">
        <v>4</v>
      </c>
      <c r="C365" s="67">
        <v>591190</v>
      </c>
      <c r="D365" s="66" t="s">
        <v>780</v>
      </c>
    </row>
    <row r="366" spans="1:4">
      <c r="A366" s="66">
        <v>19</v>
      </c>
      <c r="B366" s="67" t="s">
        <v>4</v>
      </c>
      <c r="C366" s="67">
        <v>630420</v>
      </c>
      <c r="D366" s="66" t="s">
        <v>781</v>
      </c>
    </row>
    <row r="367" spans="1:4">
      <c r="A367" s="66">
        <v>20</v>
      </c>
      <c r="B367" s="67" t="s">
        <v>4</v>
      </c>
      <c r="C367" s="67">
        <v>630629</v>
      </c>
      <c r="D367" s="66" t="s">
        <v>782</v>
      </c>
    </row>
    <row r="368" spans="1:4">
      <c r="A368" s="66">
        <v>21</v>
      </c>
      <c r="B368" s="67" t="s">
        <v>4</v>
      </c>
      <c r="C368" s="67">
        <v>630630</v>
      </c>
      <c r="D368" s="66" t="s">
        <v>783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73A2A-59BF-734C-8DB0-13E405B6C136}">
  <dimension ref="A1:H274"/>
  <sheetViews>
    <sheetView showGridLines="0" zoomScaleNormal="100" workbookViewId="0">
      <selection sqref="A1:H1"/>
    </sheetView>
  </sheetViews>
  <sheetFormatPr baseColWidth="10" defaultColWidth="10.88671875" defaultRowHeight="15.6"/>
  <cols>
    <col min="1" max="1" width="4" style="66" customWidth="1"/>
    <col min="2" max="2" width="12.33203125" style="67" customWidth="1"/>
    <col min="3" max="3" width="11" style="67" customWidth="1"/>
    <col min="4" max="16384" width="10.88671875" style="66"/>
  </cols>
  <sheetData>
    <row r="1" spans="1:8">
      <c r="A1" s="85" t="s">
        <v>274</v>
      </c>
      <c r="B1" s="85"/>
      <c r="C1" s="85"/>
      <c r="D1" s="85"/>
      <c r="E1" s="85"/>
      <c r="F1" s="85"/>
      <c r="G1" s="85"/>
      <c r="H1" s="85"/>
    </row>
    <row r="2" spans="1:8" ht="16.2">
      <c r="A2" s="86" t="s">
        <v>232</v>
      </c>
      <c r="B2" s="86"/>
      <c r="C2" s="86"/>
      <c r="D2" s="86"/>
      <c r="E2" s="86"/>
      <c r="F2" s="86"/>
      <c r="G2" s="86"/>
      <c r="H2" s="86"/>
    </row>
    <row r="4" spans="1:8">
      <c r="B4" s="67" t="s">
        <v>160</v>
      </c>
      <c r="C4" s="67" t="s">
        <v>270</v>
      </c>
      <c r="D4" s="66" t="s">
        <v>271</v>
      </c>
    </row>
    <row r="5" spans="1:8">
      <c r="A5" s="66">
        <v>1</v>
      </c>
      <c r="B5" s="67" t="s">
        <v>5</v>
      </c>
      <c r="C5" s="67">
        <v>610120</v>
      </c>
      <c r="D5" s="66" t="s">
        <v>784</v>
      </c>
    </row>
    <row r="6" spans="1:8">
      <c r="A6" s="66">
        <v>2</v>
      </c>
      <c r="B6" s="67" t="s">
        <v>5</v>
      </c>
      <c r="C6" s="67">
        <v>610130</v>
      </c>
      <c r="D6" s="66" t="s">
        <v>785</v>
      </c>
    </row>
    <row r="7" spans="1:8">
      <c r="A7" s="66">
        <v>3</v>
      </c>
      <c r="B7" s="67" t="s">
        <v>5</v>
      </c>
      <c r="C7" s="67">
        <v>610190</v>
      </c>
      <c r="D7" s="66" t="s">
        <v>786</v>
      </c>
    </row>
    <row r="8" spans="1:8">
      <c r="A8" s="66">
        <v>4</v>
      </c>
      <c r="B8" s="67" t="s">
        <v>5</v>
      </c>
      <c r="C8" s="67">
        <v>610210</v>
      </c>
      <c r="D8" s="66" t="s">
        <v>787</v>
      </c>
    </row>
    <row r="9" spans="1:8">
      <c r="A9" s="66">
        <v>5</v>
      </c>
      <c r="B9" s="67" t="s">
        <v>5</v>
      </c>
      <c r="C9" s="67">
        <v>610220</v>
      </c>
      <c r="D9" s="66" t="s">
        <v>788</v>
      </c>
    </row>
    <row r="10" spans="1:8">
      <c r="A10" s="66">
        <v>6</v>
      </c>
      <c r="B10" s="67" t="s">
        <v>5</v>
      </c>
      <c r="C10" s="67">
        <v>610230</v>
      </c>
      <c r="D10" s="66" t="s">
        <v>789</v>
      </c>
    </row>
    <row r="11" spans="1:8">
      <c r="A11" s="66">
        <v>7</v>
      </c>
      <c r="B11" s="67" t="s">
        <v>5</v>
      </c>
      <c r="C11" s="67">
        <v>610290</v>
      </c>
      <c r="D11" s="66" t="s">
        <v>790</v>
      </c>
    </row>
    <row r="12" spans="1:8">
      <c r="A12" s="66">
        <v>8</v>
      </c>
      <c r="B12" s="67" t="s">
        <v>5</v>
      </c>
      <c r="C12" s="67">
        <v>610310</v>
      </c>
      <c r="D12" s="66" t="s">
        <v>791</v>
      </c>
    </row>
    <row r="13" spans="1:8">
      <c r="A13" s="66">
        <v>9</v>
      </c>
      <c r="B13" s="67" t="s">
        <v>5</v>
      </c>
      <c r="C13" s="67">
        <v>610322</v>
      </c>
      <c r="D13" s="66" t="s">
        <v>792</v>
      </c>
    </row>
    <row r="14" spans="1:8">
      <c r="A14" s="66">
        <v>10</v>
      </c>
      <c r="B14" s="67" t="s">
        <v>5</v>
      </c>
      <c r="C14" s="67">
        <v>610323</v>
      </c>
      <c r="D14" s="66" t="s">
        <v>793</v>
      </c>
    </row>
    <row r="15" spans="1:8">
      <c r="A15" s="66">
        <v>11</v>
      </c>
      <c r="B15" s="67" t="s">
        <v>5</v>
      </c>
      <c r="C15" s="67">
        <v>610329</v>
      </c>
      <c r="D15" s="66" t="s">
        <v>794</v>
      </c>
    </row>
    <row r="16" spans="1:8">
      <c r="A16" s="66">
        <v>12</v>
      </c>
      <c r="B16" s="67" t="s">
        <v>5</v>
      </c>
      <c r="C16" s="67">
        <v>610331</v>
      </c>
      <c r="D16" s="66" t="s">
        <v>795</v>
      </c>
    </row>
    <row r="17" spans="1:4">
      <c r="A17" s="66">
        <v>13</v>
      </c>
      <c r="B17" s="67" t="s">
        <v>5</v>
      </c>
      <c r="C17" s="67">
        <v>610332</v>
      </c>
      <c r="D17" s="66" t="s">
        <v>796</v>
      </c>
    </row>
    <row r="18" spans="1:4">
      <c r="A18" s="66">
        <v>14</v>
      </c>
      <c r="B18" s="67" t="s">
        <v>5</v>
      </c>
      <c r="C18" s="67">
        <v>610333</v>
      </c>
      <c r="D18" s="66" t="s">
        <v>797</v>
      </c>
    </row>
    <row r="19" spans="1:4">
      <c r="A19" s="66">
        <v>15</v>
      </c>
      <c r="B19" s="67" t="s">
        <v>5</v>
      </c>
      <c r="C19" s="67">
        <v>610339</v>
      </c>
      <c r="D19" s="66" t="s">
        <v>798</v>
      </c>
    </row>
    <row r="20" spans="1:4">
      <c r="A20" s="66">
        <v>16</v>
      </c>
      <c r="B20" s="67" t="s">
        <v>5</v>
      </c>
      <c r="C20" s="67">
        <v>610341</v>
      </c>
      <c r="D20" s="66" t="s">
        <v>799</v>
      </c>
    </row>
    <row r="21" spans="1:4">
      <c r="A21" s="66">
        <v>17</v>
      </c>
      <c r="B21" s="67" t="s">
        <v>5</v>
      </c>
      <c r="C21" s="67">
        <v>610342</v>
      </c>
      <c r="D21" s="66" t="s">
        <v>800</v>
      </c>
    </row>
    <row r="22" spans="1:4">
      <c r="A22" s="66">
        <v>18</v>
      </c>
      <c r="B22" s="67" t="s">
        <v>5</v>
      </c>
      <c r="C22" s="67">
        <v>610343</v>
      </c>
      <c r="D22" s="66" t="s">
        <v>801</v>
      </c>
    </row>
    <row r="23" spans="1:4">
      <c r="A23" s="66">
        <v>19</v>
      </c>
      <c r="B23" s="67" t="s">
        <v>5</v>
      </c>
      <c r="C23" s="67">
        <v>610349</v>
      </c>
      <c r="D23" s="66" t="s">
        <v>802</v>
      </c>
    </row>
    <row r="24" spans="1:4">
      <c r="A24" s="66">
        <v>20</v>
      </c>
      <c r="B24" s="67" t="s">
        <v>5</v>
      </c>
      <c r="C24" s="67">
        <v>610413</v>
      </c>
      <c r="D24" s="66" t="s">
        <v>803</v>
      </c>
    </row>
    <row r="25" spans="1:4">
      <c r="A25" s="66">
        <v>21</v>
      </c>
      <c r="B25" s="67" t="s">
        <v>5</v>
      </c>
      <c r="C25" s="67">
        <v>610419</v>
      </c>
      <c r="D25" s="66" t="s">
        <v>804</v>
      </c>
    </row>
    <row r="26" spans="1:4">
      <c r="A26" s="66">
        <v>22</v>
      </c>
      <c r="B26" s="67" t="s">
        <v>5</v>
      </c>
      <c r="C26" s="67">
        <v>610422</v>
      </c>
      <c r="D26" s="66" t="s">
        <v>805</v>
      </c>
    </row>
    <row r="27" spans="1:4">
      <c r="A27" s="66">
        <v>23</v>
      </c>
      <c r="B27" s="67" t="s">
        <v>5</v>
      </c>
      <c r="C27" s="67">
        <v>610423</v>
      </c>
      <c r="D27" s="66" t="s">
        <v>806</v>
      </c>
    </row>
    <row r="28" spans="1:4">
      <c r="A28" s="66">
        <v>24</v>
      </c>
      <c r="B28" s="67" t="s">
        <v>5</v>
      </c>
      <c r="C28" s="67">
        <v>610429</v>
      </c>
      <c r="D28" s="66" t="s">
        <v>807</v>
      </c>
    </row>
    <row r="29" spans="1:4">
      <c r="A29" s="66">
        <v>25</v>
      </c>
      <c r="B29" s="67" t="s">
        <v>5</v>
      </c>
      <c r="C29" s="67">
        <v>610431</v>
      </c>
      <c r="D29" s="66" t="s">
        <v>808</v>
      </c>
    </row>
    <row r="30" spans="1:4">
      <c r="A30" s="66">
        <v>26</v>
      </c>
      <c r="B30" s="67" t="s">
        <v>5</v>
      </c>
      <c r="C30" s="67">
        <v>610432</v>
      </c>
      <c r="D30" s="66" t="s">
        <v>809</v>
      </c>
    </row>
    <row r="31" spans="1:4">
      <c r="A31" s="66">
        <v>27</v>
      </c>
      <c r="B31" s="67" t="s">
        <v>5</v>
      </c>
      <c r="C31" s="67">
        <v>610433</v>
      </c>
      <c r="D31" s="66" t="s">
        <v>810</v>
      </c>
    </row>
    <row r="32" spans="1:4">
      <c r="A32" s="66">
        <v>28</v>
      </c>
      <c r="B32" s="67" t="s">
        <v>5</v>
      </c>
      <c r="C32" s="67">
        <v>610439</v>
      </c>
      <c r="D32" s="66" t="s">
        <v>811</v>
      </c>
    </row>
    <row r="33" spans="1:4">
      <c r="A33" s="66">
        <v>29</v>
      </c>
      <c r="B33" s="67" t="s">
        <v>5</v>
      </c>
      <c r="C33" s="67">
        <v>610441</v>
      </c>
      <c r="D33" s="66" t="s">
        <v>812</v>
      </c>
    </row>
    <row r="34" spans="1:4">
      <c r="A34" s="66">
        <v>30</v>
      </c>
      <c r="B34" s="67" t="s">
        <v>5</v>
      </c>
      <c r="C34" s="67">
        <v>610442</v>
      </c>
      <c r="D34" s="66" t="s">
        <v>813</v>
      </c>
    </row>
    <row r="35" spans="1:4">
      <c r="A35" s="66">
        <v>31</v>
      </c>
      <c r="B35" s="67" t="s">
        <v>5</v>
      </c>
      <c r="C35" s="67">
        <v>610443</v>
      </c>
      <c r="D35" s="66" t="s">
        <v>814</v>
      </c>
    </row>
    <row r="36" spans="1:4">
      <c r="A36" s="66">
        <v>32</v>
      </c>
      <c r="B36" s="67" t="s">
        <v>5</v>
      </c>
      <c r="C36" s="67">
        <v>610444</v>
      </c>
      <c r="D36" s="66" t="s">
        <v>815</v>
      </c>
    </row>
    <row r="37" spans="1:4">
      <c r="A37" s="66">
        <v>33</v>
      </c>
      <c r="B37" s="67" t="s">
        <v>5</v>
      </c>
      <c r="C37" s="67">
        <v>610449</v>
      </c>
      <c r="D37" s="66" t="s">
        <v>816</v>
      </c>
    </row>
    <row r="38" spans="1:4">
      <c r="A38" s="66">
        <v>34</v>
      </c>
      <c r="B38" s="67" t="s">
        <v>5</v>
      </c>
      <c r="C38" s="67">
        <v>610451</v>
      </c>
      <c r="D38" s="66" t="s">
        <v>817</v>
      </c>
    </row>
    <row r="39" spans="1:4">
      <c r="A39" s="66">
        <v>35</v>
      </c>
      <c r="B39" s="67" t="s">
        <v>5</v>
      </c>
      <c r="C39" s="67">
        <v>610452</v>
      </c>
      <c r="D39" s="66" t="s">
        <v>818</v>
      </c>
    </row>
    <row r="40" spans="1:4">
      <c r="A40" s="66">
        <v>36</v>
      </c>
      <c r="B40" s="67" t="s">
        <v>5</v>
      </c>
      <c r="C40" s="67">
        <v>610453</v>
      </c>
      <c r="D40" s="66" t="s">
        <v>819</v>
      </c>
    </row>
    <row r="41" spans="1:4">
      <c r="A41" s="66">
        <v>37</v>
      </c>
      <c r="B41" s="67" t="s">
        <v>5</v>
      </c>
      <c r="C41" s="67">
        <v>610459</v>
      </c>
      <c r="D41" s="66" t="s">
        <v>820</v>
      </c>
    </row>
    <row r="42" spans="1:4">
      <c r="A42" s="66">
        <v>38</v>
      </c>
      <c r="B42" s="67" t="s">
        <v>5</v>
      </c>
      <c r="C42" s="67">
        <v>610461</v>
      </c>
      <c r="D42" s="66" t="s">
        <v>821</v>
      </c>
    </row>
    <row r="43" spans="1:4">
      <c r="A43" s="66">
        <v>39</v>
      </c>
      <c r="B43" s="67" t="s">
        <v>5</v>
      </c>
      <c r="C43" s="67">
        <v>610462</v>
      </c>
      <c r="D43" s="66" t="s">
        <v>822</v>
      </c>
    </row>
    <row r="44" spans="1:4">
      <c r="A44" s="66">
        <v>40</v>
      </c>
      <c r="B44" s="67" t="s">
        <v>5</v>
      </c>
      <c r="C44" s="67">
        <v>610463</v>
      </c>
      <c r="D44" s="66" t="s">
        <v>823</v>
      </c>
    </row>
    <row r="45" spans="1:4">
      <c r="A45" s="66">
        <v>41</v>
      </c>
      <c r="B45" s="67" t="s">
        <v>5</v>
      </c>
      <c r="C45" s="67">
        <v>610469</v>
      </c>
      <c r="D45" s="66" t="s">
        <v>824</v>
      </c>
    </row>
    <row r="46" spans="1:4">
      <c r="A46" s="66">
        <v>42</v>
      </c>
      <c r="B46" s="67" t="s">
        <v>5</v>
      </c>
      <c r="C46" s="67">
        <v>610510</v>
      </c>
      <c r="D46" s="66" t="s">
        <v>825</v>
      </c>
    </row>
    <row r="47" spans="1:4">
      <c r="A47" s="66">
        <v>43</v>
      </c>
      <c r="B47" s="67" t="s">
        <v>5</v>
      </c>
      <c r="C47" s="67">
        <v>610520</v>
      </c>
      <c r="D47" s="66" t="s">
        <v>826</v>
      </c>
    </row>
    <row r="48" spans="1:4">
      <c r="A48" s="66">
        <v>44</v>
      </c>
      <c r="B48" s="67" t="s">
        <v>5</v>
      </c>
      <c r="C48" s="67">
        <v>610590</v>
      </c>
      <c r="D48" s="66" t="s">
        <v>827</v>
      </c>
    </row>
    <row r="49" spans="1:4">
      <c r="A49" s="66">
        <v>45</v>
      </c>
      <c r="B49" s="67" t="s">
        <v>5</v>
      </c>
      <c r="C49" s="67">
        <v>610610</v>
      </c>
      <c r="D49" s="66" t="s">
        <v>828</v>
      </c>
    </row>
    <row r="50" spans="1:4">
      <c r="A50" s="66">
        <v>46</v>
      </c>
      <c r="B50" s="67" t="s">
        <v>5</v>
      </c>
      <c r="C50" s="67">
        <v>610620</v>
      </c>
      <c r="D50" s="66" t="s">
        <v>829</v>
      </c>
    </row>
    <row r="51" spans="1:4">
      <c r="A51" s="66">
        <v>47</v>
      </c>
      <c r="B51" s="67" t="s">
        <v>5</v>
      </c>
      <c r="C51" s="67">
        <v>610690</v>
      </c>
      <c r="D51" s="66" t="s">
        <v>830</v>
      </c>
    </row>
    <row r="52" spans="1:4">
      <c r="A52" s="66">
        <v>48</v>
      </c>
      <c r="B52" s="67" t="s">
        <v>5</v>
      </c>
      <c r="C52" s="67">
        <v>610711</v>
      </c>
      <c r="D52" s="66" t="s">
        <v>831</v>
      </c>
    </row>
    <row r="53" spans="1:4">
      <c r="A53" s="66">
        <v>49</v>
      </c>
      <c r="B53" s="67" t="s">
        <v>5</v>
      </c>
      <c r="C53" s="67">
        <v>610712</v>
      </c>
      <c r="D53" s="66" t="s">
        <v>832</v>
      </c>
    </row>
    <row r="54" spans="1:4">
      <c r="A54" s="66">
        <v>50</v>
      </c>
      <c r="B54" s="67" t="s">
        <v>5</v>
      </c>
      <c r="C54" s="67">
        <v>610719</v>
      </c>
      <c r="D54" s="66" t="s">
        <v>833</v>
      </c>
    </row>
    <row r="55" spans="1:4">
      <c r="A55" s="66">
        <v>51</v>
      </c>
      <c r="B55" s="67" t="s">
        <v>5</v>
      </c>
      <c r="C55" s="67">
        <v>610721</v>
      </c>
      <c r="D55" s="66" t="s">
        <v>834</v>
      </c>
    </row>
    <row r="56" spans="1:4">
      <c r="A56" s="66">
        <v>52</v>
      </c>
      <c r="B56" s="67" t="s">
        <v>5</v>
      </c>
      <c r="C56" s="67">
        <v>610722</v>
      </c>
      <c r="D56" s="66" t="s">
        <v>835</v>
      </c>
    </row>
    <row r="57" spans="1:4">
      <c r="A57" s="66">
        <v>53</v>
      </c>
      <c r="B57" s="67" t="s">
        <v>5</v>
      </c>
      <c r="C57" s="67">
        <v>610729</v>
      </c>
      <c r="D57" s="66" t="s">
        <v>836</v>
      </c>
    </row>
    <row r="58" spans="1:4">
      <c r="A58" s="66">
        <v>54</v>
      </c>
      <c r="B58" s="67" t="s">
        <v>5</v>
      </c>
      <c r="C58" s="67">
        <v>610791</v>
      </c>
      <c r="D58" s="66" t="s">
        <v>837</v>
      </c>
    </row>
    <row r="59" spans="1:4">
      <c r="A59" s="66">
        <v>55</v>
      </c>
      <c r="B59" s="67" t="s">
        <v>5</v>
      </c>
      <c r="C59" s="67">
        <v>610799</v>
      </c>
      <c r="D59" s="66" t="s">
        <v>838</v>
      </c>
    </row>
    <row r="60" spans="1:4">
      <c r="A60" s="66">
        <v>56</v>
      </c>
      <c r="B60" s="67" t="s">
        <v>5</v>
      </c>
      <c r="C60" s="67">
        <v>610811</v>
      </c>
      <c r="D60" s="66" t="s">
        <v>839</v>
      </c>
    </row>
    <row r="61" spans="1:4">
      <c r="A61" s="66">
        <v>57</v>
      </c>
      <c r="B61" s="67" t="s">
        <v>5</v>
      </c>
      <c r="C61" s="67">
        <v>610819</v>
      </c>
      <c r="D61" s="66" t="s">
        <v>840</v>
      </c>
    </row>
    <row r="62" spans="1:4">
      <c r="A62" s="66">
        <v>58</v>
      </c>
      <c r="B62" s="67" t="s">
        <v>5</v>
      </c>
      <c r="C62" s="67">
        <v>610821</v>
      </c>
      <c r="D62" s="66" t="s">
        <v>841</v>
      </c>
    </row>
    <row r="63" spans="1:4">
      <c r="A63" s="66">
        <v>59</v>
      </c>
      <c r="B63" s="67" t="s">
        <v>5</v>
      </c>
      <c r="C63" s="67">
        <v>610822</v>
      </c>
      <c r="D63" s="66" t="s">
        <v>842</v>
      </c>
    </row>
    <row r="64" spans="1:4">
      <c r="A64" s="66">
        <v>60</v>
      </c>
      <c r="B64" s="67" t="s">
        <v>5</v>
      </c>
      <c r="C64" s="67">
        <v>610829</v>
      </c>
      <c r="D64" s="66" t="s">
        <v>843</v>
      </c>
    </row>
    <row r="65" spans="1:4">
      <c r="A65" s="66">
        <v>61</v>
      </c>
      <c r="B65" s="67" t="s">
        <v>5</v>
      </c>
      <c r="C65" s="67">
        <v>610831</v>
      </c>
      <c r="D65" s="66" t="s">
        <v>844</v>
      </c>
    </row>
    <row r="66" spans="1:4">
      <c r="A66" s="66">
        <v>62</v>
      </c>
      <c r="B66" s="67" t="s">
        <v>5</v>
      </c>
      <c r="C66" s="67">
        <v>610832</v>
      </c>
      <c r="D66" s="66" t="s">
        <v>845</v>
      </c>
    </row>
    <row r="67" spans="1:4">
      <c r="A67" s="66">
        <v>63</v>
      </c>
      <c r="B67" s="67" t="s">
        <v>5</v>
      </c>
      <c r="C67" s="67">
        <v>610839</v>
      </c>
      <c r="D67" s="66" t="s">
        <v>846</v>
      </c>
    </row>
    <row r="68" spans="1:4">
      <c r="A68" s="66">
        <v>64</v>
      </c>
      <c r="B68" s="67" t="s">
        <v>5</v>
      </c>
      <c r="C68" s="67">
        <v>610891</v>
      </c>
      <c r="D68" s="66" t="s">
        <v>847</v>
      </c>
    </row>
    <row r="69" spans="1:4">
      <c r="A69" s="66">
        <v>65</v>
      </c>
      <c r="B69" s="67" t="s">
        <v>5</v>
      </c>
      <c r="C69" s="67">
        <v>610892</v>
      </c>
      <c r="D69" s="66" t="s">
        <v>848</v>
      </c>
    </row>
    <row r="70" spans="1:4">
      <c r="A70" s="66">
        <v>66</v>
      </c>
      <c r="B70" s="67" t="s">
        <v>5</v>
      </c>
      <c r="C70" s="67">
        <v>610899</v>
      </c>
      <c r="D70" s="66" t="s">
        <v>849</v>
      </c>
    </row>
    <row r="71" spans="1:4">
      <c r="A71" s="66">
        <v>67</v>
      </c>
      <c r="B71" s="67" t="s">
        <v>5</v>
      </c>
      <c r="C71" s="67">
        <v>610910</v>
      </c>
      <c r="D71" s="66" t="s">
        <v>850</v>
      </c>
    </row>
    <row r="72" spans="1:4">
      <c r="A72" s="66">
        <v>68</v>
      </c>
      <c r="B72" s="67" t="s">
        <v>5</v>
      </c>
      <c r="C72" s="67">
        <v>610990</v>
      </c>
      <c r="D72" s="66" t="s">
        <v>851</v>
      </c>
    </row>
    <row r="73" spans="1:4">
      <c r="A73" s="66">
        <v>69</v>
      </c>
      <c r="B73" s="67" t="s">
        <v>5</v>
      </c>
      <c r="C73" s="67">
        <v>611011</v>
      </c>
      <c r="D73" s="66" t="s">
        <v>852</v>
      </c>
    </row>
    <row r="74" spans="1:4">
      <c r="A74" s="66">
        <v>70</v>
      </c>
      <c r="B74" s="67" t="s">
        <v>5</v>
      </c>
      <c r="C74" s="67">
        <v>611012</v>
      </c>
      <c r="D74" s="66" t="s">
        <v>853</v>
      </c>
    </row>
    <row r="75" spans="1:4">
      <c r="A75" s="66">
        <v>71</v>
      </c>
      <c r="B75" s="67" t="s">
        <v>5</v>
      </c>
      <c r="C75" s="67">
        <v>611019</v>
      </c>
      <c r="D75" s="66" t="s">
        <v>854</v>
      </c>
    </row>
    <row r="76" spans="1:4">
      <c r="A76" s="66">
        <v>72</v>
      </c>
      <c r="B76" s="67" t="s">
        <v>5</v>
      </c>
      <c r="C76" s="67">
        <v>611020</v>
      </c>
      <c r="D76" s="66" t="s">
        <v>855</v>
      </c>
    </row>
    <row r="77" spans="1:4">
      <c r="A77" s="66">
        <v>73</v>
      </c>
      <c r="B77" s="67" t="s">
        <v>5</v>
      </c>
      <c r="C77" s="67">
        <v>611030</v>
      </c>
      <c r="D77" s="66" t="s">
        <v>856</v>
      </c>
    </row>
    <row r="78" spans="1:4">
      <c r="A78" s="66">
        <v>74</v>
      </c>
      <c r="B78" s="67" t="s">
        <v>5</v>
      </c>
      <c r="C78" s="67">
        <v>611090</v>
      </c>
      <c r="D78" s="66" t="s">
        <v>857</v>
      </c>
    </row>
    <row r="79" spans="1:4">
      <c r="A79" s="66">
        <v>75</v>
      </c>
      <c r="B79" s="67" t="s">
        <v>5</v>
      </c>
      <c r="C79" s="67">
        <v>611120</v>
      </c>
      <c r="D79" s="66" t="s">
        <v>858</v>
      </c>
    </row>
    <row r="80" spans="1:4">
      <c r="A80" s="66">
        <v>76</v>
      </c>
      <c r="B80" s="67" t="s">
        <v>5</v>
      </c>
      <c r="C80" s="67">
        <v>611130</v>
      </c>
      <c r="D80" s="66" t="s">
        <v>859</v>
      </c>
    </row>
    <row r="81" spans="1:4">
      <c r="A81" s="66">
        <v>77</v>
      </c>
      <c r="B81" s="67" t="s">
        <v>5</v>
      </c>
      <c r="C81" s="67">
        <v>611190</v>
      </c>
      <c r="D81" s="66" t="s">
        <v>860</v>
      </c>
    </row>
    <row r="82" spans="1:4">
      <c r="A82" s="66">
        <v>78</v>
      </c>
      <c r="B82" s="67" t="s">
        <v>5</v>
      </c>
      <c r="C82" s="67">
        <v>611211</v>
      </c>
      <c r="D82" s="66" t="s">
        <v>861</v>
      </c>
    </row>
    <row r="83" spans="1:4">
      <c r="A83" s="66">
        <v>79</v>
      </c>
      <c r="B83" s="67" t="s">
        <v>5</v>
      </c>
      <c r="C83" s="67">
        <v>611212</v>
      </c>
      <c r="D83" s="66" t="s">
        <v>862</v>
      </c>
    </row>
    <row r="84" spans="1:4">
      <c r="A84" s="66">
        <v>80</v>
      </c>
      <c r="B84" s="67" t="s">
        <v>5</v>
      </c>
      <c r="C84" s="67">
        <v>611219</v>
      </c>
      <c r="D84" s="66" t="s">
        <v>863</v>
      </c>
    </row>
    <row r="85" spans="1:4">
      <c r="A85" s="66">
        <v>81</v>
      </c>
      <c r="B85" s="67" t="s">
        <v>5</v>
      </c>
      <c r="C85" s="67">
        <v>611220</v>
      </c>
      <c r="D85" s="66" t="s">
        <v>864</v>
      </c>
    </row>
    <row r="86" spans="1:4">
      <c r="A86" s="66">
        <v>82</v>
      </c>
      <c r="B86" s="67" t="s">
        <v>5</v>
      </c>
      <c r="C86" s="67">
        <v>611231</v>
      </c>
      <c r="D86" s="66" t="s">
        <v>865</v>
      </c>
    </row>
    <row r="87" spans="1:4">
      <c r="A87" s="66">
        <v>83</v>
      </c>
      <c r="B87" s="67" t="s">
        <v>5</v>
      </c>
      <c r="C87" s="67">
        <v>611239</v>
      </c>
      <c r="D87" s="66" t="s">
        <v>866</v>
      </c>
    </row>
    <row r="88" spans="1:4">
      <c r="A88" s="66">
        <v>84</v>
      </c>
      <c r="B88" s="67" t="s">
        <v>5</v>
      </c>
      <c r="C88" s="67">
        <v>611241</v>
      </c>
      <c r="D88" s="66" t="s">
        <v>867</v>
      </c>
    </row>
    <row r="89" spans="1:4">
      <c r="A89" s="66">
        <v>85</v>
      </c>
      <c r="B89" s="67" t="s">
        <v>5</v>
      </c>
      <c r="C89" s="67">
        <v>611249</v>
      </c>
      <c r="D89" s="66" t="s">
        <v>868</v>
      </c>
    </row>
    <row r="90" spans="1:4">
      <c r="A90" s="66">
        <v>86</v>
      </c>
      <c r="B90" s="67" t="s">
        <v>5</v>
      </c>
      <c r="C90" s="67">
        <v>611300</v>
      </c>
      <c r="D90" s="66" t="s">
        <v>869</v>
      </c>
    </row>
    <row r="91" spans="1:4">
      <c r="A91" s="66">
        <v>87</v>
      </c>
      <c r="B91" s="67" t="s">
        <v>5</v>
      </c>
      <c r="C91" s="67">
        <v>611420</v>
      </c>
      <c r="D91" s="66" t="s">
        <v>870</v>
      </c>
    </row>
    <row r="92" spans="1:4">
      <c r="A92" s="66">
        <v>88</v>
      </c>
      <c r="B92" s="67" t="s">
        <v>5</v>
      </c>
      <c r="C92" s="67">
        <v>611430</v>
      </c>
      <c r="D92" s="66" t="s">
        <v>871</v>
      </c>
    </row>
    <row r="93" spans="1:4">
      <c r="A93" s="66">
        <v>89</v>
      </c>
      <c r="B93" s="67" t="s">
        <v>5</v>
      </c>
      <c r="C93" s="67">
        <v>611490</v>
      </c>
      <c r="D93" s="66" t="s">
        <v>872</v>
      </c>
    </row>
    <row r="94" spans="1:4">
      <c r="A94" s="66">
        <v>90</v>
      </c>
      <c r="B94" s="67" t="s">
        <v>5</v>
      </c>
      <c r="C94" s="67">
        <v>611510</v>
      </c>
      <c r="D94" s="66" t="s">
        <v>873</v>
      </c>
    </row>
    <row r="95" spans="1:4">
      <c r="A95" s="66">
        <v>91</v>
      </c>
      <c r="B95" s="67" t="s">
        <v>5</v>
      </c>
      <c r="C95" s="67">
        <v>611521</v>
      </c>
      <c r="D95" s="66" t="s">
        <v>874</v>
      </c>
    </row>
    <row r="96" spans="1:4">
      <c r="A96" s="66">
        <v>92</v>
      </c>
      <c r="B96" s="67" t="s">
        <v>5</v>
      </c>
      <c r="C96" s="67">
        <v>611522</v>
      </c>
      <c r="D96" s="66" t="s">
        <v>875</v>
      </c>
    </row>
    <row r="97" spans="1:4">
      <c r="A97" s="66">
        <v>93</v>
      </c>
      <c r="B97" s="67" t="s">
        <v>5</v>
      </c>
      <c r="C97" s="67">
        <v>611529</v>
      </c>
      <c r="D97" s="66" t="s">
        <v>876</v>
      </c>
    </row>
    <row r="98" spans="1:4">
      <c r="A98" s="66">
        <v>94</v>
      </c>
      <c r="B98" s="67" t="s">
        <v>5</v>
      </c>
      <c r="C98" s="67">
        <v>611530</v>
      </c>
      <c r="D98" s="66" t="s">
        <v>877</v>
      </c>
    </row>
    <row r="99" spans="1:4">
      <c r="A99" s="66">
        <v>95</v>
      </c>
      <c r="B99" s="67" t="s">
        <v>5</v>
      </c>
      <c r="C99" s="67">
        <v>611594</v>
      </c>
      <c r="D99" s="66" t="s">
        <v>878</v>
      </c>
    </row>
    <row r="100" spans="1:4">
      <c r="A100" s="66">
        <v>96</v>
      </c>
      <c r="B100" s="67" t="s">
        <v>5</v>
      </c>
      <c r="C100" s="67">
        <v>611595</v>
      </c>
      <c r="D100" s="66" t="s">
        <v>879</v>
      </c>
    </row>
    <row r="101" spans="1:4">
      <c r="A101" s="66">
        <v>97</v>
      </c>
      <c r="B101" s="67" t="s">
        <v>5</v>
      </c>
      <c r="C101" s="67">
        <v>611596</v>
      </c>
      <c r="D101" s="66" t="s">
        <v>880</v>
      </c>
    </row>
    <row r="102" spans="1:4">
      <c r="A102" s="66">
        <v>98</v>
      </c>
      <c r="B102" s="67" t="s">
        <v>5</v>
      </c>
      <c r="C102" s="67">
        <v>611599</v>
      </c>
      <c r="D102" s="66" t="s">
        <v>881</v>
      </c>
    </row>
    <row r="103" spans="1:4">
      <c r="A103" s="66">
        <v>99</v>
      </c>
      <c r="B103" s="67" t="s">
        <v>5</v>
      </c>
      <c r="C103" s="67">
        <v>611610</v>
      </c>
      <c r="D103" s="66" t="s">
        <v>882</v>
      </c>
    </row>
    <row r="104" spans="1:4">
      <c r="A104" s="66">
        <v>100</v>
      </c>
      <c r="B104" s="67" t="s">
        <v>5</v>
      </c>
      <c r="C104" s="67">
        <v>611691</v>
      </c>
      <c r="D104" s="66" t="s">
        <v>883</v>
      </c>
    </row>
    <row r="105" spans="1:4">
      <c r="A105" s="66">
        <v>101</v>
      </c>
      <c r="B105" s="67" t="s">
        <v>5</v>
      </c>
      <c r="C105" s="67">
        <v>611692</v>
      </c>
      <c r="D105" s="66" t="s">
        <v>884</v>
      </c>
    </row>
    <row r="106" spans="1:4">
      <c r="A106" s="66">
        <v>102</v>
      </c>
      <c r="B106" s="67" t="s">
        <v>5</v>
      </c>
      <c r="C106" s="67">
        <v>611693</v>
      </c>
      <c r="D106" s="66" t="s">
        <v>885</v>
      </c>
    </row>
    <row r="107" spans="1:4">
      <c r="A107" s="66">
        <v>103</v>
      </c>
      <c r="B107" s="67" t="s">
        <v>5</v>
      </c>
      <c r="C107" s="67">
        <v>611699</v>
      </c>
      <c r="D107" s="66" t="s">
        <v>886</v>
      </c>
    </row>
    <row r="108" spans="1:4">
      <c r="A108" s="66">
        <v>104</v>
      </c>
      <c r="B108" s="67" t="s">
        <v>5</v>
      </c>
      <c r="C108" s="67">
        <v>611710</v>
      </c>
      <c r="D108" s="66" t="s">
        <v>887</v>
      </c>
    </row>
    <row r="109" spans="1:4">
      <c r="A109" s="66">
        <v>105</v>
      </c>
      <c r="B109" s="67" t="s">
        <v>5</v>
      </c>
      <c r="C109" s="67">
        <v>611780</v>
      </c>
      <c r="D109" s="66" t="s">
        <v>888</v>
      </c>
    </row>
    <row r="110" spans="1:4">
      <c r="A110" s="66">
        <v>106</v>
      </c>
      <c r="B110" s="67" t="s">
        <v>5</v>
      </c>
      <c r="C110" s="67">
        <v>611790</v>
      </c>
      <c r="D110" s="66" t="s">
        <v>889</v>
      </c>
    </row>
    <row r="111" spans="1:4">
      <c r="A111" s="66">
        <v>107</v>
      </c>
      <c r="B111" s="67" t="s">
        <v>5</v>
      </c>
      <c r="C111" s="67">
        <v>620111</v>
      </c>
      <c r="D111" s="66" t="s">
        <v>890</v>
      </c>
    </row>
    <row r="112" spans="1:4">
      <c r="A112" s="66">
        <v>108</v>
      </c>
      <c r="B112" s="67" t="s">
        <v>5</v>
      </c>
      <c r="C112" s="67">
        <v>620112</v>
      </c>
      <c r="D112" s="66" t="s">
        <v>891</v>
      </c>
    </row>
    <row r="113" spans="1:4">
      <c r="A113" s="66">
        <v>109</v>
      </c>
      <c r="B113" s="67" t="s">
        <v>5</v>
      </c>
      <c r="C113" s="67">
        <v>620113</v>
      </c>
      <c r="D113" s="66" t="s">
        <v>892</v>
      </c>
    </row>
    <row r="114" spans="1:4">
      <c r="A114" s="66">
        <v>110</v>
      </c>
      <c r="B114" s="67" t="s">
        <v>5</v>
      </c>
      <c r="C114" s="67">
        <v>620119</v>
      </c>
      <c r="D114" s="66" t="s">
        <v>893</v>
      </c>
    </row>
    <row r="115" spans="1:4">
      <c r="A115" s="66">
        <v>111</v>
      </c>
      <c r="B115" s="67" t="s">
        <v>5</v>
      </c>
      <c r="C115" s="67">
        <v>620191</v>
      </c>
      <c r="D115" s="66" t="s">
        <v>894</v>
      </c>
    </row>
    <row r="116" spans="1:4">
      <c r="A116" s="66">
        <v>112</v>
      </c>
      <c r="B116" s="67" t="s">
        <v>5</v>
      </c>
      <c r="C116" s="67">
        <v>620192</v>
      </c>
      <c r="D116" s="66" t="s">
        <v>895</v>
      </c>
    </row>
    <row r="117" spans="1:4">
      <c r="A117" s="66">
        <v>113</v>
      </c>
      <c r="B117" s="67" t="s">
        <v>5</v>
      </c>
      <c r="C117" s="67">
        <v>620193</v>
      </c>
      <c r="D117" s="66" t="s">
        <v>896</v>
      </c>
    </row>
    <row r="118" spans="1:4">
      <c r="A118" s="66">
        <v>114</v>
      </c>
      <c r="B118" s="67" t="s">
        <v>5</v>
      </c>
      <c r="C118" s="67">
        <v>620199</v>
      </c>
      <c r="D118" s="66" t="s">
        <v>897</v>
      </c>
    </row>
    <row r="119" spans="1:4">
      <c r="A119" s="66">
        <v>115</v>
      </c>
      <c r="B119" s="67" t="s">
        <v>5</v>
      </c>
      <c r="C119" s="67">
        <v>620211</v>
      </c>
      <c r="D119" s="66" t="s">
        <v>898</v>
      </c>
    </row>
    <row r="120" spans="1:4">
      <c r="A120" s="66">
        <v>116</v>
      </c>
      <c r="B120" s="67" t="s">
        <v>5</v>
      </c>
      <c r="C120" s="67">
        <v>620212</v>
      </c>
      <c r="D120" s="66" t="s">
        <v>899</v>
      </c>
    </row>
    <row r="121" spans="1:4">
      <c r="A121" s="66">
        <v>117</v>
      </c>
      <c r="B121" s="67" t="s">
        <v>5</v>
      </c>
      <c r="C121" s="67">
        <v>620213</v>
      </c>
      <c r="D121" s="66" t="s">
        <v>900</v>
      </c>
    </row>
    <row r="122" spans="1:4">
      <c r="A122" s="66">
        <v>118</v>
      </c>
      <c r="B122" s="67" t="s">
        <v>5</v>
      </c>
      <c r="C122" s="67">
        <v>620219</v>
      </c>
      <c r="D122" s="66" t="s">
        <v>901</v>
      </c>
    </row>
    <row r="123" spans="1:4">
      <c r="A123" s="66">
        <v>119</v>
      </c>
      <c r="B123" s="67" t="s">
        <v>5</v>
      </c>
      <c r="C123" s="67">
        <v>620291</v>
      </c>
      <c r="D123" s="66" t="s">
        <v>902</v>
      </c>
    </row>
    <row r="124" spans="1:4">
      <c r="A124" s="66">
        <v>120</v>
      </c>
      <c r="B124" s="67" t="s">
        <v>5</v>
      </c>
      <c r="C124" s="67">
        <v>620292</v>
      </c>
      <c r="D124" s="66" t="s">
        <v>903</v>
      </c>
    </row>
    <row r="125" spans="1:4">
      <c r="A125" s="66">
        <v>121</v>
      </c>
      <c r="B125" s="67" t="s">
        <v>5</v>
      </c>
      <c r="C125" s="67">
        <v>620293</v>
      </c>
      <c r="D125" s="66" t="s">
        <v>904</v>
      </c>
    </row>
    <row r="126" spans="1:4">
      <c r="A126" s="66">
        <v>122</v>
      </c>
      <c r="B126" s="67" t="s">
        <v>5</v>
      </c>
      <c r="C126" s="67">
        <v>620299</v>
      </c>
      <c r="D126" s="66" t="s">
        <v>905</v>
      </c>
    </row>
    <row r="127" spans="1:4">
      <c r="A127" s="66">
        <v>123</v>
      </c>
      <c r="B127" s="67" t="s">
        <v>5</v>
      </c>
      <c r="C127" s="67">
        <v>620311</v>
      </c>
      <c r="D127" s="66" t="s">
        <v>906</v>
      </c>
    </row>
    <row r="128" spans="1:4">
      <c r="A128" s="66">
        <v>124</v>
      </c>
      <c r="B128" s="67" t="s">
        <v>5</v>
      </c>
      <c r="C128" s="67">
        <v>620312</v>
      </c>
      <c r="D128" s="66" t="s">
        <v>907</v>
      </c>
    </row>
    <row r="129" spans="1:4">
      <c r="A129" s="66">
        <v>125</v>
      </c>
      <c r="B129" s="67" t="s">
        <v>5</v>
      </c>
      <c r="C129" s="67">
        <v>620319</v>
      </c>
      <c r="D129" s="66" t="s">
        <v>908</v>
      </c>
    </row>
    <row r="130" spans="1:4">
      <c r="A130" s="66">
        <v>126</v>
      </c>
      <c r="B130" s="67" t="s">
        <v>5</v>
      </c>
      <c r="C130" s="67">
        <v>620322</v>
      </c>
      <c r="D130" s="66" t="s">
        <v>909</v>
      </c>
    </row>
    <row r="131" spans="1:4">
      <c r="A131" s="66">
        <v>127</v>
      </c>
      <c r="B131" s="67" t="s">
        <v>5</v>
      </c>
      <c r="C131" s="67">
        <v>620323</v>
      </c>
      <c r="D131" s="66" t="s">
        <v>910</v>
      </c>
    </row>
    <row r="132" spans="1:4">
      <c r="A132" s="66">
        <v>128</v>
      </c>
      <c r="B132" s="67" t="s">
        <v>5</v>
      </c>
      <c r="C132" s="67">
        <v>620329</v>
      </c>
      <c r="D132" s="66" t="s">
        <v>911</v>
      </c>
    </row>
    <row r="133" spans="1:4">
      <c r="A133" s="66">
        <v>129</v>
      </c>
      <c r="B133" s="67" t="s">
        <v>5</v>
      </c>
      <c r="C133" s="67">
        <v>620331</v>
      </c>
      <c r="D133" s="66" t="s">
        <v>912</v>
      </c>
    </row>
    <row r="134" spans="1:4">
      <c r="A134" s="66">
        <v>130</v>
      </c>
      <c r="B134" s="67" t="s">
        <v>5</v>
      </c>
      <c r="C134" s="67">
        <v>620332</v>
      </c>
      <c r="D134" s="66" t="s">
        <v>913</v>
      </c>
    </row>
    <row r="135" spans="1:4">
      <c r="A135" s="66">
        <v>131</v>
      </c>
      <c r="B135" s="67" t="s">
        <v>5</v>
      </c>
      <c r="C135" s="67">
        <v>620333</v>
      </c>
      <c r="D135" s="66" t="s">
        <v>914</v>
      </c>
    </row>
    <row r="136" spans="1:4">
      <c r="A136" s="66">
        <v>132</v>
      </c>
      <c r="B136" s="67" t="s">
        <v>5</v>
      </c>
      <c r="C136" s="67">
        <v>620339</v>
      </c>
      <c r="D136" s="66" t="s">
        <v>915</v>
      </c>
    </row>
    <row r="137" spans="1:4">
      <c r="A137" s="66">
        <v>133</v>
      </c>
      <c r="B137" s="67" t="s">
        <v>5</v>
      </c>
      <c r="C137" s="67">
        <v>620341</v>
      </c>
      <c r="D137" s="66" t="s">
        <v>916</v>
      </c>
    </row>
    <row r="138" spans="1:4">
      <c r="A138" s="66">
        <v>134</v>
      </c>
      <c r="B138" s="67" t="s">
        <v>5</v>
      </c>
      <c r="C138" s="67">
        <v>620342</v>
      </c>
      <c r="D138" s="66" t="s">
        <v>917</v>
      </c>
    </row>
    <row r="139" spans="1:4">
      <c r="A139" s="66">
        <v>135</v>
      </c>
      <c r="B139" s="67" t="s">
        <v>5</v>
      </c>
      <c r="C139" s="67">
        <v>620343</v>
      </c>
      <c r="D139" s="66" t="s">
        <v>918</v>
      </c>
    </row>
    <row r="140" spans="1:4">
      <c r="A140" s="66">
        <v>136</v>
      </c>
      <c r="B140" s="67" t="s">
        <v>5</v>
      </c>
      <c r="C140" s="67">
        <v>620349</v>
      </c>
      <c r="D140" s="66" t="s">
        <v>919</v>
      </c>
    </row>
    <row r="141" spans="1:4">
      <c r="A141" s="66">
        <v>137</v>
      </c>
      <c r="B141" s="67" t="s">
        <v>5</v>
      </c>
      <c r="C141" s="67">
        <v>620411</v>
      </c>
      <c r="D141" s="66" t="s">
        <v>920</v>
      </c>
    </row>
    <row r="142" spans="1:4">
      <c r="A142" s="66">
        <v>138</v>
      </c>
      <c r="B142" s="67" t="s">
        <v>5</v>
      </c>
      <c r="C142" s="67">
        <v>620412</v>
      </c>
      <c r="D142" s="66" t="s">
        <v>921</v>
      </c>
    </row>
    <row r="143" spans="1:4">
      <c r="A143" s="66">
        <v>139</v>
      </c>
      <c r="B143" s="67" t="s">
        <v>5</v>
      </c>
      <c r="C143" s="67">
        <v>620413</v>
      </c>
      <c r="D143" s="66" t="s">
        <v>922</v>
      </c>
    </row>
    <row r="144" spans="1:4">
      <c r="A144" s="66">
        <v>140</v>
      </c>
      <c r="B144" s="67" t="s">
        <v>5</v>
      </c>
      <c r="C144" s="67">
        <v>620419</v>
      </c>
      <c r="D144" s="66" t="s">
        <v>923</v>
      </c>
    </row>
    <row r="145" spans="1:4">
      <c r="A145" s="66">
        <v>141</v>
      </c>
      <c r="B145" s="67" t="s">
        <v>5</v>
      </c>
      <c r="C145" s="67">
        <v>620421</v>
      </c>
      <c r="D145" s="66" t="s">
        <v>924</v>
      </c>
    </row>
    <row r="146" spans="1:4">
      <c r="A146" s="66">
        <v>142</v>
      </c>
      <c r="B146" s="67" t="s">
        <v>5</v>
      </c>
      <c r="C146" s="67">
        <v>620422</v>
      </c>
      <c r="D146" s="66" t="s">
        <v>925</v>
      </c>
    </row>
    <row r="147" spans="1:4">
      <c r="A147" s="66">
        <v>143</v>
      </c>
      <c r="B147" s="67" t="s">
        <v>5</v>
      </c>
      <c r="C147" s="67">
        <v>620423</v>
      </c>
      <c r="D147" s="66" t="s">
        <v>926</v>
      </c>
    </row>
    <row r="148" spans="1:4">
      <c r="A148" s="66">
        <v>144</v>
      </c>
      <c r="B148" s="67" t="s">
        <v>5</v>
      </c>
      <c r="C148" s="67">
        <v>620429</v>
      </c>
      <c r="D148" s="66" t="s">
        <v>927</v>
      </c>
    </row>
    <row r="149" spans="1:4">
      <c r="A149" s="66">
        <v>145</v>
      </c>
      <c r="B149" s="67" t="s">
        <v>5</v>
      </c>
      <c r="C149" s="67">
        <v>620431</v>
      </c>
      <c r="D149" s="66" t="s">
        <v>928</v>
      </c>
    </row>
    <row r="150" spans="1:4">
      <c r="A150" s="66">
        <v>146</v>
      </c>
      <c r="B150" s="67" t="s">
        <v>5</v>
      </c>
      <c r="C150" s="67">
        <v>620432</v>
      </c>
      <c r="D150" s="66" t="s">
        <v>929</v>
      </c>
    </row>
    <row r="151" spans="1:4">
      <c r="A151" s="66">
        <v>147</v>
      </c>
      <c r="B151" s="67" t="s">
        <v>5</v>
      </c>
      <c r="C151" s="67">
        <v>620433</v>
      </c>
      <c r="D151" s="66" t="s">
        <v>930</v>
      </c>
    </row>
    <row r="152" spans="1:4">
      <c r="A152" s="66">
        <v>148</v>
      </c>
      <c r="B152" s="67" t="s">
        <v>5</v>
      </c>
      <c r="C152" s="67">
        <v>620439</v>
      </c>
      <c r="D152" s="66" t="s">
        <v>931</v>
      </c>
    </row>
    <row r="153" spans="1:4">
      <c r="A153" s="66">
        <v>149</v>
      </c>
      <c r="B153" s="67" t="s">
        <v>5</v>
      </c>
      <c r="C153" s="67">
        <v>620441</v>
      </c>
      <c r="D153" s="66" t="s">
        <v>932</v>
      </c>
    </row>
    <row r="154" spans="1:4">
      <c r="A154" s="66">
        <v>150</v>
      </c>
      <c r="B154" s="67" t="s">
        <v>5</v>
      </c>
      <c r="C154" s="67">
        <v>620442</v>
      </c>
      <c r="D154" s="66" t="s">
        <v>933</v>
      </c>
    </row>
    <row r="155" spans="1:4">
      <c r="A155" s="66">
        <v>151</v>
      </c>
      <c r="B155" s="67" t="s">
        <v>5</v>
      </c>
      <c r="C155" s="67">
        <v>620443</v>
      </c>
      <c r="D155" s="66" t="s">
        <v>934</v>
      </c>
    </row>
    <row r="156" spans="1:4">
      <c r="A156" s="66">
        <v>152</v>
      </c>
      <c r="B156" s="67" t="s">
        <v>5</v>
      </c>
      <c r="C156" s="67">
        <v>620444</v>
      </c>
      <c r="D156" s="66" t="s">
        <v>935</v>
      </c>
    </row>
    <row r="157" spans="1:4">
      <c r="A157" s="66">
        <v>153</v>
      </c>
      <c r="B157" s="67" t="s">
        <v>5</v>
      </c>
      <c r="C157" s="67">
        <v>620449</v>
      </c>
      <c r="D157" s="66" t="s">
        <v>936</v>
      </c>
    </row>
    <row r="158" spans="1:4">
      <c r="A158" s="66">
        <v>154</v>
      </c>
      <c r="B158" s="67" t="s">
        <v>5</v>
      </c>
      <c r="C158" s="67">
        <v>620451</v>
      </c>
      <c r="D158" s="66" t="s">
        <v>937</v>
      </c>
    </row>
    <row r="159" spans="1:4">
      <c r="A159" s="66">
        <v>155</v>
      </c>
      <c r="B159" s="67" t="s">
        <v>5</v>
      </c>
      <c r="C159" s="67">
        <v>620452</v>
      </c>
      <c r="D159" s="66" t="s">
        <v>938</v>
      </c>
    </row>
    <row r="160" spans="1:4">
      <c r="A160" s="66">
        <v>156</v>
      </c>
      <c r="B160" s="67" t="s">
        <v>5</v>
      </c>
      <c r="C160" s="67">
        <v>620453</v>
      </c>
      <c r="D160" s="66" t="s">
        <v>939</v>
      </c>
    </row>
    <row r="161" spans="1:4">
      <c r="A161" s="66">
        <v>157</v>
      </c>
      <c r="B161" s="67" t="s">
        <v>5</v>
      </c>
      <c r="C161" s="67">
        <v>620459</v>
      </c>
      <c r="D161" s="66" t="s">
        <v>940</v>
      </c>
    </row>
    <row r="162" spans="1:4">
      <c r="A162" s="66">
        <v>158</v>
      </c>
      <c r="B162" s="67" t="s">
        <v>5</v>
      </c>
      <c r="C162" s="67">
        <v>620461</v>
      </c>
      <c r="D162" s="66" t="s">
        <v>941</v>
      </c>
    </row>
    <row r="163" spans="1:4">
      <c r="A163" s="66">
        <v>159</v>
      </c>
      <c r="B163" s="67" t="s">
        <v>5</v>
      </c>
      <c r="C163" s="67">
        <v>620462</v>
      </c>
      <c r="D163" s="66" t="s">
        <v>942</v>
      </c>
    </row>
    <row r="164" spans="1:4">
      <c r="A164" s="66">
        <v>160</v>
      </c>
      <c r="B164" s="67" t="s">
        <v>5</v>
      </c>
      <c r="C164" s="67">
        <v>620463</v>
      </c>
      <c r="D164" s="66" t="s">
        <v>943</v>
      </c>
    </row>
    <row r="165" spans="1:4">
      <c r="A165" s="66">
        <v>161</v>
      </c>
      <c r="B165" s="67" t="s">
        <v>5</v>
      </c>
      <c r="C165" s="67">
        <v>620469</v>
      </c>
      <c r="D165" s="66" t="s">
        <v>944</v>
      </c>
    </row>
    <row r="166" spans="1:4">
      <c r="A166" s="66">
        <v>162</v>
      </c>
      <c r="B166" s="67" t="s">
        <v>5</v>
      </c>
      <c r="C166" s="67">
        <v>620520</v>
      </c>
      <c r="D166" s="66" t="s">
        <v>945</v>
      </c>
    </row>
    <row r="167" spans="1:4">
      <c r="A167" s="66">
        <v>163</v>
      </c>
      <c r="B167" s="67" t="s">
        <v>5</v>
      </c>
      <c r="C167" s="67">
        <v>620530</v>
      </c>
      <c r="D167" s="66" t="s">
        <v>946</v>
      </c>
    </row>
    <row r="168" spans="1:4">
      <c r="A168" s="66">
        <v>164</v>
      </c>
      <c r="B168" s="67" t="s">
        <v>5</v>
      </c>
      <c r="C168" s="67">
        <v>620590</v>
      </c>
      <c r="D168" s="66" t="s">
        <v>947</v>
      </c>
    </row>
    <row r="169" spans="1:4">
      <c r="A169" s="66">
        <v>165</v>
      </c>
      <c r="B169" s="67" t="s">
        <v>5</v>
      </c>
      <c r="C169" s="67">
        <v>620610</v>
      </c>
      <c r="D169" s="66" t="s">
        <v>948</v>
      </c>
    </row>
    <row r="170" spans="1:4">
      <c r="A170" s="66">
        <v>166</v>
      </c>
      <c r="B170" s="67" t="s">
        <v>5</v>
      </c>
      <c r="C170" s="67">
        <v>620620</v>
      </c>
      <c r="D170" s="66" t="s">
        <v>949</v>
      </c>
    </row>
    <row r="171" spans="1:4">
      <c r="A171" s="66">
        <v>167</v>
      </c>
      <c r="B171" s="67" t="s">
        <v>5</v>
      </c>
      <c r="C171" s="67">
        <v>620630</v>
      </c>
      <c r="D171" s="66" t="s">
        <v>950</v>
      </c>
    </row>
    <row r="172" spans="1:4">
      <c r="A172" s="66">
        <v>168</v>
      </c>
      <c r="B172" s="67" t="s">
        <v>5</v>
      </c>
      <c r="C172" s="67">
        <v>620640</v>
      </c>
      <c r="D172" s="66" t="s">
        <v>951</v>
      </c>
    </row>
    <row r="173" spans="1:4">
      <c r="A173" s="66">
        <v>169</v>
      </c>
      <c r="B173" s="67" t="s">
        <v>5</v>
      </c>
      <c r="C173" s="67">
        <v>620690</v>
      </c>
      <c r="D173" s="66" t="s">
        <v>952</v>
      </c>
    </row>
    <row r="174" spans="1:4">
      <c r="A174" s="66">
        <v>170</v>
      </c>
      <c r="B174" s="67" t="s">
        <v>5</v>
      </c>
      <c r="C174" s="67">
        <v>620711</v>
      </c>
      <c r="D174" s="66" t="s">
        <v>953</v>
      </c>
    </row>
    <row r="175" spans="1:4">
      <c r="A175" s="66">
        <v>171</v>
      </c>
      <c r="B175" s="67" t="s">
        <v>5</v>
      </c>
      <c r="C175" s="67">
        <v>620719</v>
      </c>
      <c r="D175" s="66" t="s">
        <v>954</v>
      </c>
    </row>
    <row r="176" spans="1:4">
      <c r="A176" s="66">
        <v>172</v>
      </c>
      <c r="B176" s="67" t="s">
        <v>5</v>
      </c>
      <c r="C176" s="67">
        <v>620721</v>
      </c>
      <c r="D176" s="66" t="s">
        <v>955</v>
      </c>
    </row>
    <row r="177" spans="1:4">
      <c r="A177" s="66">
        <v>173</v>
      </c>
      <c r="B177" s="67" t="s">
        <v>5</v>
      </c>
      <c r="C177" s="67">
        <v>620722</v>
      </c>
      <c r="D177" s="66" t="s">
        <v>956</v>
      </c>
    </row>
    <row r="178" spans="1:4">
      <c r="A178" s="66">
        <v>174</v>
      </c>
      <c r="B178" s="67" t="s">
        <v>5</v>
      </c>
      <c r="C178" s="67">
        <v>620729</v>
      </c>
      <c r="D178" s="66" t="s">
        <v>957</v>
      </c>
    </row>
    <row r="179" spans="1:4">
      <c r="A179" s="66">
        <v>175</v>
      </c>
      <c r="B179" s="67" t="s">
        <v>5</v>
      </c>
      <c r="C179" s="67">
        <v>620791</v>
      </c>
      <c r="D179" s="66" t="s">
        <v>958</v>
      </c>
    </row>
    <row r="180" spans="1:4">
      <c r="A180" s="66">
        <v>176</v>
      </c>
      <c r="B180" s="67" t="s">
        <v>5</v>
      </c>
      <c r="C180" s="67">
        <v>620799</v>
      </c>
      <c r="D180" s="66" t="s">
        <v>959</v>
      </c>
    </row>
    <row r="181" spans="1:4">
      <c r="A181" s="66">
        <v>177</v>
      </c>
      <c r="B181" s="67" t="s">
        <v>5</v>
      </c>
      <c r="C181" s="67">
        <v>620811</v>
      </c>
      <c r="D181" s="66" t="s">
        <v>960</v>
      </c>
    </row>
    <row r="182" spans="1:4">
      <c r="A182" s="66">
        <v>178</v>
      </c>
      <c r="B182" s="67" t="s">
        <v>5</v>
      </c>
      <c r="C182" s="67">
        <v>620819</v>
      </c>
      <c r="D182" s="66" t="s">
        <v>961</v>
      </c>
    </row>
    <row r="183" spans="1:4">
      <c r="A183" s="66">
        <v>179</v>
      </c>
      <c r="B183" s="67" t="s">
        <v>5</v>
      </c>
      <c r="C183" s="67">
        <v>620821</v>
      </c>
      <c r="D183" s="66" t="s">
        <v>962</v>
      </c>
    </row>
    <row r="184" spans="1:4">
      <c r="A184" s="66">
        <v>180</v>
      </c>
      <c r="B184" s="67" t="s">
        <v>5</v>
      </c>
      <c r="C184" s="67">
        <v>620822</v>
      </c>
      <c r="D184" s="66" t="s">
        <v>963</v>
      </c>
    </row>
    <row r="185" spans="1:4">
      <c r="A185" s="66">
        <v>181</v>
      </c>
      <c r="B185" s="67" t="s">
        <v>5</v>
      </c>
      <c r="C185" s="67">
        <v>620829</v>
      </c>
      <c r="D185" s="66" t="s">
        <v>964</v>
      </c>
    </row>
    <row r="186" spans="1:4">
      <c r="A186" s="66">
        <v>182</v>
      </c>
      <c r="B186" s="67" t="s">
        <v>5</v>
      </c>
      <c r="C186" s="67">
        <v>620891</v>
      </c>
      <c r="D186" s="66" t="s">
        <v>965</v>
      </c>
    </row>
    <row r="187" spans="1:4">
      <c r="A187" s="66">
        <v>183</v>
      </c>
      <c r="B187" s="67" t="s">
        <v>5</v>
      </c>
      <c r="C187" s="67">
        <v>620892</v>
      </c>
      <c r="D187" s="66" t="s">
        <v>966</v>
      </c>
    </row>
    <row r="188" spans="1:4">
      <c r="A188" s="66">
        <v>184</v>
      </c>
      <c r="B188" s="67" t="s">
        <v>5</v>
      </c>
      <c r="C188" s="67">
        <v>620899</v>
      </c>
      <c r="D188" s="66" t="s">
        <v>967</v>
      </c>
    </row>
    <row r="189" spans="1:4">
      <c r="A189" s="66">
        <v>185</v>
      </c>
      <c r="B189" s="67" t="s">
        <v>5</v>
      </c>
      <c r="C189" s="67">
        <v>620920</v>
      </c>
      <c r="D189" s="66" t="s">
        <v>968</v>
      </c>
    </row>
    <row r="190" spans="1:4">
      <c r="A190" s="66">
        <v>186</v>
      </c>
      <c r="B190" s="67" t="s">
        <v>5</v>
      </c>
      <c r="C190" s="67">
        <v>620930</v>
      </c>
      <c r="D190" s="66" t="s">
        <v>969</v>
      </c>
    </row>
    <row r="191" spans="1:4">
      <c r="A191" s="66">
        <v>187</v>
      </c>
      <c r="B191" s="67" t="s">
        <v>5</v>
      </c>
      <c r="C191" s="67">
        <v>620990</v>
      </c>
      <c r="D191" s="66" t="s">
        <v>970</v>
      </c>
    </row>
    <row r="192" spans="1:4">
      <c r="A192" s="66">
        <v>188</v>
      </c>
      <c r="B192" s="67" t="s">
        <v>5</v>
      </c>
      <c r="C192" s="67">
        <v>621010</v>
      </c>
      <c r="D192" s="66" t="s">
        <v>971</v>
      </c>
    </row>
    <row r="193" spans="1:4">
      <c r="A193" s="66">
        <v>189</v>
      </c>
      <c r="B193" s="67" t="s">
        <v>5</v>
      </c>
      <c r="C193" s="67">
        <v>621020</v>
      </c>
      <c r="D193" s="66" t="s">
        <v>972</v>
      </c>
    </row>
    <row r="194" spans="1:4">
      <c r="A194" s="66">
        <v>190</v>
      </c>
      <c r="B194" s="67" t="s">
        <v>5</v>
      </c>
      <c r="C194" s="67">
        <v>621030</v>
      </c>
      <c r="D194" s="66" t="s">
        <v>973</v>
      </c>
    </row>
    <row r="195" spans="1:4">
      <c r="A195" s="66">
        <v>191</v>
      </c>
      <c r="B195" s="67" t="s">
        <v>5</v>
      </c>
      <c r="C195" s="67">
        <v>621040</v>
      </c>
      <c r="D195" s="66" t="s">
        <v>974</v>
      </c>
    </row>
    <row r="196" spans="1:4">
      <c r="A196" s="66">
        <v>192</v>
      </c>
      <c r="B196" s="67" t="s">
        <v>5</v>
      </c>
      <c r="C196" s="67">
        <v>621050</v>
      </c>
      <c r="D196" s="66" t="s">
        <v>975</v>
      </c>
    </row>
    <row r="197" spans="1:4">
      <c r="A197" s="66">
        <v>193</v>
      </c>
      <c r="B197" s="67" t="s">
        <v>5</v>
      </c>
      <c r="C197" s="67">
        <v>621111</v>
      </c>
      <c r="D197" s="66" t="s">
        <v>976</v>
      </c>
    </row>
    <row r="198" spans="1:4">
      <c r="A198" s="66">
        <v>194</v>
      </c>
      <c r="B198" s="67" t="s">
        <v>5</v>
      </c>
      <c r="C198" s="67">
        <v>621112</v>
      </c>
      <c r="D198" s="66" t="s">
        <v>977</v>
      </c>
    </row>
    <row r="199" spans="1:4">
      <c r="A199" s="66">
        <v>195</v>
      </c>
      <c r="B199" s="67" t="s">
        <v>5</v>
      </c>
      <c r="C199" s="67">
        <v>621120</v>
      </c>
      <c r="D199" s="66" t="s">
        <v>978</v>
      </c>
    </row>
    <row r="200" spans="1:4">
      <c r="A200" s="66">
        <v>196</v>
      </c>
      <c r="B200" s="67" t="s">
        <v>5</v>
      </c>
      <c r="C200" s="67">
        <v>621132</v>
      </c>
      <c r="D200" s="66" t="s">
        <v>979</v>
      </c>
    </row>
    <row r="201" spans="1:4">
      <c r="A201" s="66">
        <v>197</v>
      </c>
      <c r="B201" s="67" t="s">
        <v>5</v>
      </c>
      <c r="C201" s="67">
        <v>621133</v>
      </c>
      <c r="D201" s="66" t="s">
        <v>980</v>
      </c>
    </row>
    <row r="202" spans="1:4">
      <c r="A202" s="66">
        <v>198</v>
      </c>
      <c r="B202" s="67" t="s">
        <v>5</v>
      </c>
      <c r="C202" s="67">
        <v>621139</v>
      </c>
      <c r="D202" s="66" t="s">
        <v>981</v>
      </c>
    </row>
    <row r="203" spans="1:4">
      <c r="A203" s="66">
        <v>199</v>
      </c>
      <c r="B203" s="67" t="s">
        <v>5</v>
      </c>
      <c r="C203" s="67">
        <v>621142</v>
      </c>
      <c r="D203" s="66" t="s">
        <v>982</v>
      </c>
    </row>
    <row r="204" spans="1:4">
      <c r="A204" s="66">
        <v>200</v>
      </c>
      <c r="B204" s="67" t="s">
        <v>5</v>
      </c>
      <c r="C204" s="67">
        <v>621143</v>
      </c>
      <c r="D204" s="66" t="s">
        <v>983</v>
      </c>
    </row>
    <row r="205" spans="1:4">
      <c r="A205" s="66">
        <v>201</v>
      </c>
      <c r="B205" s="67" t="s">
        <v>5</v>
      </c>
      <c r="C205" s="67">
        <v>621149</v>
      </c>
      <c r="D205" s="66" t="s">
        <v>984</v>
      </c>
    </row>
    <row r="206" spans="1:4">
      <c r="A206" s="66">
        <v>202</v>
      </c>
      <c r="B206" s="67" t="s">
        <v>5</v>
      </c>
      <c r="C206" s="67">
        <v>621210</v>
      </c>
      <c r="D206" s="66" t="s">
        <v>985</v>
      </c>
    </row>
    <row r="207" spans="1:4">
      <c r="A207" s="66">
        <v>203</v>
      </c>
      <c r="B207" s="67" t="s">
        <v>5</v>
      </c>
      <c r="C207" s="67">
        <v>621220</v>
      </c>
      <c r="D207" s="66" t="s">
        <v>986</v>
      </c>
    </row>
    <row r="208" spans="1:4">
      <c r="A208" s="66">
        <v>204</v>
      </c>
      <c r="B208" s="67" t="s">
        <v>5</v>
      </c>
      <c r="C208" s="67">
        <v>621230</v>
      </c>
      <c r="D208" s="66" t="s">
        <v>987</v>
      </c>
    </row>
    <row r="209" spans="1:4">
      <c r="A209" s="66">
        <v>205</v>
      </c>
      <c r="B209" s="67" t="s">
        <v>5</v>
      </c>
      <c r="C209" s="67">
        <v>621290</v>
      </c>
      <c r="D209" s="66" t="s">
        <v>988</v>
      </c>
    </row>
    <row r="210" spans="1:4">
      <c r="A210" s="66">
        <v>206</v>
      </c>
      <c r="B210" s="67" t="s">
        <v>5</v>
      </c>
      <c r="C210" s="67">
        <v>621320</v>
      </c>
      <c r="D210" s="66" t="s">
        <v>989</v>
      </c>
    </row>
    <row r="211" spans="1:4">
      <c r="A211" s="66">
        <v>207</v>
      </c>
      <c r="B211" s="67" t="s">
        <v>5</v>
      </c>
      <c r="C211" s="67">
        <v>621390</v>
      </c>
      <c r="D211" s="66" t="s">
        <v>990</v>
      </c>
    </row>
    <row r="212" spans="1:4">
      <c r="A212" s="66">
        <v>208</v>
      </c>
      <c r="B212" s="67" t="s">
        <v>5</v>
      </c>
      <c r="C212" s="67">
        <v>621410</v>
      </c>
      <c r="D212" s="66" t="s">
        <v>991</v>
      </c>
    </row>
    <row r="213" spans="1:4">
      <c r="A213" s="66">
        <v>209</v>
      </c>
      <c r="B213" s="67" t="s">
        <v>5</v>
      </c>
      <c r="C213" s="67">
        <v>621420</v>
      </c>
      <c r="D213" s="66" t="s">
        <v>992</v>
      </c>
    </row>
    <row r="214" spans="1:4">
      <c r="A214" s="66">
        <v>210</v>
      </c>
      <c r="B214" s="67" t="s">
        <v>5</v>
      </c>
      <c r="C214" s="67">
        <v>621430</v>
      </c>
      <c r="D214" s="66" t="s">
        <v>993</v>
      </c>
    </row>
    <row r="215" spans="1:4">
      <c r="A215" s="66">
        <v>211</v>
      </c>
      <c r="B215" s="67" t="s">
        <v>5</v>
      </c>
      <c r="C215" s="67">
        <v>621440</v>
      </c>
      <c r="D215" s="66" t="s">
        <v>994</v>
      </c>
    </row>
    <row r="216" spans="1:4">
      <c r="A216" s="66">
        <v>212</v>
      </c>
      <c r="B216" s="67" t="s">
        <v>5</v>
      </c>
      <c r="C216" s="67">
        <v>621490</v>
      </c>
      <c r="D216" s="66" t="s">
        <v>995</v>
      </c>
    </row>
    <row r="217" spans="1:4">
      <c r="A217" s="66">
        <v>213</v>
      </c>
      <c r="B217" s="67" t="s">
        <v>5</v>
      </c>
      <c r="C217" s="67">
        <v>621510</v>
      </c>
      <c r="D217" s="66" t="s">
        <v>996</v>
      </c>
    </row>
    <row r="218" spans="1:4">
      <c r="A218" s="66">
        <v>214</v>
      </c>
      <c r="B218" s="67" t="s">
        <v>5</v>
      </c>
      <c r="C218" s="67">
        <v>621520</v>
      </c>
      <c r="D218" s="66" t="s">
        <v>997</v>
      </c>
    </row>
    <row r="219" spans="1:4">
      <c r="A219" s="66">
        <v>215</v>
      </c>
      <c r="B219" s="67" t="s">
        <v>5</v>
      </c>
      <c r="C219" s="67">
        <v>621590</v>
      </c>
      <c r="D219" s="66" t="s">
        <v>998</v>
      </c>
    </row>
    <row r="220" spans="1:4">
      <c r="A220" s="66">
        <v>216</v>
      </c>
      <c r="B220" s="67" t="s">
        <v>5</v>
      </c>
      <c r="C220" s="67">
        <v>621600</v>
      </c>
      <c r="D220" s="66" t="s">
        <v>999</v>
      </c>
    </row>
    <row r="221" spans="1:4">
      <c r="A221" s="66">
        <v>217</v>
      </c>
      <c r="B221" s="67" t="s">
        <v>5</v>
      </c>
      <c r="C221" s="67">
        <v>621710</v>
      </c>
      <c r="D221" s="66" t="s">
        <v>1000</v>
      </c>
    </row>
    <row r="222" spans="1:4">
      <c r="A222" s="66">
        <v>218</v>
      </c>
      <c r="B222" s="67" t="s">
        <v>5</v>
      </c>
      <c r="C222" s="67">
        <v>621790</v>
      </c>
      <c r="D222" s="66" t="s">
        <v>1001</v>
      </c>
    </row>
    <row r="223" spans="1:4">
      <c r="A223" s="66">
        <v>219</v>
      </c>
      <c r="B223" s="67" t="s">
        <v>5</v>
      </c>
      <c r="C223" s="67">
        <v>630299</v>
      </c>
      <c r="D223" s="66" t="s">
        <v>1002</v>
      </c>
    </row>
    <row r="224" spans="1:4">
      <c r="A224" s="66">
        <v>220</v>
      </c>
      <c r="B224" s="67" t="s">
        <v>5</v>
      </c>
      <c r="C224" s="67">
        <v>630710</v>
      </c>
      <c r="D224" s="66" t="s">
        <v>1003</v>
      </c>
    </row>
    <row r="225" spans="1:4">
      <c r="A225" s="66">
        <v>221</v>
      </c>
      <c r="B225" s="67" t="s">
        <v>5</v>
      </c>
      <c r="C225" s="67">
        <v>650100</v>
      </c>
      <c r="D225" s="66" t="s">
        <v>1004</v>
      </c>
    </row>
    <row r="226" spans="1:4">
      <c r="A226" s="66">
        <v>222</v>
      </c>
      <c r="B226" s="67" t="s">
        <v>5</v>
      </c>
      <c r="C226" s="67">
        <v>650200</v>
      </c>
      <c r="D226" s="66" t="s">
        <v>1005</v>
      </c>
    </row>
    <row r="227" spans="1:4">
      <c r="A227" s="66">
        <v>223</v>
      </c>
      <c r="B227" s="67" t="s">
        <v>5</v>
      </c>
      <c r="C227" s="67">
        <v>650400</v>
      </c>
      <c r="D227" s="66" t="s">
        <v>1006</v>
      </c>
    </row>
    <row r="228" spans="1:4">
      <c r="A228" s="66">
        <v>224</v>
      </c>
      <c r="B228" s="67" t="s">
        <v>5</v>
      </c>
      <c r="C228" s="67">
        <v>650500</v>
      </c>
      <c r="D228" s="66" t="s">
        <v>1007</v>
      </c>
    </row>
    <row r="229" spans="1:4">
      <c r="A229" s="66">
        <v>225</v>
      </c>
      <c r="B229" s="67" t="s">
        <v>5</v>
      </c>
      <c r="C229" s="67">
        <v>650610</v>
      </c>
      <c r="D229" s="66" t="s">
        <v>1008</v>
      </c>
    </row>
    <row r="230" spans="1:4">
      <c r="A230" s="66">
        <v>226</v>
      </c>
      <c r="B230" s="67" t="s">
        <v>5</v>
      </c>
      <c r="C230" s="67">
        <v>650700</v>
      </c>
      <c r="D230" s="66" t="s">
        <v>1009</v>
      </c>
    </row>
    <row r="231" spans="1:4">
      <c r="A231" s="66">
        <v>227</v>
      </c>
      <c r="B231" s="67" t="s">
        <v>5</v>
      </c>
      <c r="C231" s="67">
        <v>961900</v>
      </c>
      <c r="D231" s="66" t="s">
        <v>1010</v>
      </c>
    </row>
    <row r="232" spans="1:4">
      <c r="A232" s="66">
        <v>228</v>
      </c>
      <c r="B232" s="67" t="s">
        <v>5</v>
      </c>
      <c r="C232" s="67">
        <v>610110</v>
      </c>
      <c r="D232" s="66" t="s">
        <v>231</v>
      </c>
    </row>
    <row r="233" spans="1:4">
      <c r="A233" s="66">
        <v>229</v>
      </c>
      <c r="B233" s="67" t="s">
        <v>5</v>
      </c>
      <c r="C233" s="67">
        <v>610311</v>
      </c>
      <c r="D233" s="66" t="s">
        <v>230</v>
      </c>
    </row>
    <row r="234" spans="1:4">
      <c r="A234" s="66">
        <v>230</v>
      </c>
      <c r="B234" s="67" t="s">
        <v>5</v>
      </c>
      <c r="C234" s="67">
        <v>610312</v>
      </c>
      <c r="D234" s="66" t="s">
        <v>229</v>
      </c>
    </row>
    <row r="235" spans="1:4">
      <c r="A235" s="66">
        <v>231</v>
      </c>
      <c r="B235" s="67" t="s">
        <v>5</v>
      </c>
      <c r="C235" s="67">
        <v>610319</v>
      </c>
      <c r="D235" s="66" t="s">
        <v>228</v>
      </c>
    </row>
    <row r="236" spans="1:4">
      <c r="A236" s="66">
        <v>232</v>
      </c>
      <c r="B236" s="67" t="s">
        <v>5</v>
      </c>
      <c r="C236" s="67">
        <v>610321</v>
      </c>
      <c r="D236" s="66" t="s">
        <v>227</v>
      </c>
    </row>
    <row r="237" spans="1:4">
      <c r="A237" s="66">
        <v>233</v>
      </c>
      <c r="B237" s="67" t="s">
        <v>5</v>
      </c>
      <c r="C237" s="67">
        <v>610411</v>
      </c>
      <c r="D237" s="66" t="s">
        <v>226</v>
      </c>
    </row>
    <row r="238" spans="1:4">
      <c r="A238" s="66">
        <v>234</v>
      </c>
      <c r="B238" s="67" t="s">
        <v>5</v>
      </c>
      <c r="C238" s="67">
        <v>610412</v>
      </c>
      <c r="D238" s="66" t="s">
        <v>225</v>
      </c>
    </row>
    <row r="239" spans="1:4">
      <c r="A239" s="66">
        <v>235</v>
      </c>
      <c r="B239" s="67" t="s">
        <v>5</v>
      </c>
      <c r="C239" s="67">
        <v>610421</v>
      </c>
      <c r="D239" s="66" t="s">
        <v>224</v>
      </c>
    </row>
    <row r="240" spans="1:4">
      <c r="A240" s="66">
        <v>236</v>
      </c>
      <c r="B240" s="67" t="s">
        <v>5</v>
      </c>
      <c r="C240" s="67">
        <v>610792</v>
      </c>
      <c r="D240" s="66" t="s">
        <v>223</v>
      </c>
    </row>
    <row r="241" spans="1:4">
      <c r="A241" s="66">
        <v>237</v>
      </c>
      <c r="B241" s="67" t="s">
        <v>5</v>
      </c>
      <c r="C241" s="67">
        <v>611010</v>
      </c>
      <c r="D241" s="66" t="s">
        <v>222</v>
      </c>
    </row>
    <row r="242" spans="1:4">
      <c r="A242" s="66">
        <v>238</v>
      </c>
      <c r="B242" s="67" t="s">
        <v>5</v>
      </c>
      <c r="C242" s="67">
        <v>611110</v>
      </c>
      <c r="D242" s="66" t="s">
        <v>221</v>
      </c>
    </row>
    <row r="243" spans="1:4">
      <c r="A243" s="66">
        <v>239</v>
      </c>
      <c r="B243" s="67" t="s">
        <v>5</v>
      </c>
      <c r="C243" s="67">
        <v>611410</v>
      </c>
      <c r="D243" s="66" t="s">
        <v>220</v>
      </c>
    </row>
    <row r="244" spans="1:4">
      <c r="A244" s="66">
        <v>240</v>
      </c>
      <c r="B244" s="67" t="s">
        <v>5</v>
      </c>
      <c r="C244" s="67">
        <v>611511</v>
      </c>
      <c r="D244" s="66" t="s">
        <v>219</v>
      </c>
    </row>
    <row r="245" spans="1:4">
      <c r="A245" s="66">
        <v>241</v>
      </c>
      <c r="B245" s="67" t="s">
        <v>5</v>
      </c>
      <c r="C245" s="67">
        <v>611512</v>
      </c>
      <c r="D245" s="66" t="s">
        <v>218</v>
      </c>
    </row>
    <row r="246" spans="1:4">
      <c r="A246" s="66">
        <v>242</v>
      </c>
      <c r="B246" s="67" t="s">
        <v>5</v>
      </c>
      <c r="C246" s="67">
        <v>611519</v>
      </c>
      <c r="D246" s="66" t="s">
        <v>217</v>
      </c>
    </row>
    <row r="247" spans="1:4">
      <c r="A247" s="66">
        <v>243</v>
      </c>
      <c r="B247" s="67" t="s">
        <v>5</v>
      </c>
      <c r="C247" s="67">
        <v>611520</v>
      </c>
      <c r="D247" s="66" t="s">
        <v>216</v>
      </c>
    </row>
    <row r="248" spans="1:4">
      <c r="A248" s="66">
        <v>244</v>
      </c>
      <c r="B248" s="67" t="s">
        <v>5</v>
      </c>
      <c r="C248" s="67">
        <v>611591</v>
      </c>
      <c r="D248" s="66" t="s">
        <v>215</v>
      </c>
    </row>
    <row r="249" spans="1:4">
      <c r="A249" s="66">
        <v>245</v>
      </c>
      <c r="B249" s="67" t="s">
        <v>5</v>
      </c>
      <c r="C249" s="67">
        <v>611592</v>
      </c>
      <c r="D249" s="66" t="s">
        <v>214</v>
      </c>
    </row>
    <row r="250" spans="1:4">
      <c r="A250" s="66">
        <v>246</v>
      </c>
      <c r="B250" s="67" t="s">
        <v>5</v>
      </c>
      <c r="C250" s="67">
        <v>611593</v>
      </c>
      <c r="D250" s="66" t="s">
        <v>213</v>
      </c>
    </row>
    <row r="251" spans="1:4">
      <c r="A251" s="66">
        <v>247</v>
      </c>
      <c r="B251" s="67" t="s">
        <v>5</v>
      </c>
      <c r="C251" s="67">
        <v>611720</v>
      </c>
      <c r="D251" s="66" t="s">
        <v>212</v>
      </c>
    </row>
    <row r="252" spans="1:4">
      <c r="A252" s="66">
        <v>248</v>
      </c>
      <c r="B252" s="67" t="s">
        <v>5</v>
      </c>
      <c r="C252" s="67">
        <v>620321</v>
      </c>
      <c r="D252" s="66" t="s">
        <v>211</v>
      </c>
    </row>
    <row r="253" spans="1:4">
      <c r="A253" s="66">
        <v>249</v>
      </c>
      <c r="B253" s="67" t="s">
        <v>5</v>
      </c>
      <c r="C253" s="67">
        <v>620510</v>
      </c>
      <c r="D253" s="66" t="s">
        <v>210</v>
      </c>
    </row>
    <row r="254" spans="1:4">
      <c r="A254" s="66">
        <v>250</v>
      </c>
      <c r="B254" s="67" t="s">
        <v>5</v>
      </c>
      <c r="C254" s="67">
        <v>620792</v>
      </c>
      <c r="D254" s="66" t="s">
        <v>209</v>
      </c>
    </row>
    <row r="255" spans="1:4">
      <c r="A255" s="66">
        <v>251</v>
      </c>
      <c r="B255" s="67" t="s">
        <v>5</v>
      </c>
      <c r="C255" s="67">
        <v>620910</v>
      </c>
      <c r="D255" s="66" t="s">
        <v>208</v>
      </c>
    </row>
    <row r="256" spans="1:4">
      <c r="A256" s="66">
        <v>252</v>
      </c>
      <c r="B256" s="67" t="s">
        <v>5</v>
      </c>
      <c r="C256" s="67">
        <v>621131</v>
      </c>
      <c r="D256" s="66" t="s">
        <v>207</v>
      </c>
    </row>
    <row r="257" spans="1:4">
      <c r="A257" s="66">
        <v>253</v>
      </c>
      <c r="B257" s="67" t="s">
        <v>5</v>
      </c>
      <c r="C257" s="67">
        <v>621141</v>
      </c>
      <c r="D257" s="66" t="s">
        <v>206</v>
      </c>
    </row>
    <row r="258" spans="1:4">
      <c r="A258" s="66">
        <v>254</v>
      </c>
      <c r="B258" s="67" t="s">
        <v>5</v>
      </c>
      <c r="C258" s="67">
        <v>621310</v>
      </c>
      <c r="D258" s="66" t="s">
        <v>205</v>
      </c>
    </row>
    <row r="259" spans="1:4">
      <c r="A259" s="66">
        <v>255</v>
      </c>
      <c r="B259" s="67" t="s">
        <v>5</v>
      </c>
      <c r="C259" s="67">
        <v>630292</v>
      </c>
      <c r="D259" s="66">
        <v>0</v>
      </c>
    </row>
    <row r="260" spans="1:4">
      <c r="A260" s="66">
        <v>256</v>
      </c>
      <c r="B260" s="67" t="s">
        <v>5</v>
      </c>
      <c r="C260" s="67">
        <v>640520</v>
      </c>
      <c r="D260" s="66" t="s">
        <v>204</v>
      </c>
    </row>
    <row r="261" spans="1:4">
      <c r="A261" s="66">
        <v>257</v>
      </c>
      <c r="B261" s="67" t="s">
        <v>5</v>
      </c>
      <c r="C261" s="67">
        <v>640690</v>
      </c>
      <c r="D261" s="66">
        <v>0</v>
      </c>
    </row>
    <row r="262" spans="1:4">
      <c r="A262" s="66">
        <v>258</v>
      </c>
      <c r="B262" s="67" t="s">
        <v>5</v>
      </c>
      <c r="C262" s="67">
        <v>640699</v>
      </c>
      <c r="D262" s="66" t="s">
        <v>203</v>
      </c>
    </row>
    <row r="263" spans="1:4">
      <c r="A263" s="66">
        <v>259</v>
      </c>
      <c r="B263" s="67" t="s">
        <v>5</v>
      </c>
      <c r="C263" s="67">
        <v>650300</v>
      </c>
      <c r="D263" s="66" t="s">
        <v>117</v>
      </c>
    </row>
    <row r="264" spans="1:4">
      <c r="A264" s="66">
        <v>260</v>
      </c>
      <c r="B264" s="67" t="s">
        <v>5</v>
      </c>
      <c r="C264" s="67">
        <v>650510</v>
      </c>
      <c r="D264" s="66" t="s">
        <v>117</v>
      </c>
    </row>
    <row r="265" spans="1:4">
      <c r="A265" s="66">
        <v>261</v>
      </c>
      <c r="B265" s="67" t="s">
        <v>5</v>
      </c>
      <c r="C265" s="67">
        <v>650590</v>
      </c>
      <c r="D265" s="66" t="s">
        <v>117</v>
      </c>
    </row>
    <row r="267" spans="1:4">
      <c r="A267" s="66" t="s">
        <v>459</v>
      </c>
    </row>
    <row r="269" spans="1:4">
      <c r="A269" s="68" t="s">
        <v>460</v>
      </c>
    </row>
    <row r="271" spans="1:4">
      <c r="B271" s="67" t="s">
        <v>160</v>
      </c>
      <c r="C271" s="67" t="s">
        <v>270</v>
      </c>
      <c r="D271" s="66" t="s">
        <v>271</v>
      </c>
    </row>
    <row r="272" spans="1:4">
      <c r="A272" s="66">
        <v>1</v>
      </c>
      <c r="B272" s="67" t="s">
        <v>5</v>
      </c>
      <c r="C272" s="67">
        <v>630690</v>
      </c>
      <c r="D272" s="66" t="s">
        <v>1011</v>
      </c>
    </row>
    <row r="273" spans="1:4">
      <c r="A273" s="66">
        <v>2</v>
      </c>
      <c r="B273" s="67" t="s">
        <v>5</v>
      </c>
      <c r="C273" s="67">
        <v>630720</v>
      </c>
      <c r="D273" s="66" t="s">
        <v>1012</v>
      </c>
    </row>
    <row r="274" spans="1:4">
      <c r="A274" s="66">
        <v>3</v>
      </c>
      <c r="B274" s="67" t="s">
        <v>5</v>
      </c>
      <c r="C274" s="67">
        <v>650691</v>
      </c>
      <c r="D274" s="66" t="s">
        <v>1013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D3FA6-FFB3-6E4A-88D2-58F3B1509948}">
  <dimension ref="A1:H114"/>
  <sheetViews>
    <sheetView showGridLines="0" zoomScaleNormal="100" workbookViewId="0">
      <selection sqref="A1:H1"/>
    </sheetView>
  </sheetViews>
  <sheetFormatPr baseColWidth="10" defaultColWidth="10.88671875" defaultRowHeight="15.6"/>
  <cols>
    <col min="1" max="1" width="4" style="66" customWidth="1"/>
    <col min="2" max="2" width="12.33203125" style="67" customWidth="1"/>
    <col min="3" max="3" width="11" style="67" customWidth="1"/>
    <col min="4" max="16384" width="10.88671875" style="66"/>
  </cols>
  <sheetData>
    <row r="1" spans="1:8">
      <c r="A1" s="85" t="s">
        <v>274</v>
      </c>
      <c r="B1" s="85"/>
      <c r="C1" s="85"/>
      <c r="D1" s="85"/>
      <c r="E1" s="85"/>
      <c r="F1" s="85"/>
      <c r="G1" s="85"/>
      <c r="H1" s="85"/>
    </row>
    <row r="2" spans="1:8" ht="16.2">
      <c r="A2" s="86" t="s">
        <v>248</v>
      </c>
      <c r="B2" s="86"/>
      <c r="C2" s="86"/>
      <c r="D2" s="86"/>
      <c r="E2" s="86"/>
      <c r="F2" s="86"/>
      <c r="G2" s="86"/>
      <c r="H2" s="86"/>
    </row>
    <row r="4" spans="1:8">
      <c r="B4" s="67" t="s">
        <v>160</v>
      </c>
      <c r="C4" s="67" t="s">
        <v>270</v>
      </c>
      <c r="D4" s="66" t="s">
        <v>271</v>
      </c>
    </row>
    <row r="5" spans="1:8">
      <c r="A5" s="66">
        <v>1</v>
      </c>
      <c r="B5" s="67" t="s">
        <v>6</v>
      </c>
      <c r="C5" s="67">
        <v>560129</v>
      </c>
      <c r="D5" s="66" t="s">
        <v>1014</v>
      </c>
    </row>
    <row r="6" spans="1:8">
      <c r="A6" s="66">
        <v>2</v>
      </c>
      <c r="B6" s="67" t="s">
        <v>6</v>
      </c>
      <c r="C6" s="67">
        <v>570110</v>
      </c>
      <c r="D6" s="66" t="s">
        <v>1015</v>
      </c>
    </row>
    <row r="7" spans="1:8">
      <c r="A7" s="66">
        <v>3</v>
      </c>
      <c r="B7" s="67" t="s">
        <v>6</v>
      </c>
      <c r="C7" s="67">
        <v>570190</v>
      </c>
      <c r="D7" s="66" t="s">
        <v>1016</v>
      </c>
    </row>
    <row r="8" spans="1:8">
      <c r="A8" s="66">
        <v>4</v>
      </c>
      <c r="B8" s="67" t="s">
        <v>6</v>
      </c>
      <c r="C8" s="67">
        <v>570210</v>
      </c>
      <c r="D8" s="66" t="s">
        <v>1017</v>
      </c>
    </row>
    <row r="9" spans="1:8">
      <c r="A9" s="66">
        <v>5</v>
      </c>
      <c r="B9" s="67" t="s">
        <v>6</v>
      </c>
      <c r="C9" s="67">
        <v>570231</v>
      </c>
      <c r="D9" s="66" t="s">
        <v>1018</v>
      </c>
    </row>
    <row r="10" spans="1:8">
      <c r="A10" s="66">
        <v>6</v>
      </c>
      <c r="B10" s="67" t="s">
        <v>6</v>
      </c>
      <c r="C10" s="67">
        <v>570232</v>
      </c>
      <c r="D10" s="66" t="s">
        <v>1019</v>
      </c>
    </row>
    <row r="11" spans="1:8">
      <c r="A11" s="66">
        <v>7</v>
      </c>
      <c r="B11" s="67" t="s">
        <v>6</v>
      </c>
      <c r="C11" s="67">
        <v>570239</v>
      </c>
      <c r="D11" s="66" t="s">
        <v>1020</v>
      </c>
    </row>
    <row r="12" spans="1:8">
      <c r="A12" s="66">
        <v>8</v>
      </c>
      <c r="B12" s="67" t="s">
        <v>6</v>
      </c>
      <c r="C12" s="67">
        <v>570241</v>
      </c>
      <c r="D12" s="66" t="s">
        <v>1021</v>
      </c>
    </row>
    <row r="13" spans="1:8">
      <c r="A13" s="66">
        <v>9</v>
      </c>
      <c r="B13" s="67" t="s">
        <v>6</v>
      </c>
      <c r="C13" s="67">
        <v>570242</v>
      </c>
      <c r="D13" s="66" t="s">
        <v>1022</v>
      </c>
    </row>
    <row r="14" spans="1:8">
      <c r="A14" s="66">
        <v>10</v>
      </c>
      <c r="B14" s="67" t="s">
        <v>6</v>
      </c>
      <c r="C14" s="67">
        <v>570249</v>
      </c>
      <c r="D14" s="66" t="s">
        <v>1023</v>
      </c>
    </row>
    <row r="15" spans="1:8">
      <c r="A15" s="66">
        <v>11</v>
      </c>
      <c r="B15" s="67" t="s">
        <v>6</v>
      </c>
      <c r="C15" s="67">
        <v>570250</v>
      </c>
      <c r="D15" s="66" t="s">
        <v>1024</v>
      </c>
    </row>
    <row r="16" spans="1:8">
      <c r="A16" s="66">
        <v>12</v>
      </c>
      <c r="B16" s="67" t="s">
        <v>6</v>
      </c>
      <c r="C16" s="67">
        <v>570291</v>
      </c>
      <c r="D16" s="66" t="s">
        <v>1025</v>
      </c>
    </row>
    <row r="17" spans="1:4">
      <c r="A17" s="66">
        <v>13</v>
      </c>
      <c r="B17" s="67" t="s">
        <v>6</v>
      </c>
      <c r="C17" s="67">
        <v>570292</v>
      </c>
      <c r="D17" s="66" t="s">
        <v>1026</v>
      </c>
    </row>
    <row r="18" spans="1:4">
      <c r="A18" s="66">
        <v>14</v>
      </c>
      <c r="B18" s="67" t="s">
        <v>6</v>
      </c>
      <c r="C18" s="67">
        <v>570299</v>
      </c>
      <c r="D18" s="66" t="s">
        <v>1027</v>
      </c>
    </row>
    <row r="19" spans="1:4">
      <c r="A19" s="66">
        <v>15</v>
      </c>
      <c r="B19" s="67" t="s">
        <v>6</v>
      </c>
      <c r="C19" s="67">
        <v>570310</v>
      </c>
      <c r="D19" s="66" t="s">
        <v>1028</v>
      </c>
    </row>
    <row r="20" spans="1:4">
      <c r="A20" s="66">
        <v>16</v>
      </c>
      <c r="B20" s="67" t="s">
        <v>6</v>
      </c>
      <c r="C20" s="67">
        <v>570320</v>
      </c>
      <c r="D20" s="66" t="s">
        <v>1029</v>
      </c>
    </row>
    <row r="21" spans="1:4">
      <c r="A21" s="66">
        <v>17</v>
      </c>
      <c r="B21" s="67" t="s">
        <v>6</v>
      </c>
      <c r="C21" s="67">
        <v>570330</v>
      </c>
      <c r="D21" s="66" t="s">
        <v>1030</v>
      </c>
    </row>
    <row r="22" spans="1:4">
      <c r="A22" s="66">
        <v>18</v>
      </c>
      <c r="B22" s="67" t="s">
        <v>6</v>
      </c>
      <c r="C22" s="67">
        <v>570410</v>
      </c>
      <c r="D22" s="66" t="s">
        <v>1031</v>
      </c>
    </row>
    <row r="23" spans="1:4">
      <c r="A23" s="66">
        <v>19</v>
      </c>
      <c r="B23" s="67" t="s">
        <v>6</v>
      </c>
      <c r="C23" s="67">
        <v>570420</v>
      </c>
      <c r="D23" s="66" t="s">
        <v>1032</v>
      </c>
    </row>
    <row r="24" spans="1:4">
      <c r="A24" s="66">
        <v>20</v>
      </c>
      <c r="B24" s="67" t="s">
        <v>6</v>
      </c>
      <c r="C24" s="67">
        <v>570490</v>
      </c>
      <c r="D24" s="66" t="s">
        <v>1033</v>
      </c>
    </row>
    <row r="25" spans="1:4">
      <c r="A25" s="66">
        <v>21</v>
      </c>
      <c r="B25" s="67" t="s">
        <v>6</v>
      </c>
      <c r="C25" s="67">
        <v>570500</v>
      </c>
      <c r="D25" s="66" t="s">
        <v>1034</v>
      </c>
    </row>
    <row r="26" spans="1:4">
      <c r="A26" s="66">
        <v>22</v>
      </c>
      <c r="B26" s="67" t="s">
        <v>6</v>
      </c>
      <c r="C26" s="67">
        <v>580710</v>
      </c>
      <c r="D26" s="66" t="s">
        <v>1035</v>
      </c>
    </row>
    <row r="27" spans="1:4">
      <c r="A27" s="66">
        <v>23</v>
      </c>
      <c r="B27" s="67" t="s">
        <v>6</v>
      </c>
      <c r="C27" s="67">
        <v>580790</v>
      </c>
      <c r="D27" s="66" t="s">
        <v>1036</v>
      </c>
    </row>
    <row r="28" spans="1:4">
      <c r="A28" s="66">
        <v>24</v>
      </c>
      <c r="B28" s="67" t="s">
        <v>6</v>
      </c>
      <c r="C28" s="67">
        <v>600690</v>
      </c>
      <c r="D28" s="66" t="s">
        <v>1037</v>
      </c>
    </row>
    <row r="29" spans="1:4">
      <c r="A29" s="66">
        <v>25</v>
      </c>
      <c r="B29" s="67" t="s">
        <v>6</v>
      </c>
      <c r="C29" s="67">
        <v>630110</v>
      </c>
      <c r="D29" s="66" t="s">
        <v>1038</v>
      </c>
    </row>
    <row r="30" spans="1:4">
      <c r="A30" s="66">
        <v>26</v>
      </c>
      <c r="B30" s="67" t="s">
        <v>6</v>
      </c>
      <c r="C30" s="67">
        <v>630130</v>
      </c>
      <c r="D30" s="66" t="s">
        <v>1039</v>
      </c>
    </row>
    <row r="31" spans="1:4">
      <c r="A31" s="66">
        <v>27</v>
      </c>
      <c r="B31" s="67" t="s">
        <v>6</v>
      </c>
      <c r="C31" s="67">
        <v>630140</v>
      </c>
      <c r="D31" s="66" t="s">
        <v>1040</v>
      </c>
    </row>
    <row r="32" spans="1:4">
      <c r="A32" s="66">
        <v>28</v>
      </c>
      <c r="B32" s="67" t="s">
        <v>6</v>
      </c>
      <c r="C32" s="67">
        <v>630190</v>
      </c>
      <c r="D32" s="66" t="s">
        <v>1041</v>
      </c>
    </row>
    <row r="33" spans="1:4">
      <c r="A33" s="66">
        <v>29</v>
      </c>
      <c r="B33" s="67" t="s">
        <v>6</v>
      </c>
      <c r="C33" s="67">
        <v>630210</v>
      </c>
      <c r="D33" s="66" t="s">
        <v>1042</v>
      </c>
    </row>
    <row r="34" spans="1:4">
      <c r="A34" s="66">
        <v>30</v>
      </c>
      <c r="B34" s="67" t="s">
        <v>6</v>
      </c>
      <c r="C34" s="67">
        <v>630221</v>
      </c>
      <c r="D34" s="66" t="s">
        <v>1043</v>
      </c>
    </row>
    <row r="35" spans="1:4">
      <c r="A35" s="66">
        <v>31</v>
      </c>
      <c r="B35" s="67" t="s">
        <v>6</v>
      </c>
      <c r="C35" s="67">
        <v>630222</v>
      </c>
      <c r="D35" s="66" t="s">
        <v>1044</v>
      </c>
    </row>
    <row r="36" spans="1:4">
      <c r="A36" s="66">
        <v>32</v>
      </c>
      <c r="B36" s="67" t="s">
        <v>6</v>
      </c>
      <c r="C36" s="67">
        <v>630229</v>
      </c>
      <c r="D36" s="66" t="s">
        <v>1045</v>
      </c>
    </row>
    <row r="37" spans="1:4">
      <c r="A37" s="66">
        <v>33</v>
      </c>
      <c r="B37" s="67" t="s">
        <v>6</v>
      </c>
      <c r="C37" s="67">
        <v>630231</v>
      </c>
      <c r="D37" s="66" t="s">
        <v>1046</v>
      </c>
    </row>
    <row r="38" spans="1:4">
      <c r="A38" s="66">
        <v>34</v>
      </c>
      <c r="B38" s="67" t="s">
        <v>6</v>
      </c>
      <c r="C38" s="67">
        <v>630232</v>
      </c>
      <c r="D38" s="66" t="s">
        <v>1047</v>
      </c>
    </row>
    <row r="39" spans="1:4">
      <c r="A39" s="66">
        <v>35</v>
      </c>
      <c r="B39" s="67" t="s">
        <v>6</v>
      </c>
      <c r="C39" s="67">
        <v>630239</v>
      </c>
      <c r="D39" s="66" t="s">
        <v>1048</v>
      </c>
    </row>
    <row r="40" spans="1:4">
      <c r="A40" s="66">
        <v>36</v>
      </c>
      <c r="B40" s="67" t="s">
        <v>6</v>
      </c>
      <c r="C40" s="67">
        <v>630240</v>
      </c>
      <c r="D40" s="66" t="s">
        <v>1049</v>
      </c>
    </row>
    <row r="41" spans="1:4">
      <c r="A41" s="66">
        <v>37</v>
      </c>
      <c r="B41" s="67" t="s">
        <v>6</v>
      </c>
      <c r="C41" s="67">
        <v>630251</v>
      </c>
      <c r="D41" s="66" t="s">
        <v>1050</v>
      </c>
    </row>
    <row r="42" spans="1:4">
      <c r="A42" s="66">
        <v>38</v>
      </c>
      <c r="B42" s="67" t="s">
        <v>6</v>
      </c>
      <c r="C42" s="67">
        <v>630253</v>
      </c>
      <c r="D42" s="66" t="s">
        <v>1051</v>
      </c>
    </row>
    <row r="43" spans="1:4">
      <c r="A43" s="66">
        <v>39</v>
      </c>
      <c r="B43" s="67" t="s">
        <v>6</v>
      </c>
      <c r="C43" s="67">
        <v>630259</v>
      </c>
      <c r="D43" s="66" t="s">
        <v>1052</v>
      </c>
    </row>
    <row r="44" spans="1:4">
      <c r="A44" s="66">
        <v>40</v>
      </c>
      <c r="B44" s="67" t="s">
        <v>6</v>
      </c>
      <c r="C44" s="67">
        <v>630260</v>
      </c>
      <c r="D44" s="66" t="s">
        <v>1053</v>
      </c>
    </row>
    <row r="45" spans="1:4">
      <c r="A45" s="66">
        <v>41</v>
      </c>
      <c r="B45" s="67" t="s">
        <v>6</v>
      </c>
      <c r="C45" s="67">
        <v>630291</v>
      </c>
      <c r="D45" s="66" t="s">
        <v>1054</v>
      </c>
    </row>
    <row r="46" spans="1:4">
      <c r="A46" s="66">
        <v>42</v>
      </c>
      <c r="B46" s="67" t="s">
        <v>6</v>
      </c>
      <c r="C46" s="67">
        <v>630293</v>
      </c>
      <c r="D46" s="66" t="s">
        <v>1055</v>
      </c>
    </row>
    <row r="47" spans="1:4">
      <c r="A47" s="66">
        <v>43</v>
      </c>
      <c r="B47" s="67" t="s">
        <v>6</v>
      </c>
      <c r="C47" s="67">
        <v>630312</v>
      </c>
      <c r="D47" s="66" t="s">
        <v>1056</v>
      </c>
    </row>
    <row r="48" spans="1:4">
      <c r="A48" s="66">
        <v>44</v>
      </c>
      <c r="B48" s="67" t="s">
        <v>6</v>
      </c>
      <c r="C48" s="67">
        <v>630319</v>
      </c>
      <c r="D48" s="66" t="s">
        <v>1057</v>
      </c>
    </row>
    <row r="49" spans="1:4">
      <c r="A49" s="66">
        <v>45</v>
      </c>
      <c r="B49" s="67" t="s">
        <v>6</v>
      </c>
      <c r="C49" s="67">
        <v>630391</v>
      </c>
      <c r="D49" s="66" t="s">
        <v>1058</v>
      </c>
    </row>
    <row r="50" spans="1:4">
      <c r="A50" s="66">
        <v>46</v>
      </c>
      <c r="B50" s="67" t="s">
        <v>6</v>
      </c>
      <c r="C50" s="67">
        <v>630392</v>
      </c>
      <c r="D50" s="66" t="s">
        <v>1059</v>
      </c>
    </row>
    <row r="51" spans="1:4">
      <c r="A51" s="66">
        <v>47</v>
      </c>
      <c r="B51" s="67" t="s">
        <v>6</v>
      </c>
      <c r="C51" s="67">
        <v>630399</v>
      </c>
      <c r="D51" s="66" t="s">
        <v>1060</v>
      </c>
    </row>
    <row r="52" spans="1:4">
      <c r="A52" s="66">
        <v>48</v>
      </c>
      <c r="B52" s="67" t="s">
        <v>6</v>
      </c>
      <c r="C52" s="67">
        <v>630411</v>
      </c>
      <c r="D52" s="66" t="s">
        <v>1061</v>
      </c>
    </row>
    <row r="53" spans="1:4">
      <c r="A53" s="66">
        <v>49</v>
      </c>
      <c r="B53" s="67" t="s">
        <v>6</v>
      </c>
      <c r="C53" s="67">
        <v>630419</v>
      </c>
      <c r="D53" s="66" t="s">
        <v>1062</v>
      </c>
    </row>
    <row r="54" spans="1:4">
      <c r="A54" s="66">
        <v>50</v>
      </c>
      <c r="B54" s="67" t="s">
        <v>6</v>
      </c>
      <c r="C54" s="67">
        <v>630491</v>
      </c>
      <c r="D54" s="66" t="s">
        <v>1063</v>
      </c>
    </row>
    <row r="55" spans="1:4">
      <c r="A55" s="66">
        <v>51</v>
      </c>
      <c r="B55" s="67" t="s">
        <v>6</v>
      </c>
      <c r="C55" s="67">
        <v>630492</v>
      </c>
      <c r="D55" s="66" t="s">
        <v>1064</v>
      </c>
    </row>
    <row r="56" spans="1:4">
      <c r="A56" s="66">
        <v>52</v>
      </c>
      <c r="B56" s="67" t="s">
        <v>6</v>
      </c>
      <c r="C56" s="67">
        <v>630493</v>
      </c>
      <c r="D56" s="66" t="s">
        <v>1065</v>
      </c>
    </row>
    <row r="57" spans="1:4">
      <c r="A57" s="66">
        <v>53</v>
      </c>
      <c r="B57" s="67" t="s">
        <v>6</v>
      </c>
      <c r="C57" s="67">
        <v>630499</v>
      </c>
      <c r="D57" s="66" t="s">
        <v>1066</v>
      </c>
    </row>
    <row r="58" spans="1:4">
      <c r="A58" s="66">
        <v>54</v>
      </c>
      <c r="B58" s="67" t="s">
        <v>6</v>
      </c>
      <c r="C58" s="67">
        <v>630520</v>
      </c>
      <c r="D58" s="66" t="s">
        <v>1067</v>
      </c>
    </row>
    <row r="59" spans="1:4">
      <c r="A59" s="66">
        <v>55</v>
      </c>
      <c r="B59" s="67" t="s">
        <v>6</v>
      </c>
      <c r="C59" s="67">
        <v>630532</v>
      </c>
      <c r="D59" s="66" t="s">
        <v>1068</v>
      </c>
    </row>
    <row r="60" spans="1:4">
      <c r="A60" s="66">
        <v>56</v>
      </c>
      <c r="B60" s="67" t="s">
        <v>6</v>
      </c>
      <c r="C60" s="67">
        <v>630533</v>
      </c>
      <c r="D60" s="66" t="s">
        <v>1069</v>
      </c>
    </row>
    <row r="61" spans="1:4">
      <c r="A61" s="66">
        <v>57</v>
      </c>
      <c r="B61" s="67" t="s">
        <v>6</v>
      </c>
      <c r="C61" s="67">
        <v>630539</v>
      </c>
      <c r="D61" s="66" t="s">
        <v>1070</v>
      </c>
    </row>
    <row r="62" spans="1:4">
      <c r="A62" s="66">
        <v>58</v>
      </c>
      <c r="B62" s="67" t="s">
        <v>6</v>
      </c>
      <c r="C62" s="67">
        <v>630590</v>
      </c>
      <c r="D62" s="66" t="s">
        <v>1071</v>
      </c>
    </row>
    <row r="63" spans="1:4">
      <c r="A63" s="66">
        <v>59</v>
      </c>
      <c r="B63" s="67" t="s">
        <v>6</v>
      </c>
      <c r="C63" s="67">
        <v>630612</v>
      </c>
      <c r="D63" s="66" t="s">
        <v>1072</v>
      </c>
    </row>
    <row r="64" spans="1:4">
      <c r="A64" s="66">
        <v>60</v>
      </c>
      <c r="B64" s="67" t="s">
        <v>6</v>
      </c>
      <c r="C64" s="67">
        <v>630619</v>
      </c>
      <c r="D64" s="66" t="s">
        <v>234</v>
      </c>
    </row>
    <row r="65" spans="1:4">
      <c r="A65" s="66">
        <v>61</v>
      </c>
      <c r="B65" s="67" t="s">
        <v>6</v>
      </c>
      <c r="C65" s="67">
        <v>630622</v>
      </c>
      <c r="D65" s="66" t="s">
        <v>1073</v>
      </c>
    </row>
    <row r="66" spans="1:4">
      <c r="A66" s="66">
        <v>62</v>
      </c>
      <c r="B66" s="67" t="s">
        <v>6</v>
      </c>
      <c r="C66" s="67">
        <v>630790</v>
      </c>
      <c r="D66" s="66" t="s">
        <v>1074</v>
      </c>
    </row>
    <row r="67" spans="1:4">
      <c r="A67" s="66">
        <v>63</v>
      </c>
      <c r="B67" s="67" t="s">
        <v>6</v>
      </c>
      <c r="C67" s="67">
        <v>630800</v>
      </c>
      <c r="D67" s="66" t="s">
        <v>1075</v>
      </c>
    </row>
    <row r="68" spans="1:4">
      <c r="A68" s="66">
        <v>64</v>
      </c>
      <c r="B68" s="67" t="s">
        <v>6</v>
      </c>
      <c r="C68" s="67">
        <v>940490</v>
      </c>
      <c r="D68" s="66" t="s">
        <v>1076</v>
      </c>
    </row>
    <row r="69" spans="1:4">
      <c r="A69" s="66">
        <v>65</v>
      </c>
      <c r="B69" s="67" t="s">
        <v>6</v>
      </c>
      <c r="C69" s="67">
        <v>420212</v>
      </c>
      <c r="D69" s="66" t="s">
        <v>247</v>
      </c>
    </row>
    <row r="70" spans="1:4">
      <c r="A70" s="66">
        <v>66</v>
      </c>
      <c r="B70" s="67" t="s">
        <v>6</v>
      </c>
      <c r="C70" s="67">
        <v>420222</v>
      </c>
      <c r="D70" s="66" t="s">
        <v>246</v>
      </c>
    </row>
    <row r="71" spans="1:4">
      <c r="A71" s="66">
        <v>67</v>
      </c>
      <c r="B71" s="67" t="s">
        <v>6</v>
      </c>
      <c r="C71" s="67">
        <v>420232</v>
      </c>
      <c r="D71" s="66" t="s">
        <v>245</v>
      </c>
    </row>
    <row r="72" spans="1:4">
      <c r="A72" s="66">
        <v>68</v>
      </c>
      <c r="B72" s="67" t="s">
        <v>6</v>
      </c>
      <c r="C72" s="67">
        <v>420292</v>
      </c>
      <c r="D72" s="66" t="s">
        <v>244</v>
      </c>
    </row>
    <row r="73" spans="1:4">
      <c r="A73" s="66">
        <v>69</v>
      </c>
      <c r="B73" s="67" t="s">
        <v>6</v>
      </c>
      <c r="C73" s="67">
        <v>560110</v>
      </c>
      <c r="D73" s="66" t="s">
        <v>243</v>
      </c>
    </row>
    <row r="74" spans="1:4">
      <c r="A74" s="66">
        <v>70</v>
      </c>
      <c r="B74" s="67" t="s">
        <v>6</v>
      </c>
      <c r="C74" s="67">
        <v>560300</v>
      </c>
      <c r="D74" s="66" t="s">
        <v>179</v>
      </c>
    </row>
    <row r="75" spans="1:4">
      <c r="A75" s="66">
        <v>71</v>
      </c>
      <c r="B75" s="67" t="s">
        <v>6</v>
      </c>
      <c r="C75" s="67">
        <v>570251</v>
      </c>
      <c r="D75" s="66" t="s">
        <v>242</v>
      </c>
    </row>
    <row r="76" spans="1:4">
      <c r="A76" s="66">
        <v>72</v>
      </c>
      <c r="B76" s="67" t="s">
        <v>6</v>
      </c>
      <c r="C76" s="67">
        <v>570252</v>
      </c>
      <c r="D76" s="66" t="s">
        <v>241</v>
      </c>
    </row>
    <row r="77" spans="1:4">
      <c r="A77" s="66">
        <v>73</v>
      </c>
      <c r="B77" s="67" t="s">
        <v>6</v>
      </c>
      <c r="C77" s="67">
        <v>570259</v>
      </c>
      <c r="D77" s="66" t="s">
        <v>240</v>
      </c>
    </row>
    <row r="78" spans="1:4">
      <c r="A78" s="66">
        <v>74</v>
      </c>
      <c r="B78" s="67" t="s">
        <v>6</v>
      </c>
      <c r="C78" s="67">
        <v>600220</v>
      </c>
      <c r="D78" s="66" t="s">
        <v>171</v>
      </c>
    </row>
    <row r="79" spans="1:4">
      <c r="A79" s="66">
        <v>75</v>
      </c>
      <c r="B79" s="67" t="s">
        <v>6</v>
      </c>
      <c r="C79" s="67">
        <v>600249</v>
      </c>
      <c r="D79" s="66" t="s">
        <v>239</v>
      </c>
    </row>
    <row r="80" spans="1:4">
      <c r="A80" s="66">
        <v>76</v>
      </c>
      <c r="B80" s="67" t="s">
        <v>6</v>
      </c>
      <c r="C80" s="67">
        <v>600299</v>
      </c>
      <c r="D80" s="66" t="s">
        <v>238</v>
      </c>
    </row>
    <row r="81" spans="1:4">
      <c r="A81" s="66">
        <v>77</v>
      </c>
      <c r="B81" s="67" t="s">
        <v>6</v>
      </c>
      <c r="C81" s="67">
        <v>630252</v>
      </c>
      <c r="D81" s="66" t="s">
        <v>237</v>
      </c>
    </row>
    <row r="82" spans="1:4">
      <c r="A82" s="66">
        <v>78</v>
      </c>
      <c r="B82" s="67" t="s">
        <v>6</v>
      </c>
      <c r="C82" s="67">
        <v>630292</v>
      </c>
      <c r="D82" s="66">
        <v>0</v>
      </c>
    </row>
    <row r="83" spans="1:4">
      <c r="A83" s="66">
        <v>79</v>
      </c>
      <c r="B83" s="67" t="s">
        <v>6</v>
      </c>
      <c r="C83" s="67">
        <v>630311</v>
      </c>
      <c r="D83" s="66" t="s">
        <v>236</v>
      </c>
    </row>
    <row r="84" spans="1:4">
      <c r="A84" s="66">
        <v>80</v>
      </c>
      <c r="B84" s="67" t="s">
        <v>6</v>
      </c>
      <c r="C84" s="67">
        <v>630531</v>
      </c>
      <c r="D84" s="66" t="s">
        <v>235</v>
      </c>
    </row>
    <row r="85" spans="1:4">
      <c r="A85" s="66">
        <v>81</v>
      </c>
      <c r="B85" s="67" t="s">
        <v>6</v>
      </c>
      <c r="C85" s="67">
        <v>630611</v>
      </c>
      <c r="D85" s="66" t="s">
        <v>234</v>
      </c>
    </row>
    <row r="86" spans="1:4">
      <c r="A86" s="66">
        <v>82</v>
      </c>
      <c r="B86" s="67" t="s">
        <v>6</v>
      </c>
      <c r="C86" s="67">
        <v>640610</v>
      </c>
      <c r="D86" s="66" t="s">
        <v>233</v>
      </c>
    </row>
    <row r="88" spans="1:4">
      <c r="A88" s="66" t="s">
        <v>459</v>
      </c>
    </row>
    <row r="90" spans="1:4">
      <c r="A90" s="68" t="s">
        <v>460</v>
      </c>
    </row>
    <row r="92" spans="1:4">
      <c r="B92" s="67" t="s">
        <v>160</v>
      </c>
      <c r="C92" s="67" t="s">
        <v>270</v>
      </c>
      <c r="D92" s="66" t="s">
        <v>271</v>
      </c>
    </row>
    <row r="93" spans="1:4">
      <c r="A93" s="66">
        <v>1</v>
      </c>
      <c r="B93" s="67" t="s">
        <v>6</v>
      </c>
      <c r="C93" s="67">
        <v>392620</v>
      </c>
      <c r="D93" s="66" t="s">
        <v>1077</v>
      </c>
    </row>
    <row r="94" spans="1:4">
      <c r="A94" s="66">
        <v>2</v>
      </c>
      <c r="B94" s="67" t="s">
        <v>6</v>
      </c>
      <c r="C94" s="67">
        <v>401511</v>
      </c>
      <c r="D94" s="66" t="s">
        <v>1078</v>
      </c>
    </row>
    <row r="95" spans="1:4">
      <c r="A95" s="66">
        <v>3</v>
      </c>
      <c r="B95" s="67" t="s">
        <v>6</v>
      </c>
      <c r="C95" s="67">
        <v>401519</v>
      </c>
      <c r="D95" s="66" t="s">
        <v>1079</v>
      </c>
    </row>
    <row r="96" spans="1:4">
      <c r="A96" s="66">
        <v>4</v>
      </c>
      <c r="B96" s="67" t="s">
        <v>6</v>
      </c>
      <c r="C96" s="67">
        <v>401590</v>
      </c>
      <c r="D96" s="66" t="s">
        <v>1080</v>
      </c>
    </row>
    <row r="97" spans="1:4">
      <c r="A97" s="66">
        <v>5</v>
      </c>
      <c r="B97" s="67" t="s">
        <v>6</v>
      </c>
      <c r="C97" s="67">
        <v>420329</v>
      </c>
      <c r="D97" s="66" t="s">
        <v>1081</v>
      </c>
    </row>
    <row r="98" spans="1:4">
      <c r="A98" s="66">
        <v>6</v>
      </c>
      <c r="B98" s="67" t="s">
        <v>6</v>
      </c>
      <c r="C98" s="67">
        <v>420330</v>
      </c>
      <c r="D98" s="66" t="s">
        <v>1082</v>
      </c>
    </row>
    <row r="99" spans="1:4">
      <c r="A99" s="66">
        <v>7</v>
      </c>
      <c r="B99" s="67" t="s">
        <v>6</v>
      </c>
      <c r="C99" s="67">
        <v>420340</v>
      </c>
      <c r="D99" s="66" t="s">
        <v>1083</v>
      </c>
    </row>
    <row r="100" spans="1:4">
      <c r="A100" s="66">
        <v>8</v>
      </c>
      <c r="B100" s="67" t="s">
        <v>6</v>
      </c>
      <c r="C100" s="67">
        <v>430310</v>
      </c>
      <c r="D100" s="66" t="s">
        <v>1084</v>
      </c>
    </row>
    <row r="101" spans="1:4">
      <c r="A101" s="66">
        <v>9</v>
      </c>
      <c r="B101" s="67" t="s">
        <v>6</v>
      </c>
      <c r="C101" s="67">
        <v>430390</v>
      </c>
      <c r="D101" s="66" t="s">
        <v>1085</v>
      </c>
    </row>
    <row r="102" spans="1:4">
      <c r="A102" s="66">
        <v>10</v>
      </c>
      <c r="B102" s="67" t="s">
        <v>6</v>
      </c>
      <c r="C102" s="67">
        <v>570220</v>
      </c>
      <c r="D102" s="66" t="s">
        <v>1086</v>
      </c>
    </row>
    <row r="103" spans="1:4">
      <c r="A103" s="66">
        <v>11</v>
      </c>
      <c r="B103" s="67" t="s">
        <v>6</v>
      </c>
      <c r="C103" s="67">
        <v>570390</v>
      </c>
      <c r="D103" s="66" t="s">
        <v>1087</v>
      </c>
    </row>
    <row r="104" spans="1:4">
      <c r="A104" s="66">
        <v>12</v>
      </c>
      <c r="B104" s="67" t="s">
        <v>6</v>
      </c>
      <c r="C104" s="67">
        <v>591000</v>
      </c>
      <c r="D104" s="66" t="s">
        <v>1088</v>
      </c>
    </row>
    <row r="105" spans="1:4">
      <c r="A105" s="66">
        <v>13</v>
      </c>
      <c r="B105" s="67" t="s">
        <v>6</v>
      </c>
      <c r="C105" s="67">
        <v>630510</v>
      </c>
      <c r="D105" s="66" t="s">
        <v>1089</v>
      </c>
    </row>
    <row r="106" spans="1:4">
      <c r="A106" s="66">
        <v>14</v>
      </c>
      <c r="B106" s="67" t="s">
        <v>6</v>
      </c>
      <c r="C106" s="67">
        <v>630640</v>
      </c>
      <c r="D106" s="66" t="s">
        <v>1090</v>
      </c>
    </row>
    <row r="107" spans="1:4">
      <c r="A107" s="66">
        <v>15</v>
      </c>
      <c r="B107" s="67" t="s">
        <v>6</v>
      </c>
      <c r="C107" s="67">
        <v>630900</v>
      </c>
      <c r="D107" s="66" t="s">
        <v>1091</v>
      </c>
    </row>
    <row r="108" spans="1:4">
      <c r="A108" s="66">
        <v>16</v>
      </c>
      <c r="B108" s="67" t="s">
        <v>6</v>
      </c>
      <c r="C108" s="67">
        <v>631010</v>
      </c>
      <c r="D108" s="66" t="s">
        <v>1092</v>
      </c>
    </row>
    <row r="109" spans="1:4">
      <c r="A109" s="66">
        <v>17</v>
      </c>
      <c r="B109" s="67" t="s">
        <v>6</v>
      </c>
      <c r="C109" s="67">
        <v>631090</v>
      </c>
      <c r="D109" s="66" t="s">
        <v>1093</v>
      </c>
    </row>
    <row r="110" spans="1:4">
      <c r="A110" s="66">
        <v>18</v>
      </c>
      <c r="B110" s="67" t="s">
        <v>6</v>
      </c>
      <c r="C110" s="67">
        <v>650699</v>
      </c>
      <c r="D110" s="66" t="s">
        <v>1094</v>
      </c>
    </row>
    <row r="111" spans="1:4">
      <c r="A111" s="66">
        <v>19</v>
      </c>
      <c r="B111" s="67" t="s">
        <v>6</v>
      </c>
      <c r="C111" s="67">
        <v>701931</v>
      </c>
      <c r="D111" s="66" t="s">
        <v>1095</v>
      </c>
    </row>
    <row r="112" spans="1:4">
      <c r="A112" s="66">
        <v>20</v>
      </c>
      <c r="B112" s="67" t="s">
        <v>6</v>
      </c>
      <c r="C112" s="67">
        <v>701932</v>
      </c>
      <c r="D112" s="66" t="s">
        <v>1096</v>
      </c>
    </row>
    <row r="113" spans="1:4">
      <c r="A113" s="66">
        <v>21</v>
      </c>
      <c r="B113" s="67" t="s">
        <v>6</v>
      </c>
      <c r="C113" s="67">
        <v>701939</v>
      </c>
      <c r="D113" s="66" t="s">
        <v>1097</v>
      </c>
    </row>
    <row r="114" spans="1:4">
      <c r="A114" s="66">
        <v>22</v>
      </c>
      <c r="B114" s="67" t="s">
        <v>6</v>
      </c>
      <c r="C114" s="67">
        <v>940430</v>
      </c>
      <c r="D114" s="66" t="s">
        <v>1098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35"/>
  <sheetViews>
    <sheetView showGridLines="0" zoomScaleNormal="100" workbookViewId="0"/>
  </sheetViews>
  <sheetFormatPr baseColWidth="10" defaultColWidth="10.88671875" defaultRowHeight="13.2"/>
  <cols>
    <col min="1" max="1" width="14.33203125" style="23" customWidth="1"/>
    <col min="2" max="31" width="11.88671875" style="23" customWidth="1"/>
    <col min="32" max="16384" width="10.88671875" style="23"/>
  </cols>
  <sheetData>
    <row r="1" spans="1:33" s="27" customFormat="1">
      <c r="A1" s="45" t="s">
        <v>0</v>
      </c>
    </row>
    <row r="2" spans="1:33" s="27" customFormat="1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3" s="27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3" s="27" customFormat="1">
      <c r="A4" s="87" t="s">
        <v>1185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3" s="27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3" s="27" customFormat="1" ht="13.8" thickTop="1">
      <c r="A6" s="28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1186</v>
      </c>
    </row>
    <row r="7" spans="1:33" s="27" customFormat="1" ht="13.8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3" s="27" customFormat="1" ht="13.8" thickTop="1">
      <c r="A8" s="2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3" s="27" customFormat="1">
      <c r="A9" s="29" t="s">
        <v>3</v>
      </c>
      <c r="B9" s="8">
        <v>955.98200000000008</v>
      </c>
      <c r="C9" s="8">
        <v>890.32564299999945</v>
      </c>
      <c r="D9" s="8">
        <v>918.2725449999997</v>
      </c>
      <c r="E9" s="8">
        <v>770.49988399999972</v>
      </c>
      <c r="F9" s="8">
        <v>753.27229299999954</v>
      </c>
      <c r="G9" s="8">
        <v>842.91089799999963</v>
      </c>
      <c r="H9" s="8">
        <v>833.75010100000077</v>
      </c>
      <c r="I9" s="8">
        <v>821.31347999999991</v>
      </c>
      <c r="J9" s="8">
        <v>779.67691000000002</v>
      </c>
      <c r="K9" s="8">
        <v>935.40604699999983</v>
      </c>
      <c r="L9" s="8">
        <v>964.85967299999947</v>
      </c>
      <c r="M9" s="8">
        <v>859.270624</v>
      </c>
      <c r="N9" s="8">
        <v>846.18813799999998</v>
      </c>
      <c r="O9" s="30">
        <v>868.76457199999982</v>
      </c>
      <c r="P9" s="30">
        <v>678.96997900000042</v>
      </c>
      <c r="Q9" s="30">
        <v>851.03453300000035</v>
      </c>
      <c r="R9" s="30">
        <v>1027.6016519999996</v>
      </c>
      <c r="S9" s="30">
        <v>1057.0411209999991</v>
      </c>
      <c r="T9" s="30">
        <v>1035.9761189999999</v>
      </c>
      <c r="U9" s="30">
        <v>587.54915299999993</v>
      </c>
      <c r="V9" s="30">
        <v>561.611086</v>
      </c>
      <c r="W9" s="30">
        <v>540.37837200000001</v>
      </c>
      <c r="X9" s="30">
        <v>527.81155000000001</v>
      </c>
      <c r="Y9" s="30">
        <v>654.17097799999988</v>
      </c>
      <c r="Z9" s="30">
        <v>665.92367200000001</v>
      </c>
      <c r="AA9" s="30">
        <v>649.51979599999981</v>
      </c>
      <c r="AB9" s="30">
        <v>566.89002599999981</v>
      </c>
      <c r="AC9" s="30">
        <v>568.01886200000013</v>
      </c>
      <c r="AD9" s="30">
        <v>550.20358999999996</v>
      </c>
      <c r="AE9" s="30">
        <f>SUM(B9:AD9)</f>
        <v>22563.193296999998</v>
      </c>
      <c r="AG9"/>
    </row>
    <row r="10" spans="1:33" s="27" customFormat="1">
      <c r="A10" s="29" t="s">
        <v>4</v>
      </c>
      <c r="B10" s="8">
        <v>613.08999999999992</v>
      </c>
      <c r="C10" s="8">
        <v>757.10733899999946</v>
      </c>
      <c r="D10" s="8">
        <v>982.66700399999945</v>
      </c>
      <c r="E10" s="8">
        <v>897.85415400000034</v>
      </c>
      <c r="F10" s="8">
        <v>997.27588299999945</v>
      </c>
      <c r="G10" s="8">
        <v>1255.3879789999989</v>
      </c>
      <c r="H10" s="8">
        <v>942.59650499999941</v>
      </c>
      <c r="I10" s="8">
        <v>913.97518199999922</v>
      </c>
      <c r="J10" s="8">
        <v>875.92024699999968</v>
      </c>
      <c r="K10" s="8">
        <v>814.72762500000022</v>
      </c>
      <c r="L10" s="8">
        <v>890.40432500000054</v>
      </c>
      <c r="M10" s="8">
        <v>883.21201999999982</v>
      </c>
      <c r="N10" s="8">
        <v>955.74461599999972</v>
      </c>
      <c r="O10" s="10">
        <v>821.23440200000005</v>
      </c>
      <c r="P10" s="10">
        <v>626.36616500000036</v>
      </c>
      <c r="Q10" s="10">
        <v>757.65181599999994</v>
      </c>
      <c r="R10" s="10">
        <v>879.30979799999989</v>
      </c>
      <c r="S10" s="10">
        <v>1064.7997710000004</v>
      </c>
      <c r="T10" s="10">
        <v>1128.9506570000003</v>
      </c>
      <c r="U10" s="10">
        <v>1009.3335339999998</v>
      </c>
      <c r="V10" s="10">
        <v>987.6080939999996</v>
      </c>
      <c r="W10" s="10">
        <v>982.02172799999983</v>
      </c>
      <c r="X10" s="10">
        <v>990.81871200000035</v>
      </c>
      <c r="Y10" s="10">
        <v>1107.1416239999996</v>
      </c>
      <c r="Z10" s="10">
        <v>1130.3326799999998</v>
      </c>
      <c r="AA10" s="10">
        <v>1077.1942019999999</v>
      </c>
      <c r="AB10" s="10">
        <v>1134.7577440000002</v>
      </c>
      <c r="AC10" s="10">
        <v>1252.6876180000002</v>
      </c>
      <c r="AD10" s="10">
        <v>1250.9145880000001</v>
      </c>
      <c r="AE10" s="30">
        <f t="shared" ref="AE10:AE13" si="0">SUM(B10:AD10)</f>
        <v>27981.086011999992</v>
      </c>
    </row>
    <row r="11" spans="1:33" s="27" customFormat="1">
      <c r="A11" s="28" t="s">
        <v>5</v>
      </c>
      <c r="B11" s="8">
        <v>2569.4740159999988</v>
      </c>
      <c r="C11" s="8">
        <v>3618.4947899999988</v>
      </c>
      <c r="D11" s="8">
        <v>5498.1282349999983</v>
      </c>
      <c r="E11" s="8">
        <v>6505.2977020000026</v>
      </c>
      <c r="F11" s="8">
        <v>7673.9637729999977</v>
      </c>
      <c r="G11" s="8">
        <v>8535.3827710000005</v>
      </c>
      <c r="H11" s="8">
        <v>7907.7521739999947</v>
      </c>
      <c r="I11" s="8">
        <v>7709.6067909999983</v>
      </c>
      <c r="J11" s="8">
        <v>7272.5215339999922</v>
      </c>
      <c r="K11" s="8">
        <v>7413.603151999996</v>
      </c>
      <c r="L11" s="8">
        <v>7236.9383160000043</v>
      </c>
      <c r="M11" s="8">
        <v>6264.5763660000011</v>
      </c>
      <c r="N11" s="8">
        <v>5070.6888239999998</v>
      </c>
      <c r="O11" s="11">
        <v>4864.6258240000061</v>
      </c>
      <c r="P11" s="11">
        <v>4083.0193050000016</v>
      </c>
      <c r="Q11" s="11">
        <v>4333.625086</v>
      </c>
      <c r="R11" s="11">
        <v>4614.9423319999969</v>
      </c>
      <c r="S11" s="11">
        <v>4424.5129840000027</v>
      </c>
      <c r="T11" s="11">
        <v>4501.0388400000047</v>
      </c>
      <c r="U11" s="11">
        <v>4504.3568100000002</v>
      </c>
      <c r="V11" s="11">
        <v>4332.1206069999998</v>
      </c>
      <c r="W11" s="11">
        <v>4147.7044920000017</v>
      </c>
      <c r="X11" s="11">
        <v>3989.4713819999979</v>
      </c>
      <c r="Y11" s="11">
        <v>4153.8328140000021</v>
      </c>
      <c r="Z11" s="11">
        <v>4101.8515779999989</v>
      </c>
      <c r="AA11" s="11">
        <v>3430.556005999998</v>
      </c>
      <c r="AB11" s="11">
        <v>4413.0485869999993</v>
      </c>
      <c r="AC11" s="11">
        <v>5228.3508609999963</v>
      </c>
      <c r="AD11" s="11">
        <v>6074.5915560000012</v>
      </c>
      <c r="AE11" s="30">
        <f t="shared" si="0"/>
        <v>154474.07750799996</v>
      </c>
    </row>
    <row r="12" spans="1:33" s="27" customFormat="1">
      <c r="A12" s="29" t="s">
        <v>6</v>
      </c>
      <c r="B12" s="8">
        <v>757.3660000000001</v>
      </c>
      <c r="C12" s="8">
        <v>998.58540100000027</v>
      </c>
      <c r="D12" s="8">
        <v>1329.6884569999997</v>
      </c>
      <c r="E12" s="8">
        <v>1419.2861980000002</v>
      </c>
      <c r="F12" s="8">
        <v>1576.2750260000003</v>
      </c>
      <c r="G12" s="8">
        <v>1557.2948510000001</v>
      </c>
      <c r="H12" s="8">
        <v>1230.2190509999991</v>
      </c>
      <c r="I12" s="8">
        <v>1302.5769020000005</v>
      </c>
      <c r="J12" s="8">
        <v>1283.0553360000004</v>
      </c>
      <c r="K12" s="8">
        <v>1267.3369010000001</v>
      </c>
      <c r="L12" s="8">
        <v>1257.2919410000002</v>
      </c>
      <c r="M12" s="8">
        <v>1296.0813609999993</v>
      </c>
      <c r="N12" s="8">
        <v>1267.5241360000005</v>
      </c>
      <c r="O12" s="30">
        <v>1227.9800339999995</v>
      </c>
      <c r="P12" s="30">
        <v>1016.4650259999999</v>
      </c>
      <c r="Q12" s="30">
        <v>1150.3187359999999</v>
      </c>
      <c r="R12" s="30">
        <v>1257.3679059999995</v>
      </c>
      <c r="S12" s="30">
        <v>1260.2897650000009</v>
      </c>
      <c r="T12" s="30">
        <v>1379.6744089999993</v>
      </c>
      <c r="U12" s="30">
        <v>1427.3581269999995</v>
      </c>
      <c r="V12" s="30">
        <v>1444.1704399999996</v>
      </c>
      <c r="W12" s="30">
        <v>1454.0210259999999</v>
      </c>
      <c r="X12" s="30">
        <v>1600.3500919999997</v>
      </c>
      <c r="Y12" s="30">
        <v>1614.6121619999999</v>
      </c>
      <c r="Z12" s="30">
        <v>1689.3818949999998</v>
      </c>
      <c r="AA12" s="30">
        <v>1922.1062149999998</v>
      </c>
      <c r="AB12" s="30">
        <v>2054.914929</v>
      </c>
      <c r="AC12" s="30">
        <v>2204.1437579999993</v>
      </c>
      <c r="AD12" s="30">
        <v>2214.8951620000007</v>
      </c>
      <c r="AE12" s="30">
        <f t="shared" si="0"/>
        <v>41460.631242999996</v>
      </c>
    </row>
    <row r="13" spans="1:33" s="27" customFormat="1">
      <c r="A13" s="29" t="s">
        <v>7</v>
      </c>
      <c r="B13" s="8">
        <f>SUM(B9:B12)</f>
        <v>4895.9120159999984</v>
      </c>
      <c r="C13" s="8">
        <f t="shared" ref="C13:AD13" si="1">SUM(C9:C12)</f>
        <v>6264.5131729999976</v>
      </c>
      <c r="D13" s="8">
        <f t="shared" si="1"/>
        <v>8728.7562409999973</v>
      </c>
      <c r="E13" s="8">
        <f t="shared" si="1"/>
        <v>9592.9379380000028</v>
      </c>
      <c r="F13" s="8">
        <f t="shared" si="1"/>
        <v>11000.786974999995</v>
      </c>
      <c r="G13" s="8">
        <f t="shared" si="1"/>
        <v>12190.976498999999</v>
      </c>
      <c r="H13" s="8">
        <f t="shared" si="1"/>
        <v>10914.317830999993</v>
      </c>
      <c r="I13" s="8">
        <f t="shared" si="1"/>
        <v>10747.472354999998</v>
      </c>
      <c r="J13" s="8">
        <f t="shared" si="1"/>
        <v>10211.174026999994</v>
      </c>
      <c r="K13" s="8">
        <f t="shared" si="1"/>
        <v>10431.073724999997</v>
      </c>
      <c r="L13" s="8">
        <f t="shared" si="1"/>
        <v>10349.494255000003</v>
      </c>
      <c r="M13" s="8">
        <f t="shared" si="1"/>
        <v>9303.1403709999995</v>
      </c>
      <c r="N13" s="8">
        <f t="shared" si="1"/>
        <v>8140.1457140000002</v>
      </c>
      <c r="O13" s="8">
        <f t="shared" si="1"/>
        <v>7782.6048320000054</v>
      </c>
      <c r="P13" s="8">
        <f t="shared" si="1"/>
        <v>6404.8204750000023</v>
      </c>
      <c r="Q13" s="8">
        <f t="shared" si="1"/>
        <v>7092.6301710000007</v>
      </c>
      <c r="R13" s="8">
        <f t="shared" si="1"/>
        <v>7779.221687999996</v>
      </c>
      <c r="S13" s="8">
        <f t="shared" si="1"/>
        <v>7806.6436410000024</v>
      </c>
      <c r="T13" s="8">
        <f t="shared" si="1"/>
        <v>8045.6400250000042</v>
      </c>
      <c r="U13" s="8">
        <f t="shared" si="1"/>
        <v>7528.597624</v>
      </c>
      <c r="V13" s="8">
        <f t="shared" si="1"/>
        <v>7325.5102269999988</v>
      </c>
      <c r="W13" s="8">
        <f t="shared" si="1"/>
        <v>7124.1256180000019</v>
      </c>
      <c r="X13" s="8">
        <f t="shared" si="1"/>
        <v>7108.4517359999982</v>
      </c>
      <c r="Y13" s="8">
        <f t="shared" si="1"/>
        <v>7529.7575780000006</v>
      </c>
      <c r="Z13" s="8">
        <f t="shared" si="1"/>
        <v>7587.4898249999978</v>
      </c>
      <c r="AA13" s="8">
        <f t="shared" si="1"/>
        <v>7079.3762189999979</v>
      </c>
      <c r="AB13" s="8">
        <f t="shared" si="1"/>
        <v>8169.6112859999994</v>
      </c>
      <c r="AC13" s="8">
        <f t="shared" si="1"/>
        <v>9253.2010989999944</v>
      </c>
      <c r="AD13" s="8">
        <f t="shared" si="1"/>
        <v>10090.604896000003</v>
      </c>
      <c r="AE13" s="30">
        <f t="shared" si="0"/>
        <v>246478.98805999995</v>
      </c>
    </row>
    <row r="14" spans="1:33" s="27" customFormat="1">
      <c r="A14" s="28"/>
      <c r="B14" s="12"/>
      <c r="C14" s="12"/>
      <c r="D14" s="12"/>
      <c r="E14" s="12"/>
      <c r="F14" s="12"/>
      <c r="G14" s="12"/>
      <c r="H14" s="12"/>
      <c r="I14" s="12"/>
      <c r="J14" s="1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3" s="27" customFormat="1">
      <c r="A15" s="28"/>
      <c r="B15" s="89" t="s">
        <v>8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</row>
    <row r="16" spans="1:33" s="27" customFormat="1">
      <c r="A16" s="2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27" customFormat="1">
      <c r="A17" s="29" t="s">
        <v>3</v>
      </c>
      <c r="B17" s="12">
        <f>B9/B$13*100</f>
        <v>19.52612703977972</v>
      </c>
      <c r="C17" s="12">
        <f t="shared" ref="C17:AE21" si="2">C9/C$13*100</f>
        <v>14.212208010628757</v>
      </c>
      <c r="D17" s="12">
        <f t="shared" si="2"/>
        <v>10.520084644897807</v>
      </c>
      <c r="E17" s="12">
        <f t="shared" si="2"/>
        <v>8.0319490126987976</v>
      </c>
      <c r="F17" s="12">
        <f t="shared" si="2"/>
        <v>6.8474400487152405</v>
      </c>
      <c r="G17" s="12">
        <f t="shared" si="2"/>
        <v>6.9142196941249292</v>
      </c>
      <c r="H17" s="12">
        <f t="shared" si="2"/>
        <v>7.6390491271190228</v>
      </c>
      <c r="I17" s="12">
        <f t="shared" si="2"/>
        <v>7.6419222387476431</v>
      </c>
      <c r="J17" s="12">
        <f t="shared" si="2"/>
        <v>7.635526609755237</v>
      </c>
      <c r="K17" s="12">
        <f t="shared" si="2"/>
        <v>8.9674953093095908</v>
      </c>
      <c r="L17" s="12">
        <f t="shared" si="2"/>
        <v>9.3227712313948157</v>
      </c>
      <c r="M17" s="12">
        <f t="shared" si="2"/>
        <v>9.2363501971715021</v>
      </c>
      <c r="N17" s="12">
        <f t="shared" si="2"/>
        <v>10.39524558564923</v>
      </c>
      <c r="O17" s="12">
        <f t="shared" si="2"/>
        <v>11.162902276984056</v>
      </c>
      <c r="P17" s="12">
        <f t="shared" si="2"/>
        <v>10.600921316221594</v>
      </c>
      <c r="Q17" s="12">
        <f t="shared" si="2"/>
        <v>11.998856735540347</v>
      </c>
      <c r="R17" s="12">
        <f t="shared" si="2"/>
        <v>13.20956894164809</v>
      </c>
      <c r="S17" s="12">
        <f t="shared" si="2"/>
        <v>13.540276328850027</v>
      </c>
      <c r="T17" s="12">
        <f t="shared" si="2"/>
        <v>12.876242483891135</v>
      </c>
      <c r="U17" s="12">
        <f t="shared" si="2"/>
        <v>7.8042310446634104</v>
      </c>
      <c r="V17" s="12">
        <f t="shared" si="2"/>
        <v>7.6665115274843512</v>
      </c>
      <c r="W17" s="12">
        <f t="shared" si="2"/>
        <v>7.5851887091191363</v>
      </c>
      <c r="X17" s="12">
        <f t="shared" si="2"/>
        <v>7.4251267308597528</v>
      </c>
      <c r="Y17" s="12">
        <f t="shared" si="2"/>
        <v>8.6878092850069688</v>
      </c>
      <c r="Z17" s="12">
        <f t="shared" si="2"/>
        <v>8.7766005274346472</v>
      </c>
      <c r="AA17" s="12">
        <f t="shared" si="2"/>
        <v>9.1748167621998213</v>
      </c>
      <c r="AB17" s="12">
        <f t="shared" si="2"/>
        <v>6.9390085544395612</v>
      </c>
      <c r="AC17" s="12">
        <f t="shared" si="2"/>
        <v>6.1386200939844118</v>
      </c>
      <c r="AD17" s="12">
        <f t="shared" ref="AD17" si="3">AD9/AD$13*100</f>
        <v>5.4526323810191517</v>
      </c>
      <c r="AE17" s="12">
        <f t="shared" si="2"/>
        <v>9.1542055874991988</v>
      </c>
    </row>
    <row r="18" spans="1:31" s="27" customFormat="1">
      <c r="A18" s="29" t="s">
        <v>4</v>
      </c>
      <c r="B18" s="12">
        <f t="shared" ref="B18:Q21" si="4">B10/B$13*100</f>
        <v>12.522488108372903</v>
      </c>
      <c r="C18" s="12">
        <f t="shared" si="4"/>
        <v>12.085653235803321</v>
      </c>
      <c r="D18" s="12">
        <f t="shared" si="4"/>
        <v>11.257812417584725</v>
      </c>
      <c r="E18" s="12">
        <f t="shared" si="4"/>
        <v>9.359532604118888</v>
      </c>
      <c r="F18" s="12">
        <f t="shared" si="4"/>
        <v>9.0654958164936179</v>
      </c>
      <c r="G18" s="12">
        <f t="shared" si="4"/>
        <v>10.2976818887558</v>
      </c>
      <c r="H18" s="12">
        <f t="shared" si="4"/>
        <v>8.6363299987722346</v>
      </c>
      <c r="I18" s="12">
        <f t="shared" si="4"/>
        <v>8.5040942819898913</v>
      </c>
      <c r="J18" s="12">
        <f t="shared" si="4"/>
        <v>8.5780562027826086</v>
      </c>
      <c r="K18" s="12">
        <f t="shared" si="4"/>
        <v>7.8105825582207782</v>
      </c>
      <c r="L18" s="12">
        <f t="shared" si="4"/>
        <v>8.6033607349444381</v>
      </c>
      <c r="M18" s="12">
        <f t="shared" si="4"/>
        <v>9.4936976631371941</v>
      </c>
      <c r="N18" s="12">
        <f t="shared" si="4"/>
        <v>11.741124171232492</v>
      </c>
      <c r="O18" s="12">
        <f t="shared" si="4"/>
        <v>10.552179119043821</v>
      </c>
      <c r="P18" s="12">
        <f t="shared" si="4"/>
        <v>9.7796053370254707</v>
      </c>
      <c r="Q18" s="12">
        <f t="shared" si="4"/>
        <v>10.682240547348002</v>
      </c>
      <c r="R18" s="12">
        <f t="shared" si="2"/>
        <v>11.303313278195915</v>
      </c>
      <c r="S18" s="12">
        <f t="shared" si="2"/>
        <v>13.639661549397989</v>
      </c>
      <c r="T18" s="12">
        <f t="shared" si="2"/>
        <v>14.031831569546259</v>
      </c>
      <c r="U18" s="12">
        <f t="shared" si="2"/>
        <v>13.40666063467652</v>
      </c>
      <c r="V18" s="12">
        <f t="shared" si="2"/>
        <v>13.481765274996452</v>
      </c>
      <c r="W18" s="12">
        <f t="shared" si="2"/>
        <v>13.784452726644769</v>
      </c>
      <c r="X18" s="12">
        <f t="shared" si="2"/>
        <v>13.938600820514885</v>
      </c>
      <c r="Y18" s="12">
        <f t="shared" si="2"/>
        <v>14.703549384309269</v>
      </c>
      <c r="Z18" s="12">
        <f t="shared" si="2"/>
        <v>14.897320537757691</v>
      </c>
      <c r="AA18" s="12">
        <f t="shared" si="2"/>
        <v>15.215947968819204</v>
      </c>
      <c r="AB18" s="12">
        <f t="shared" si="2"/>
        <v>13.889984532612932</v>
      </c>
      <c r="AC18" s="12">
        <f t="shared" si="2"/>
        <v>13.53788385875867</v>
      </c>
      <c r="AD18" s="12">
        <f t="shared" ref="AD18" si="5">AD10/AD$13*100</f>
        <v>12.396824579821502</v>
      </c>
      <c r="AE18" s="12">
        <f t="shared" si="2"/>
        <v>11.352321036464417</v>
      </c>
    </row>
    <row r="19" spans="1:31" s="27" customFormat="1">
      <c r="A19" s="28" t="s">
        <v>5</v>
      </c>
      <c r="B19" s="12">
        <f t="shared" si="4"/>
        <v>52.482030061056548</v>
      </c>
      <c r="C19" s="12">
        <f t="shared" si="2"/>
        <v>57.76178754952074</v>
      </c>
      <c r="D19" s="12">
        <f t="shared" si="2"/>
        <v>62.988678835761746</v>
      </c>
      <c r="E19" s="12">
        <f t="shared" si="2"/>
        <v>67.813403402005832</v>
      </c>
      <c r="F19" s="12">
        <f t="shared" si="2"/>
        <v>69.758316295366683</v>
      </c>
      <c r="G19" s="12">
        <f t="shared" si="2"/>
        <v>70.013938355964683</v>
      </c>
      <c r="H19" s="12">
        <f t="shared" si="2"/>
        <v>72.453013522655212</v>
      </c>
      <c r="I19" s="12">
        <f t="shared" si="2"/>
        <v>71.734139305911242</v>
      </c>
      <c r="J19" s="12">
        <f t="shared" si="2"/>
        <v>71.221208401406827</v>
      </c>
      <c r="K19" s="12">
        <f t="shared" si="2"/>
        <v>71.072291764479871</v>
      </c>
      <c r="L19" s="12">
        <f t="shared" si="2"/>
        <v>69.925526191811031</v>
      </c>
      <c r="M19" s="12">
        <f t="shared" si="2"/>
        <v>67.338297780909642</v>
      </c>
      <c r="N19" s="12">
        <f t="shared" si="2"/>
        <v>62.29235940186021</v>
      </c>
      <c r="O19" s="12">
        <f t="shared" si="2"/>
        <v>62.506396367421303</v>
      </c>
      <c r="P19" s="12">
        <f t="shared" si="2"/>
        <v>63.749160822497529</v>
      </c>
      <c r="Q19" s="12">
        <f t="shared" si="2"/>
        <v>61.100395502349947</v>
      </c>
      <c r="R19" s="12">
        <f t="shared" si="2"/>
        <v>59.323959607924202</v>
      </c>
      <c r="S19" s="12">
        <f t="shared" si="2"/>
        <v>56.676251504074536</v>
      </c>
      <c r="T19" s="12">
        <f t="shared" si="2"/>
        <v>55.943825798992322</v>
      </c>
      <c r="U19" s="12">
        <f t="shared" si="2"/>
        <v>59.82995818026999</v>
      </c>
      <c r="V19" s="12">
        <f t="shared" si="2"/>
        <v>59.137458999550454</v>
      </c>
      <c r="W19" s="12">
        <f t="shared" si="2"/>
        <v>58.220541220108515</v>
      </c>
      <c r="X19" s="12">
        <f t="shared" si="2"/>
        <v>56.122929861023664</v>
      </c>
      <c r="Y19" s="12">
        <f t="shared" si="2"/>
        <v>55.165558399070171</v>
      </c>
      <c r="Z19" s="12">
        <f t="shared" si="2"/>
        <v>54.060719323600551</v>
      </c>
      <c r="AA19" s="12">
        <f t="shared" si="2"/>
        <v>48.458450291042496</v>
      </c>
      <c r="AB19" s="12">
        <f t="shared" si="2"/>
        <v>54.017852655517395</v>
      </c>
      <c r="AC19" s="12">
        <f t="shared" si="2"/>
        <v>56.503158259091876</v>
      </c>
      <c r="AD19" s="12">
        <f t="shared" ref="AD19" si="6">AD11/AD$13*100</f>
        <v>60.200469829197445</v>
      </c>
      <c r="AE19" s="12">
        <f t="shared" si="2"/>
        <v>62.672310822047272</v>
      </c>
    </row>
    <row r="20" spans="1:31" s="27" customFormat="1">
      <c r="A20" s="29" t="s">
        <v>6</v>
      </c>
      <c r="B20" s="12">
        <f t="shared" si="4"/>
        <v>15.46935479079084</v>
      </c>
      <c r="C20" s="12">
        <f t="shared" si="2"/>
        <v>15.940351204047195</v>
      </c>
      <c r="D20" s="12">
        <f t="shared" si="2"/>
        <v>15.233424101755716</v>
      </c>
      <c r="E20" s="12">
        <f t="shared" si="2"/>
        <v>14.795114981176477</v>
      </c>
      <c r="F20" s="12">
        <f t="shared" si="2"/>
        <v>14.328747839424469</v>
      </c>
      <c r="G20" s="12">
        <f t="shared" si="2"/>
        <v>12.774160061154591</v>
      </c>
      <c r="H20" s="12">
        <f t="shared" si="2"/>
        <v>11.271607351453534</v>
      </c>
      <c r="I20" s="12">
        <f t="shared" si="2"/>
        <v>12.11984417335122</v>
      </c>
      <c r="J20" s="12">
        <f t="shared" si="2"/>
        <v>12.565208786055305</v>
      </c>
      <c r="K20" s="12">
        <f t="shared" si="2"/>
        <v>12.149630367989758</v>
      </c>
      <c r="L20" s="12">
        <f t="shared" si="2"/>
        <v>12.148341841849737</v>
      </c>
      <c r="M20" s="12">
        <f t="shared" si="2"/>
        <v>13.931654358781678</v>
      </c>
      <c r="N20" s="12">
        <f t="shared" si="2"/>
        <v>15.57127084125807</v>
      </c>
      <c r="O20" s="12">
        <f t="shared" si="2"/>
        <v>15.77852223655082</v>
      </c>
      <c r="P20" s="12">
        <f t="shared" si="2"/>
        <v>15.870312524255404</v>
      </c>
      <c r="Q20" s="12">
        <f t="shared" si="2"/>
        <v>16.218507214761697</v>
      </c>
      <c r="R20" s="12">
        <f t="shared" si="2"/>
        <v>16.163158172231796</v>
      </c>
      <c r="S20" s="12">
        <f t="shared" si="2"/>
        <v>16.143810617677463</v>
      </c>
      <c r="T20" s="12">
        <f t="shared" si="2"/>
        <v>17.148100147570279</v>
      </c>
      <c r="U20" s="12">
        <f t="shared" si="2"/>
        <v>18.959150140390072</v>
      </c>
      <c r="V20" s="12">
        <f t="shared" si="2"/>
        <v>19.714264197968745</v>
      </c>
      <c r="W20" s="12">
        <f t="shared" si="2"/>
        <v>20.409817344127571</v>
      </c>
      <c r="X20" s="12">
        <f t="shared" si="2"/>
        <v>22.513342587601695</v>
      </c>
      <c r="Y20" s="12">
        <f t="shared" si="2"/>
        <v>21.443082931613603</v>
      </c>
      <c r="Z20" s="12">
        <f t="shared" si="2"/>
        <v>22.265359611207124</v>
      </c>
      <c r="AA20" s="12">
        <f t="shared" si="2"/>
        <v>27.150784977938468</v>
      </c>
      <c r="AB20" s="12">
        <f t="shared" si="2"/>
        <v>25.153154257430117</v>
      </c>
      <c r="AC20" s="12">
        <f t="shared" si="2"/>
        <v>23.820337788165048</v>
      </c>
      <c r="AD20" s="12">
        <f t="shared" ref="AD20" si="7">AD12/AD$13*100</f>
        <v>21.950073209961904</v>
      </c>
      <c r="AE20" s="12">
        <f t="shared" si="2"/>
        <v>16.821162553989108</v>
      </c>
    </row>
    <row r="21" spans="1:31" s="27" customFormat="1">
      <c r="A21" s="29" t="s">
        <v>7</v>
      </c>
      <c r="B21" s="12">
        <f t="shared" si="4"/>
        <v>100</v>
      </c>
      <c r="C21" s="12">
        <f t="shared" si="2"/>
        <v>100</v>
      </c>
      <c r="D21" s="12">
        <f t="shared" si="2"/>
        <v>100</v>
      </c>
      <c r="E21" s="12">
        <f t="shared" si="2"/>
        <v>100</v>
      </c>
      <c r="F21" s="12">
        <f t="shared" si="2"/>
        <v>100</v>
      </c>
      <c r="G21" s="12">
        <f t="shared" si="2"/>
        <v>100</v>
      </c>
      <c r="H21" s="12">
        <f t="shared" si="2"/>
        <v>100</v>
      </c>
      <c r="I21" s="12">
        <f t="shared" si="2"/>
        <v>100</v>
      </c>
      <c r="J21" s="12">
        <f t="shared" si="2"/>
        <v>100</v>
      </c>
      <c r="K21" s="12">
        <f t="shared" si="2"/>
        <v>100</v>
      </c>
      <c r="L21" s="12">
        <f t="shared" si="2"/>
        <v>100</v>
      </c>
      <c r="M21" s="12">
        <f t="shared" si="2"/>
        <v>100</v>
      </c>
      <c r="N21" s="12">
        <f t="shared" si="2"/>
        <v>100</v>
      </c>
      <c r="O21" s="12">
        <f t="shared" si="2"/>
        <v>100</v>
      </c>
      <c r="P21" s="12">
        <f t="shared" si="2"/>
        <v>100</v>
      </c>
      <c r="Q21" s="12">
        <f t="shared" si="2"/>
        <v>100</v>
      </c>
      <c r="R21" s="12">
        <f t="shared" si="2"/>
        <v>100</v>
      </c>
      <c r="S21" s="12">
        <f t="shared" si="2"/>
        <v>100</v>
      </c>
      <c r="T21" s="12">
        <f t="shared" si="2"/>
        <v>100</v>
      </c>
      <c r="U21" s="12">
        <f t="shared" si="2"/>
        <v>100</v>
      </c>
      <c r="V21" s="12">
        <f t="shared" si="2"/>
        <v>100</v>
      </c>
      <c r="W21" s="12">
        <f t="shared" si="2"/>
        <v>100</v>
      </c>
      <c r="X21" s="12">
        <f t="shared" si="2"/>
        <v>100</v>
      </c>
      <c r="Y21" s="12">
        <f t="shared" si="2"/>
        <v>100</v>
      </c>
      <c r="Z21" s="12">
        <f t="shared" si="2"/>
        <v>100</v>
      </c>
      <c r="AA21" s="12">
        <f t="shared" si="2"/>
        <v>100</v>
      </c>
      <c r="AB21" s="12">
        <f t="shared" si="2"/>
        <v>100</v>
      </c>
      <c r="AC21" s="12">
        <f t="shared" si="2"/>
        <v>100</v>
      </c>
      <c r="AD21" s="12">
        <f t="shared" ref="AD21" si="8">AD13/AD$13*100</f>
        <v>100</v>
      </c>
      <c r="AE21" s="12">
        <f t="shared" si="2"/>
        <v>100</v>
      </c>
    </row>
    <row r="22" spans="1:31" s="27" customFormat="1">
      <c r="A22" s="28"/>
    </row>
    <row r="23" spans="1:31" s="27" customFormat="1">
      <c r="A23" s="28"/>
      <c r="B23" s="89" t="s">
        <v>9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</row>
    <row r="24" spans="1:31" s="27" customFormat="1">
      <c r="A24" s="28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27" customFormat="1">
      <c r="A25" s="29" t="s">
        <v>3</v>
      </c>
      <c r="B25" s="31" t="s">
        <v>10</v>
      </c>
      <c r="C25" s="15">
        <f>(C9/B9)*100-100</f>
        <v>-6.8679490827233849</v>
      </c>
      <c r="D25" s="15">
        <f t="shared" ref="D25:AD29" si="9">(D9/C9)*100-100</f>
        <v>3.1389528336881085</v>
      </c>
      <c r="E25" s="15">
        <f t="shared" si="9"/>
        <v>-16.092462069635332</v>
      </c>
      <c r="F25" s="15">
        <f t="shared" si="9"/>
        <v>-2.2358979355797288</v>
      </c>
      <c r="G25" s="15">
        <f t="shared" si="9"/>
        <v>11.899894079868957</v>
      </c>
      <c r="H25" s="15">
        <f t="shared" si="9"/>
        <v>-1.0868049068691477</v>
      </c>
      <c r="I25" s="15">
        <f t="shared" si="9"/>
        <v>-1.491648514954818</v>
      </c>
      <c r="J25" s="15">
        <f t="shared" si="9"/>
        <v>-5.0695101217625052</v>
      </c>
      <c r="K25" s="15">
        <f t="shared" si="9"/>
        <v>19.973547376181727</v>
      </c>
      <c r="L25" s="15">
        <f t="shared" si="9"/>
        <v>3.1487530035177969</v>
      </c>
      <c r="M25" s="15">
        <f t="shared" si="9"/>
        <v>-10.94346172347484</v>
      </c>
      <c r="N25" s="15">
        <f t="shared" si="9"/>
        <v>-1.5225105612361745</v>
      </c>
      <c r="O25" s="15">
        <f t="shared" si="9"/>
        <v>2.6680158922293771</v>
      </c>
      <c r="P25" s="15">
        <f t="shared" si="9"/>
        <v>-21.846493183195719</v>
      </c>
      <c r="Q25" s="15">
        <f t="shared" si="9"/>
        <v>25.341997337410959</v>
      </c>
      <c r="R25" s="15">
        <f t="shared" si="9"/>
        <v>20.74735068359432</v>
      </c>
      <c r="S25" s="15">
        <f t="shared" si="9"/>
        <v>2.8648717080886428</v>
      </c>
      <c r="T25" s="15">
        <f t="shared" si="9"/>
        <v>-1.9928271078111806</v>
      </c>
      <c r="U25" s="15">
        <f t="shared" si="9"/>
        <v>-43.285453957457484</v>
      </c>
      <c r="V25" s="15">
        <f t="shared" si="9"/>
        <v>-4.4146207798209502</v>
      </c>
      <c r="W25" s="15">
        <f t="shared" si="9"/>
        <v>-3.7806792866620782</v>
      </c>
      <c r="X25" s="15">
        <f t="shared" si="9"/>
        <v>-2.3255597653712243</v>
      </c>
      <c r="Y25" s="15">
        <f t="shared" si="9"/>
        <v>23.940254433613632</v>
      </c>
      <c r="Z25" s="15">
        <f t="shared" si="9"/>
        <v>1.7965783251240737</v>
      </c>
      <c r="AA25" s="15">
        <f t="shared" si="9"/>
        <v>-2.463326757965163</v>
      </c>
      <c r="AB25" s="15">
        <f t="shared" si="9"/>
        <v>-12.721670764904601</v>
      </c>
      <c r="AC25" s="15">
        <f t="shared" si="9"/>
        <v>0.19912786399956417</v>
      </c>
      <c r="AD25" s="15">
        <f t="shared" si="9"/>
        <v>-3.136387396938261</v>
      </c>
      <c r="AE25" s="15">
        <f>POWER(AD9/B9,1/29)*100-100</f>
        <v>-1.886971955525496</v>
      </c>
    </row>
    <row r="26" spans="1:31" s="27" customFormat="1">
      <c r="A26" s="29" t="s">
        <v>4</v>
      </c>
      <c r="B26" s="31" t="s">
        <v>10</v>
      </c>
      <c r="C26" s="15">
        <f t="shared" ref="C26:R29" si="10">(C10/B10)*100-100</f>
        <v>23.490407444257698</v>
      </c>
      <c r="D26" s="15">
        <f t="shared" si="10"/>
        <v>29.79229673006779</v>
      </c>
      <c r="E26" s="15">
        <f t="shared" si="10"/>
        <v>-8.6308840792215165</v>
      </c>
      <c r="F26" s="15">
        <f t="shared" si="10"/>
        <v>11.073260457399314</v>
      </c>
      <c r="G26" s="15">
        <f t="shared" si="10"/>
        <v>25.881714418235831</v>
      </c>
      <c r="H26" s="15">
        <f t="shared" si="10"/>
        <v>-24.915920753770408</v>
      </c>
      <c r="I26" s="15">
        <f t="shared" si="10"/>
        <v>-3.0364342375744542</v>
      </c>
      <c r="J26" s="15">
        <f t="shared" si="10"/>
        <v>-4.1636726849328909</v>
      </c>
      <c r="K26" s="15">
        <f t="shared" si="10"/>
        <v>-6.9860951621545837</v>
      </c>
      <c r="L26" s="15">
        <f t="shared" si="10"/>
        <v>9.2885889317918071</v>
      </c>
      <c r="M26" s="15">
        <f t="shared" si="10"/>
        <v>-0.80775719502493359</v>
      </c>
      <c r="N26" s="15">
        <f t="shared" si="10"/>
        <v>8.2123651351574551</v>
      </c>
      <c r="O26" s="15">
        <f t="shared" si="10"/>
        <v>-14.073865732349546</v>
      </c>
      <c r="P26" s="15">
        <f t="shared" si="10"/>
        <v>-23.72869871566823</v>
      </c>
      <c r="Q26" s="15">
        <f t="shared" si="10"/>
        <v>20.959888693860009</v>
      </c>
      <c r="R26" s="15">
        <f t="shared" si="10"/>
        <v>16.057241523195927</v>
      </c>
      <c r="S26" s="15">
        <f t="shared" si="9"/>
        <v>21.094951224460317</v>
      </c>
      <c r="T26" s="15">
        <f t="shared" si="9"/>
        <v>6.0246900635368377</v>
      </c>
      <c r="U26" s="15">
        <f t="shared" si="9"/>
        <v>-10.59542525249627</v>
      </c>
      <c r="V26" s="15">
        <f t="shared" si="9"/>
        <v>-2.1524539974315644</v>
      </c>
      <c r="W26" s="15">
        <f t="shared" si="9"/>
        <v>-0.5656460324635475</v>
      </c>
      <c r="X26" s="15">
        <f t="shared" si="9"/>
        <v>0.89580339713222656</v>
      </c>
      <c r="Y26" s="15">
        <f t="shared" si="9"/>
        <v>11.740080257991664</v>
      </c>
      <c r="Z26" s="15">
        <f t="shared" si="9"/>
        <v>2.0946783588727413</v>
      </c>
      <c r="AA26" s="15">
        <f t="shared" si="9"/>
        <v>-4.7011361292323102</v>
      </c>
      <c r="AB26" s="15">
        <f t="shared" si="9"/>
        <v>5.3438406828707059</v>
      </c>
      <c r="AC26" s="15">
        <f t="shared" si="9"/>
        <v>10.392515461872875</v>
      </c>
      <c r="AD26" s="15">
        <f t="shared" si="9"/>
        <v>-0.14153807976731514</v>
      </c>
      <c r="AE26" s="15">
        <f t="shared" ref="AE26:AE29" si="11">POWER(AD10/B10,1/29)*100-100</f>
        <v>2.4895127505064636</v>
      </c>
    </row>
    <row r="27" spans="1:31" s="27" customFormat="1">
      <c r="A27" s="28" t="s">
        <v>5</v>
      </c>
      <c r="B27" s="31" t="s">
        <v>10</v>
      </c>
      <c r="C27" s="15">
        <f t="shared" si="10"/>
        <v>40.826284580727247</v>
      </c>
      <c r="D27" s="15">
        <f t="shared" si="9"/>
        <v>51.945174833317907</v>
      </c>
      <c r="E27" s="15">
        <f t="shared" si="9"/>
        <v>18.318406263945647</v>
      </c>
      <c r="F27" s="15">
        <f t="shared" si="9"/>
        <v>17.964836115658443</v>
      </c>
      <c r="G27" s="15">
        <f t="shared" si="9"/>
        <v>11.22521585299647</v>
      </c>
      <c r="H27" s="15">
        <f t="shared" si="9"/>
        <v>-7.3532800325306624</v>
      </c>
      <c r="I27" s="15">
        <f t="shared" si="9"/>
        <v>-2.5057105817185459</v>
      </c>
      <c r="J27" s="15">
        <f t="shared" si="9"/>
        <v>-5.6693586177475055</v>
      </c>
      <c r="K27" s="15">
        <f t="shared" si="9"/>
        <v>1.9399271262440294</v>
      </c>
      <c r="L27" s="15">
        <f t="shared" si="9"/>
        <v>-2.382982098958621</v>
      </c>
      <c r="M27" s="15">
        <f t="shared" si="9"/>
        <v>-13.43609559100743</v>
      </c>
      <c r="N27" s="15">
        <f t="shared" si="9"/>
        <v>-19.057753824817866</v>
      </c>
      <c r="O27" s="15">
        <f t="shared" si="9"/>
        <v>-4.0638068544983525</v>
      </c>
      <c r="P27" s="15">
        <f t="shared" si="9"/>
        <v>-16.06714570201656</v>
      </c>
      <c r="Q27" s="15">
        <f t="shared" si="9"/>
        <v>6.1377564561869775</v>
      </c>
      <c r="R27" s="15">
        <f t="shared" si="9"/>
        <v>6.4914993894789461</v>
      </c>
      <c r="S27" s="15">
        <f t="shared" si="9"/>
        <v>-4.1263646282112347</v>
      </c>
      <c r="T27" s="15">
        <f t="shared" si="9"/>
        <v>1.72958823438276</v>
      </c>
      <c r="U27" s="15">
        <f t="shared" si="9"/>
        <v>7.3715649163233365E-2</v>
      </c>
      <c r="V27" s="15">
        <f t="shared" si="9"/>
        <v>-3.8237690810289138</v>
      </c>
      <c r="W27" s="15">
        <f t="shared" si="9"/>
        <v>-4.2569478490975428</v>
      </c>
      <c r="X27" s="15">
        <f t="shared" si="9"/>
        <v>-3.81495620783015</v>
      </c>
      <c r="Y27" s="15">
        <f t="shared" si="9"/>
        <v>4.1198799605778049</v>
      </c>
      <c r="Z27" s="15">
        <f t="shared" si="9"/>
        <v>-1.2514041447409028</v>
      </c>
      <c r="AA27" s="15">
        <f t="shared" si="9"/>
        <v>-16.365671922417889</v>
      </c>
      <c r="AB27" s="15">
        <f t="shared" si="9"/>
        <v>28.639456090547242</v>
      </c>
      <c r="AC27" s="15">
        <f t="shared" si="9"/>
        <v>18.474808466911568</v>
      </c>
      <c r="AD27" s="15">
        <f t="shared" si="9"/>
        <v>16.185614116152664</v>
      </c>
      <c r="AE27" s="15">
        <f t="shared" si="11"/>
        <v>3.0113955326060307</v>
      </c>
    </row>
    <row r="28" spans="1:31" s="27" customFormat="1">
      <c r="A28" s="29" t="s">
        <v>6</v>
      </c>
      <c r="B28" s="31" t="s">
        <v>10</v>
      </c>
      <c r="C28" s="15">
        <f t="shared" si="10"/>
        <v>31.849779498947697</v>
      </c>
      <c r="D28" s="15">
        <f t="shared" si="9"/>
        <v>33.157209755763233</v>
      </c>
      <c r="E28" s="15">
        <f t="shared" si="9"/>
        <v>6.7382506427218232</v>
      </c>
      <c r="F28" s="15">
        <f t="shared" si="9"/>
        <v>11.061111439061563</v>
      </c>
      <c r="G28" s="15">
        <f t="shared" si="9"/>
        <v>-1.2041156959876957</v>
      </c>
      <c r="H28" s="15">
        <f t="shared" si="9"/>
        <v>-21.002817789448983</v>
      </c>
      <c r="I28" s="15">
        <f t="shared" si="9"/>
        <v>5.8817046396074204</v>
      </c>
      <c r="J28" s="15">
        <f t="shared" si="9"/>
        <v>-1.4986881749573797</v>
      </c>
      <c r="K28" s="15">
        <f t="shared" si="9"/>
        <v>-1.2250784949777227</v>
      </c>
      <c r="L28" s="15">
        <f t="shared" si="9"/>
        <v>-0.79260376558703172</v>
      </c>
      <c r="M28" s="15">
        <f t="shared" si="9"/>
        <v>3.0851561785361952</v>
      </c>
      <c r="N28" s="15">
        <f t="shared" si="9"/>
        <v>-2.2033512601373531</v>
      </c>
      <c r="O28" s="15">
        <f t="shared" si="9"/>
        <v>-3.1197908487007311</v>
      </c>
      <c r="P28" s="15">
        <f t="shared" si="9"/>
        <v>-17.224629240185166</v>
      </c>
      <c r="Q28" s="15">
        <f t="shared" si="9"/>
        <v>13.168550474062272</v>
      </c>
      <c r="R28" s="15">
        <f t="shared" si="9"/>
        <v>9.3060441988662461</v>
      </c>
      <c r="S28" s="15">
        <f t="shared" si="9"/>
        <v>0.23237900268159706</v>
      </c>
      <c r="T28" s="15">
        <f t="shared" si="9"/>
        <v>9.472793266713424</v>
      </c>
      <c r="U28" s="15">
        <f t="shared" si="9"/>
        <v>3.4561573142870543</v>
      </c>
      <c r="V28" s="15">
        <f t="shared" si="9"/>
        <v>1.1778622815099737</v>
      </c>
      <c r="W28" s="15">
        <f t="shared" si="9"/>
        <v>0.68209303605468108</v>
      </c>
      <c r="X28" s="15">
        <f t="shared" si="9"/>
        <v>10.063751719089638</v>
      </c>
      <c r="Y28" s="15">
        <f t="shared" si="9"/>
        <v>0.89118437717441168</v>
      </c>
      <c r="Z28" s="15">
        <f t="shared" si="9"/>
        <v>4.6308169082154933</v>
      </c>
      <c r="AA28" s="15">
        <f t="shared" si="9"/>
        <v>13.775708185862868</v>
      </c>
      <c r="AB28" s="15">
        <f t="shared" si="9"/>
        <v>6.9095408444949129</v>
      </c>
      <c r="AC28" s="15">
        <f t="shared" si="9"/>
        <v>7.2620441310735657</v>
      </c>
      <c r="AD28" s="15">
        <f t="shared" si="9"/>
        <v>0.48778143263020013</v>
      </c>
      <c r="AE28" s="15">
        <f t="shared" si="11"/>
        <v>3.769709026266014</v>
      </c>
    </row>
    <row r="29" spans="1:31" s="27" customFormat="1">
      <c r="A29" s="28" t="s">
        <v>7</v>
      </c>
      <c r="B29" s="31" t="s">
        <v>10</v>
      </c>
      <c r="C29" s="15">
        <f t="shared" si="10"/>
        <v>27.953957353142101</v>
      </c>
      <c r="D29" s="15">
        <f t="shared" si="9"/>
        <v>39.336545393836303</v>
      </c>
      <c r="E29" s="15">
        <f t="shared" si="9"/>
        <v>9.9003990160802431</v>
      </c>
      <c r="F29" s="15">
        <f t="shared" si="9"/>
        <v>14.675890181913445</v>
      </c>
      <c r="G29" s="15">
        <f t="shared" si="9"/>
        <v>10.819130728599575</v>
      </c>
      <c r="H29" s="15">
        <f t="shared" si="9"/>
        <v>-10.472160848679565</v>
      </c>
      <c r="I29" s="15">
        <f t="shared" si="9"/>
        <v>-1.5286844178763346</v>
      </c>
      <c r="J29" s="15">
        <f t="shared" si="9"/>
        <v>-4.9899949521666258</v>
      </c>
      <c r="K29" s="15">
        <f t="shared" si="9"/>
        <v>2.1535202261615751</v>
      </c>
      <c r="L29" s="15">
        <f t="shared" si="9"/>
        <v>-0.78208123296523979</v>
      </c>
      <c r="M29" s="15">
        <f t="shared" si="9"/>
        <v>-10.11019338934841</v>
      </c>
      <c r="N29" s="15">
        <f t="shared" si="9"/>
        <v>-12.501097593080686</v>
      </c>
      <c r="O29" s="15">
        <f t="shared" si="9"/>
        <v>-4.3923155009998283</v>
      </c>
      <c r="P29" s="15">
        <f t="shared" si="9"/>
        <v>-17.703383208343297</v>
      </c>
      <c r="Q29" s="15">
        <f t="shared" si="9"/>
        <v>10.738937940333116</v>
      </c>
      <c r="R29" s="15">
        <f t="shared" si="9"/>
        <v>9.6803513005273771</v>
      </c>
      <c r="S29" s="15">
        <f t="shared" si="9"/>
        <v>0.35250252659989201</v>
      </c>
      <c r="T29" s="15">
        <f t="shared" si="9"/>
        <v>3.0614486197987532</v>
      </c>
      <c r="U29" s="15">
        <f t="shared" si="9"/>
        <v>-6.4263675654567294</v>
      </c>
      <c r="V29" s="15">
        <f t="shared" si="9"/>
        <v>-2.6975461718473355</v>
      </c>
      <c r="W29" s="15">
        <f t="shared" si="9"/>
        <v>-2.7490864494017586</v>
      </c>
      <c r="X29" s="15">
        <f t="shared" si="9"/>
        <v>-0.22001130862153673</v>
      </c>
      <c r="Y29" s="15">
        <f t="shared" si="9"/>
        <v>5.9268298871095055</v>
      </c>
      <c r="Z29" s="15">
        <f t="shared" si="9"/>
        <v>0.76672119124626192</v>
      </c>
      <c r="AA29" s="15">
        <f t="shared" si="9"/>
        <v>-6.6967286641468462</v>
      </c>
      <c r="AB29" s="15">
        <f t="shared" si="9"/>
        <v>15.400157206986293</v>
      </c>
      <c r="AC29" s="15">
        <f t="shared" si="9"/>
        <v>13.26366426829766</v>
      </c>
      <c r="AD29" s="15">
        <f t="shared" si="9"/>
        <v>9.0498821763476798</v>
      </c>
      <c r="AE29" s="15">
        <f t="shared" si="11"/>
        <v>2.5251631023685945</v>
      </c>
    </row>
    <row r="30" spans="1:31" s="27" customFormat="1" ht="13.8" thickBo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7" customFormat="1" ht="13.8" thickTop="1">
      <c r="A31" s="17" t="s">
        <v>1187</v>
      </c>
    </row>
    <row r="32" spans="1:31" ht="12.75" customHeight="1"/>
    <row r="33" spans="1:1" ht="12.75" customHeight="1"/>
    <row r="34" spans="1:1" ht="12.75" customHeight="1">
      <c r="A34" s="23" t="s">
        <v>11</v>
      </c>
    </row>
    <row r="35" spans="1:1" ht="12.75" customHeight="1"/>
  </sheetData>
  <mergeCells count="5">
    <mergeCell ref="A2:AE2"/>
    <mergeCell ref="A4:AE4"/>
    <mergeCell ref="B7:AE7"/>
    <mergeCell ref="B15:AE15"/>
    <mergeCell ref="B23:AE23"/>
  </mergeCells>
  <hyperlinks>
    <hyperlink ref="A34" location="NOTAS!A1" display="NOTAS" xr:uid="{00000000-0004-0000-0600-000000000000}"/>
    <hyperlink ref="A1" location="ÍNDICE!A1" display="INDICE" xr:uid="{00000000-0004-0000-0600-000001000000}"/>
  </hyperlinks>
  <pageMargins left="0.75" right="0.75" top="1" bottom="1" header="0" footer="0"/>
  <pageSetup paperSize="11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35"/>
  <sheetViews>
    <sheetView showGridLines="0" zoomScaleNormal="100" workbookViewId="0"/>
  </sheetViews>
  <sheetFormatPr baseColWidth="10" defaultColWidth="10.88671875" defaultRowHeight="13.2"/>
  <cols>
    <col min="1" max="1" width="14.33203125" style="1" customWidth="1"/>
    <col min="2" max="31" width="11.88671875" style="1" customWidth="1"/>
    <col min="32" max="16384" width="10.88671875" style="1"/>
  </cols>
  <sheetData>
    <row r="1" spans="1:50" s="2" customFormat="1">
      <c r="A1" s="45" t="s">
        <v>0</v>
      </c>
    </row>
    <row r="2" spans="1:50" s="2" customForma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50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0" s="2" customFormat="1">
      <c r="A4" s="87" t="s">
        <v>1188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50" s="2" customFormat="1" ht="13.8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50" s="2" customFormat="1" ht="13.8" thickTop="1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 t="s">
        <v>1186</v>
      </c>
    </row>
    <row r="7" spans="1:50" s="2" customFormat="1" ht="13.8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50" s="2" customFormat="1" ht="13.8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50" s="2" customFormat="1">
      <c r="A9" s="7" t="s">
        <v>3</v>
      </c>
      <c r="B9" s="8">
        <v>594.01700000000028</v>
      </c>
      <c r="C9" s="8">
        <v>875.44898500000022</v>
      </c>
      <c r="D9" s="8">
        <v>1128.3839669999995</v>
      </c>
      <c r="E9" s="8">
        <v>1343.9781130000006</v>
      </c>
      <c r="F9" s="8">
        <v>1239.8885300000011</v>
      </c>
      <c r="G9" s="8">
        <v>1581.225533</v>
      </c>
      <c r="H9" s="8">
        <v>1480.0098400000002</v>
      </c>
      <c r="I9" s="8">
        <v>1387.1573570000005</v>
      </c>
      <c r="J9" s="8">
        <v>1476.2724820000001</v>
      </c>
      <c r="K9" s="8">
        <v>1491.2778509999998</v>
      </c>
      <c r="L9" s="8">
        <v>1498.8679920000004</v>
      </c>
      <c r="M9" s="8">
        <v>1677.3604919999996</v>
      </c>
      <c r="N9" s="8">
        <v>1671.2672019999998</v>
      </c>
      <c r="O9" s="9">
        <v>1793.6646360000009</v>
      </c>
      <c r="P9" s="9">
        <v>1379.7073740000003</v>
      </c>
      <c r="Q9" s="9">
        <v>1859.2174050000012</v>
      </c>
      <c r="R9" s="9">
        <v>2368.3012449999992</v>
      </c>
      <c r="S9" s="9">
        <v>1965.2969650000007</v>
      </c>
      <c r="T9" s="9">
        <v>1937.0108779999996</v>
      </c>
      <c r="U9" s="9">
        <v>1731.4699370000005</v>
      </c>
      <c r="V9" s="9">
        <v>1704.7474719999991</v>
      </c>
      <c r="W9" s="9">
        <v>1245.8684690000002</v>
      </c>
      <c r="X9" s="9">
        <v>1340.241929</v>
      </c>
      <c r="Y9" s="9">
        <v>1824.049319</v>
      </c>
      <c r="Z9" s="9">
        <v>1694.9695960000001</v>
      </c>
      <c r="AA9" s="9">
        <v>1280.9528069999999</v>
      </c>
      <c r="AB9" s="9">
        <v>1451.5951950000003</v>
      </c>
      <c r="AC9" s="9">
        <v>1642.5129580000005</v>
      </c>
      <c r="AD9" s="9">
        <v>1476.5170830000002</v>
      </c>
      <c r="AE9" s="9">
        <f>SUM(B9:AD9)</f>
        <v>44141.278612000009</v>
      </c>
    </row>
    <row r="10" spans="1:50" s="2" customFormat="1">
      <c r="A10" s="7" t="s">
        <v>4</v>
      </c>
      <c r="B10" s="8">
        <v>1600.0680160000013</v>
      </c>
      <c r="C10" s="8">
        <v>1886.8605939999993</v>
      </c>
      <c r="D10" s="8">
        <v>2413.7728210000009</v>
      </c>
      <c r="E10" s="8">
        <v>2979.1874599999996</v>
      </c>
      <c r="F10" s="8">
        <v>4225.0153860000019</v>
      </c>
      <c r="G10" s="8">
        <v>5119.6101520000038</v>
      </c>
      <c r="H10" s="8">
        <v>4736.0576950000032</v>
      </c>
      <c r="I10" s="8">
        <v>4906.3555340000003</v>
      </c>
      <c r="J10" s="8">
        <v>4981.7573520000024</v>
      </c>
      <c r="K10" s="8">
        <v>5340.8418719999981</v>
      </c>
      <c r="L10" s="8">
        <v>5684.7509409999984</v>
      </c>
      <c r="M10" s="8">
        <v>5485.3574690000023</v>
      </c>
      <c r="N10" s="8">
        <v>5182.327784000001</v>
      </c>
      <c r="O10" s="10">
        <v>4805.9281090000022</v>
      </c>
      <c r="P10" s="10">
        <v>3744.1460800000013</v>
      </c>
      <c r="Q10" s="10">
        <v>4707.7926439999992</v>
      </c>
      <c r="R10" s="10">
        <v>5272.8585599999969</v>
      </c>
      <c r="S10" s="10">
        <v>5575.0254739999928</v>
      </c>
      <c r="T10" s="10">
        <v>5765.306340999995</v>
      </c>
      <c r="U10" s="10">
        <v>5979.7094390000057</v>
      </c>
      <c r="V10" s="10">
        <v>6101.3324929999981</v>
      </c>
      <c r="W10" s="10">
        <v>5877.2534810000025</v>
      </c>
      <c r="X10" s="10">
        <v>5943.2081000000017</v>
      </c>
      <c r="Y10" s="10">
        <v>6189.0317090000017</v>
      </c>
      <c r="Z10" s="10">
        <v>5805.9598599999981</v>
      </c>
      <c r="AA10" s="10">
        <v>4568.1039370000026</v>
      </c>
      <c r="AB10" s="10">
        <v>5309.2058939999988</v>
      </c>
      <c r="AC10" s="10">
        <v>5850.5184110000027</v>
      </c>
      <c r="AD10" s="10">
        <v>5744.3967720000019</v>
      </c>
      <c r="AE10" s="9">
        <f t="shared" ref="AE10:AE12" si="0">SUM(B10:AD10)</f>
        <v>141781.74038000003</v>
      </c>
    </row>
    <row r="11" spans="1:50" s="2" customFormat="1">
      <c r="A11" s="5" t="s">
        <v>5</v>
      </c>
      <c r="B11" s="8">
        <v>1863.727008000001</v>
      </c>
      <c r="C11" s="8">
        <v>2334.7777699999988</v>
      </c>
      <c r="D11" s="8">
        <v>3286.8114920000007</v>
      </c>
      <c r="E11" s="8">
        <v>3667.3296030000006</v>
      </c>
      <c r="F11" s="8">
        <v>3556.0093350000011</v>
      </c>
      <c r="G11" s="8">
        <v>3524.0887949999997</v>
      </c>
      <c r="H11" s="8">
        <v>3413.7987649999986</v>
      </c>
      <c r="I11" s="8">
        <v>3262.4844800000014</v>
      </c>
      <c r="J11" s="8">
        <v>2945.9994959999981</v>
      </c>
      <c r="K11" s="8">
        <v>2480.9652350000019</v>
      </c>
      <c r="L11" s="8">
        <v>2394.1670709999999</v>
      </c>
      <c r="M11" s="8">
        <v>2431.2601799999979</v>
      </c>
      <c r="N11" s="8">
        <v>2365.7402179999999</v>
      </c>
      <c r="O11" s="11">
        <v>2445.2021299999988</v>
      </c>
      <c r="P11" s="11">
        <v>2035.0284140000003</v>
      </c>
      <c r="Q11" s="11">
        <v>2203.3418849999989</v>
      </c>
      <c r="R11" s="11">
        <v>2628.1214019999993</v>
      </c>
      <c r="S11" s="11">
        <v>2831.7591219999999</v>
      </c>
      <c r="T11" s="11">
        <v>3101.1882859999987</v>
      </c>
      <c r="U11" s="11">
        <v>3373.5991329999997</v>
      </c>
      <c r="V11" s="11">
        <v>3585.1173220000019</v>
      </c>
      <c r="W11" s="11">
        <v>3554.3464850000009</v>
      </c>
      <c r="X11" s="11">
        <v>3454.1357390000021</v>
      </c>
      <c r="Y11" s="11">
        <v>3919.1877070000005</v>
      </c>
      <c r="Z11" s="11">
        <v>4094.4142510000001</v>
      </c>
      <c r="AA11" s="11">
        <v>3165.8857399999997</v>
      </c>
      <c r="AB11" s="11">
        <v>4278.4298559999988</v>
      </c>
      <c r="AC11" s="11">
        <v>5812.4409550000009</v>
      </c>
      <c r="AD11" s="11">
        <v>6335.9001490000019</v>
      </c>
      <c r="AE11" s="9">
        <f t="shared" si="0"/>
        <v>94345.25802400001</v>
      </c>
    </row>
    <row r="12" spans="1:50" s="2" customFormat="1">
      <c r="A12" s="7" t="s">
        <v>6</v>
      </c>
      <c r="B12" s="8">
        <v>469.33300799999995</v>
      </c>
      <c r="C12" s="8">
        <v>507.51781800000009</v>
      </c>
      <c r="D12" s="8">
        <v>639.54200200000014</v>
      </c>
      <c r="E12" s="8">
        <v>749.1029699999998</v>
      </c>
      <c r="F12" s="8">
        <v>912.94777099999976</v>
      </c>
      <c r="G12" s="8">
        <v>1054.2517590000004</v>
      </c>
      <c r="H12" s="8">
        <v>1061.4207670000001</v>
      </c>
      <c r="I12" s="8">
        <v>1065.7042089999995</v>
      </c>
      <c r="J12" s="8">
        <v>1066.7403759999997</v>
      </c>
      <c r="K12" s="8">
        <v>1086.3828899999999</v>
      </c>
      <c r="L12" s="8">
        <v>1224.193172</v>
      </c>
      <c r="M12" s="8">
        <v>1368.8061479999999</v>
      </c>
      <c r="N12" s="8">
        <v>1462.9131499999999</v>
      </c>
      <c r="O12" s="9">
        <v>1488.7292260000002</v>
      </c>
      <c r="P12" s="9">
        <v>1311.6946940000003</v>
      </c>
      <c r="Q12" s="9">
        <v>1622.4184719999994</v>
      </c>
      <c r="R12" s="9">
        <v>1881.7179860000001</v>
      </c>
      <c r="S12" s="9">
        <v>2000.4704979999997</v>
      </c>
      <c r="T12" s="9">
        <v>2134.2382030000008</v>
      </c>
      <c r="U12" s="9">
        <v>2290.1182619999995</v>
      </c>
      <c r="V12" s="9">
        <v>2238.6262790000005</v>
      </c>
      <c r="W12" s="9">
        <v>2174.6532980000002</v>
      </c>
      <c r="X12" s="9">
        <v>2261.884497</v>
      </c>
      <c r="Y12" s="9">
        <v>2468.1361050000005</v>
      </c>
      <c r="Z12" s="9">
        <v>2466.7255370000012</v>
      </c>
      <c r="AA12" s="9">
        <v>2588.2510319999997</v>
      </c>
      <c r="AB12" s="9">
        <v>2649.4461550000005</v>
      </c>
      <c r="AC12" s="9">
        <v>2593.5725189999998</v>
      </c>
      <c r="AD12" s="9">
        <v>2318.5041719999999</v>
      </c>
      <c r="AE12" s="9">
        <f t="shared" si="0"/>
        <v>47158.042974999997</v>
      </c>
    </row>
    <row r="13" spans="1:50" s="2" customFormat="1">
      <c r="A13" s="7" t="s">
        <v>7</v>
      </c>
      <c r="B13" s="9">
        <f>SUM(B9:B12)</f>
        <v>4527.1450320000022</v>
      </c>
      <c r="C13" s="9">
        <f t="shared" ref="C13:AD13" si="1">SUM(C9:C12)</f>
        <v>5604.6051669999988</v>
      </c>
      <c r="D13" s="9">
        <f t="shared" si="1"/>
        <v>7468.5102820000011</v>
      </c>
      <c r="E13" s="9">
        <f t="shared" si="1"/>
        <v>8739.5981460000003</v>
      </c>
      <c r="F13" s="9">
        <f t="shared" si="1"/>
        <v>9933.8610220000028</v>
      </c>
      <c r="G13" s="9">
        <f t="shared" si="1"/>
        <v>11279.176239000004</v>
      </c>
      <c r="H13" s="9">
        <f t="shared" si="1"/>
        <v>10691.287067000001</v>
      </c>
      <c r="I13" s="9">
        <f t="shared" si="1"/>
        <v>10621.701580000001</v>
      </c>
      <c r="J13" s="9">
        <f t="shared" si="1"/>
        <v>10470.769706000001</v>
      </c>
      <c r="K13" s="9">
        <f t="shared" si="1"/>
        <v>10399.467848</v>
      </c>
      <c r="L13" s="9">
        <f t="shared" si="1"/>
        <v>10801.979175999997</v>
      </c>
      <c r="M13" s="9">
        <f t="shared" si="1"/>
        <v>10962.784288999999</v>
      </c>
      <c r="N13" s="9">
        <f t="shared" si="1"/>
        <v>10682.248354000001</v>
      </c>
      <c r="O13" s="9">
        <f t="shared" si="1"/>
        <v>10533.524101000003</v>
      </c>
      <c r="P13" s="9">
        <f t="shared" si="1"/>
        <v>8470.576562000002</v>
      </c>
      <c r="Q13" s="9">
        <f t="shared" si="1"/>
        <v>10392.770405999998</v>
      </c>
      <c r="R13" s="9">
        <f t="shared" si="1"/>
        <v>12150.999192999994</v>
      </c>
      <c r="S13" s="9">
        <f t="shared" si="1"/>
        <v>12372.552058999994</v>
      </c>
      <c r="T13" s="9">
        <f t="shared" si="1"/>
        <v>12937.743707999995</v>
      </c>
      <c r="U13" s="9">
        <f t="shared" si="1"/>
        <v>13374.896771000007</v>
      </c>
      <c r="V13" s="9">
        <f t="shared" si="1"/>
        <v>13629.823565999999</v>
      </c>
      <c r="W13" s="9">
        <f t="shared" si="1"/>
        <v>12852.121733000004</v>
      </c>
      <c r="X13" s="9">
        <f t="shared" si="1"/>
        <v>12999.470265000004</v>
      </c>
      <c r="Y13" s="9">
        <f t="shared" si="1"/>
        <v>14400.404840000003</v>
      </c>
      <c r="Z13" s="9">
        <f t="shared" si="1"/>
        <v>14062.069243999998</v>
      </c>
      <c r="AA13" s="9">
        <f t="shared" si="1"/>
        <v>11603.193516000003</v>
      </c>
      <c r="AB13" s="9">
        <f t="shared" si="1"/>
        <v>13688.677099999997</v>
      </c>
      <c r="AC13" s="9">
        <f t="shared" si="1"/>
        <v>15899.044843000003</v>
      </c>
      <c r="AD13" s="9">
        <f t="shared" si="1"/>
        <v>15875.318176000004</v>
      </c>
      <c r="AE13" s="9">
        <f>SUM(B13:AD13)</f>
        <v>327426.319991</v>
      </c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pans="1:50" s="2" customFormat="1">
      <c r="A14" s="5"/>
      <c r="B14" s="12"/>
      <c r="C14" s="12"/>
      <c r="D14" s="12"/>
      <c r="E14" s="12"/>
      <c r="F14" s="12"/>
      <c r="G14" s="12"/>
      <c r="H14" s="12"/>
      <c r="I14" s="12"/>
      <c r="J14" s="1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50" s="2" customFormat="1">
      <c r="A15" s="5"/>
      <c r="B15" s="89" t="s">
        <v>8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</row>
    <row r="16" spans="1:50" s="2" customFormat="1">
      <c r="A16" s="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2" customFormat="1">
      <c r="A17" s="7" t="s">
        <v>3</v>
      </c>
      <c r="B17" s="12">
        <f>B9/B$13*100</f>
        <v>13.121227524216856</v>
      </c>
      <c r="C17" s="12">
        <f t="shared" ref="C17:AE21" si="2">C9/C$13*100</f>
        <v>15.620172321052289</v>
      </c>
      <c r="D17" s="12">
        <f t="shared" si="2"/>
        <v>15.10855477724305</v>
      </c>
      <c r="E17" s="12">
        <f t="shared" si="2"/>
        <v>15.378031009527843</v>
      </c>
      <c r="F17" s="12">
        <f t="shared" si="2"/>
        <v>12.481436243713143</v>
      </c>
      <c r="G17" s="12">
        <f t="shared" si="2"/>
        <v>14.018980637367799</v>
      </c>
      <c r="H17" s="12">
        <f t="shared" si="2"/>
        <v>13.843140032861303</v>
      </c>
      <c r="I17" s="12">
        <f t="shared" si="2"/>
        <v>13.059652886614051</v>
      </c>
      <c r="J17" s="12">
        <f t="shared" si="2"/>
        <v>14.098987213462069</v>
      </c>
      <c r="K17" s="12">
        <f t="shared" si="2"/>
        <v>14.339943858635024</v>
      </c>
      <c r="L17" s="12">
        <f t="shared" si="2"/>
        <v>13.875864483521763</v>
      </c>
      <c r="M17" s="12">
        <f t="shared" si="2"/>
        <v>15.300497098014182</v>
      </c>
      <c r="N17" s="12">
        <f t="shared" si="2"/>
        <v>15.645275663097541</v>
      </c>
      <c r="O17" s="12">
        <f t="shared" si="2"/>
        <v>17.028153339770867</v>
      </c>
      <c r="P17" s="12">
        <f t="shared" si="2"/>
        <v>16.288234500937389</v>
      </c>
      <c r="Q17" s="12">
        <f t="shared" si="2"/>
        <v>17.88952639545111</v>
      </c>
      <c r="R17" s="12">
        <f t="shared" si="2"/>
        <v>19.49058844777425</v>
      </c>
      <c r="S17" s="12">
        <f t="shared" si="2"/>
        <v>15.884329729454741</v>
      </c>
      <c r="T17" s="12">
        <f t="shared" si="2"/>
        <v>14.971782729026065</v>
      </c>
      <c r="U17" s="12">
        <f t="shared" si="2"/>
        <v>12.945669537833322</v>
      </c>
      <c r="V17" s="12">
        <f t="shared" si="2"/>
        <v>12.50748011333428</v>
      </c>
      <c r="W17" s="12">
        <f t="shared" si="2"/>
        <v>9.6938738589833111</v>
      </c>
      <c r="X17" s="12">
        <f t="shared" si="2"/>
        <v>10.30997341952072</v>
      </c>
      <c r="Y17" s="12">
        <f t="shared" si="2"/>
        <v>12.666653050845753</v>
      </c>
      <c r="Z17" s="12">
        <f t="shared" si="2"/>
        <v>12.053486343933411</v>
      </c>
      <c r="AA17" s="12">
        <f t="shared" si="2"/>
        <v>11.03965736013671</v>
      </c>
      <c r="AB17" s="12">
        <f t="shared" si="2"/>
        <v>10.604349743920839</v>
      </c>
      <c r="AC17" s="12">
        <f t="shared" si="2"/>
        <v>10.330890781298491</v>
      </c>
      <c r="AD17" s="12">
        <f t="shared" ref="AD17" si="3">AD9/AD$13*100</f>
        <v>9.3007086008025333</v>
      </c>
      <c r="AE17" s="12">
        <f t="shared" si="2"/>
        <v>13.481285992284715</v>
      </c>
    </row>
    <row r="18" spans="1:31" s="2" customFormat="1">
      <c r="A18" s="7" t="s">
        <v>4</v>
      </c>
      <c r="B18" s="12">
        <f t="shared" ref="B18:Q21" si="4">B10/B$13*100</f>
        <v>35.343864724676678</v>
      </c>
      <c r="C18" s="12">
        <f t="shared" si="4"/>
        <v>33.666253692764364</v>
      </c>
      <c r="D18" s="12">
        <f t="shared" si="4"/>
        <v>32.319334510624977</v>
      </c>
      <c r="E18" s="12">
        <f t="shared" si="4"/>
        <v>34.088380383525241</v>
      </c>
      <c r="F18" s="12">
        <f t="shared" si="4"/>
        <v>42.531452540387683</v>
      </c>
      <c r="G18" s="12">
        <f t="shared" si="4"/>
        <v>45.38992957923584</v>
      </c>
      <c r="H18" s="12">
        <f t="shared" si="4"/>
        <v>44.298293229993227</v>
      </c>
      <c r="I18" s="12">
        <f t="shared" si="4"/>
        <v>46.191803611187495</v>
      </c>
      <c r="J18" s="12">
        <f t="shared" si="4"/>
        <v>47.577756859128861</v>
      </c>
      <c r="K18" s="12">
        <f t="shared" si="4"/>
        <v>51.356876621596903</v>
      </c>
      <c r="L18" s="12">
        <f t="shared" si="4"/>
        <v>52.626938530213664</v>
      </c>
      <c r="M18" s="12">
        <f t="shared" si="4"/>
        <v>50.036170779205989</v>
      </c>
      <c r="N18" s="12">
        <f t="shared" si="4"/>
        <v>48.513455335078987</v>
      </c>
      <c r="O18" s="12">
        <f t="shared" si="4"/>
        <v>45.625073459923541</v>
      </c>
      <c r="P18" s="12">
        <f t="shared" si="4"/>
        <v>44.201785469913332</v>
      </c>
      <c r="Q18" s="12">
        <f t="shared" si="4"/>
        <v>45.298726519370398</v>
      </c>
      <c r="R18" s="12">
        <f t="shared" si="2"/>
        <v>43.394444162564099</v>
      </c>
      <c r="S18" s="12">
        <f t="shared" si="2"/>
        <v>45.059624299132608</v>
      </c>
      <c r="T18" s="12">
        <f t="shared" si="2"/>
        <v>44.561914898925103</v>
      </c>
      <c r="U18" s="12">
        <f t="shared" si="2"/>
        <v>44.708453017487606</v>
      </c>
      <c r="V18" s="12">
        <f t="shared" si="2"/>
        <v>44.764574269471495</v>
      </c>
      <c r="W18" s="12">
        <f t="shared" si="2"/>
        <v>45.729830475454932</v>
      </c>
      <c r="X18" s="12">
        <f t="shared" si="2"/>
        <v>45.718848374934147</v>
      </c>
      <c r="Y18" s="12">
        <f t="shared" si="2"/>
        <v>42.978178584318194</v>
      </c>
      <c r="Z18" s="12">
        <f t="shared" si="2"/>
        <v>41.288090388811618</v>
      </c>
      <c r="AA18" s="12">
        <f t="shared" si="2"/>
        <v>39.369367844299958</v>
      </c>
      <c r="AB18" s="12">
        <f t="shared" si="2"/>
        <v>38.785383388143472</v>
      </c>
      <c r="AC18" s="12">
        <f t="shared" si="2"/>
        <v>36.797923829844756</v>
      </c>
      <c r="AD18" s="12">
        <f t="shared" ref="AD18" si="5">AD10/AD$13*100</f>
        <v>36.184451286678893</v>
      </c>
      <c r="AE18" s="12">
        <f t="shared" si="2"/>
        <v>43.301876398909286</v>
      </c>
    </row>
    <row r="19" spans="1:31" s="2" customFormat="1">
      <c r="A19" s="5" t="s">
        <v>5</v>
      </c>
      <c r="B19" s="12">
        <f t="shared" si="4"/>
        <v>41.167821989936201</v>
      </c>
      <c r="C19" s="12">
        <f t="shared" si="2"/>
        <v>41.65820250366977</v>
      </c>
      <c r="D19" s="12">
        <f t="shared" si="2"/>
        <v>44.00893040104139</v>
      </c>
      <c r="E19" s="12">
        <f t="shared" si="2"/>
        <v>41.962222309712139</v>
      </c>
      <c r="F19" s="12">
        <f t="shared" si="2"/>
        <v>35.796850057844509</v>
      </c>
      <c r="G19" s="12">
        <f t="shared" si="2"/>
        <v>31.244203657486608</v>
      </c>
      <c r="H19" s="12">
        <f t="shared" si="2"/>
        <v>31.930662263640052</v>
      </c>
      <c r="I19" s="12">
        <f t="shared" si="2"/>
        <v>30.715271516788377</v>
      </c>
      <c r="J19" s="12">
        <f t="shared" si="2"/>
        <v>28.135462613716637</v>
      </c>
      <c r="K19" s="12">
        <f t="shared" si="2"/>
        <v>23.856655660290684</v>
      </c>
      <c r="L19" s="12">
        <f t="shared" si="2"/>
        <v>22.164151883567754</v>
      </c>
      <c r="M19" s="12">
        <f t="shared" si="2"/>
        <v>22.177396872065717</v>
      </c>
      <c r="N19" s="12">
        <f t="shared" si="2"/>
        <v>22.146463362407605</v>
      </c>
      <c r="O19" s="12">
        <f t="shared" si="2"/>
        <v>23.213523855400521</v>
      </c>
      <c r="P19" s="12">
        <f t="shared" si="2"/>
        <v>24.02467410694776</v>
      </c>
      <c r="Q19" s="12">
        <f t="shared" si="2"/>
        <v>21.200717411480159</v>
      </c>
      <c r="R19" s="12">
        <f t="shared" si="2"/>
        <v>21.628850107355944</v>
      </c>
      <c r="S19" s="12">
        <f t="shared" si="2"/>
        <v>22.887429436517365</v>
      </c>
      <c r="T19" s="12">
        <f t="shared" si="2"/>
        <v>23.970085943829549</v>
      </c>
      <c r="U19" s="12">
        <f t="shared" si="2"/>
        <v>25.223365763201805</v>
      </c>
      <c r="V19" s="12">
        <f t="shared" si="2"/>
        <v>26.303475643978135</v>
      </c>
      <c r="W19" s="12">
        <f t="shared" si="2"/>
        <v>27.655717544859641</v>
      </c>
      <c r="X19" s="12">
        <f t="shared" si="2"/>
        <v>26.571357667550316</v>
      </c>
      <c r="Y19" s="12">
        <f t="shared" si="2"/>
        <v>27.215816156179674</v>
      </c>
      <c r="Z19" s="12">
        <f t="shared" si="2"/>
        <v>29.116726563887489</v>
      </c>
      <c r="AA19" s="12">
        <f t="shared" si="2"/>
        <v>27.2846069113168</v>
      </c>
      <c r="AB19" s="12">
        <f t="shared" si="2"/>
        <v>31.255247126838864</v>
      </c>
      <c r="AC19" s="12">
        <f t="shared" si="2"/>
        <v>36.558428587356865</v>
      </c>
      <c r="AD19" s="12">
        <f t="shared" ref="AD19" si="6">AD11/AD$13*100</f>
        <v>39.910382133811289</v>
      </c>
      <c r="AE19" s="12">
        <f t="shared" si="2"/>
        <v>28.814194908519656</v>
      </c>
    </row>
    <row r="20" spans="1:31" s="2" customFormat="1">
      <c r="A20" s="7" t="s">
        <v>6</v>
      </c>
      <c r="B20" s="12">
        <f t="shared" si="4"/>
        <v>10.36708576117028</v>
      </c>
      <c r="C20" s="12">
        <f t="shared" si="2"/>
        <v>9.0553714825135732</v>
      </c>
      <c r="D20" s="12">
        <f t="shared" si="2"/>
        <v>8.5631803110905853</v>
      </c>
      <c r="E20" s="12">
        <f t="shared" si="2"/>
        <v>8.5713662972347802</v>
      </c>
      <c r="F20" s="12">
        <f t="shared" si="2"/>
        <v>9.1902611580546782</v>
      </c>
      <c r="G20" s="12">
        <f t="shared" si="2"/>
        <v>9.3468861259097498</v>
      </c>
      <c r="H20" s="12">
        <f t="shared" si="2"/>
        <v>9.9279044735054249</v>
      </c>
      <c r="I20" s="12">
        <f t="shared" si="2"/>
        <v>10.033271985410076</v>
      </c>
      <c r="J20" s="12">
        <f t="shared" si="2"/>
        <v>10.187793313692421</v>
      </c>
      <c r="K20" s="12">
        <f t="shared" si="2"/>
        <v>10.44652385947739</v>
      </c>
      <c r="L20" s="12">
        <f t="shared" si="2"/>
        <v>11.333045102696838</v>
      </c>
      <c r="M20" s="12">
        <f t="shared" si="2"/>
        <v>12.485935250714117</v>
      </c>
      <c r="N20" s="12">
        <f t="shared" si="2"/>
        <v>13.694805639415858</v>
      </c>
      <c r="O20" s="12">
        <f t="shared" si="2"/>
        <v>14.133249344905066</v>
      </c>
      <c r="P20" s="12">
        <f t="shared" si="2"/>
        <v>15.485305922201519</v>
      </c>
      <c r="Q20" s="12">
        <f t="shared" si="2"/>
        <v>15.611029673698344</v>
      </c>
      <c r="R20" s="12">
        <f t="shared" si="2"/>
        <v>15.486117282305715</v>
      </c>
      <c r="S20" s="12">
        <f t="shared" si="2"/>
        <v>16.168616534895282</v>
      </c>
      <c r="T20" s="12">
        <f t="shared" si="2"/>
        <v>16.496216428219277</v>
      </c>
      <c r="U20" s="12">
        <f t="shared" si="2"/>
        <v>17.122511681477249</v>
      </c>
      <c r="V20" s="12">
        <f t="shared" si="2"/>
        <v>16.424469973216091</v>
      </c>
      <c r="W20" s="12">
        <f t="shared" si="2"/>
        <v>16.920578120702114</v>
      </c>
      <c r="X20" s="12">
        <f t="shared" si="2"/>
        <v>17.399820537994817</v>
      </c>
      <c r="Y20" s="12">
        <f t="shared" si="2"/>
        <v>17.139352208656376</v>
      </c>
      <c r="Z20" s="12">
        <f t="shared" si="2"/>
        <v>17.541696703367489</v>
      </c>
      <c r="AA20" s="12">
        <f t="shared" si="2"/>
        <v>22.306367884246523</v>
      </c>
      <c r="AB20" s="12">
        <f t="shared" si="2"/>
        <v>19.355019741096829</v>
      </c>
      <c r="AC20" s="12">
        <f t="shared" si="2"/>
        <v>16.312756801499887</v>
      </c>
      <c r="AD20" s="12">
        <f t="shared" ref="AD20" si="7">AD12/AD$13*100</f>
        <v>14.604457978707281</v>
      </c>
      <c r="AE20" s="12">
        <f t="shared" si="2"/>
        <v>14.402642700286354</v>
      </c>
    </row>
    <row r="21" spans="1:31" s="2" customFormat="1">
      <c r="A21" s="7" t="s">
        <v>7</v>
      </c>
      <c r="B21" s="12">
        <f t="shared" si="4"/>
        <v>100</v>
      </c>
      <c r="C21" s="12">
        <f t="shared" si="2"/>
        <v>100</v>
      </c>
      <c r="D21" s="12">
        <f t="shared" si="2"/>
        <v>100</v>
      </c>
      <c r="E21" s="12">
        <f t="shared" si="2"/>
        <v>100</v>
      </c>
      <c r="F21" s="12">
        <f t="shared" si="2"/>
        <v>100</v>
      </c>
      <c r="G21" s="12">
        <f t="shared" si="2"/>
        <v>100</v>
      </c>
      <c r="H21" s="12">
        <f t="shared" si="2"/>
        <v>100</v>
      </c>
      <c r="I21" s="12">
        <f t="shared" si="2"/>
        <v>100</v>
      </c>
      <c r="J21" s="12">
        <f t="shared" si="2"/>
        <v>100</v>
      </c>
      <c r="K21" s="12">
        <f t="shared" si="2"/>
        <v>100</v>
      </c>
      <c r="L21" s="12">
        <f t="shared" si="2"/>
        <v>100</v>
      </c>
      <c r="M21" s="12">
        <f t="shared" si="2"/>
        <v>100</v>
      </c>
      <c r="N21" s="12">
        <f t="shared" si="2"/>
        <v>100</v>
      </c>
      <c r="O21" s="12">
        <f t="shared" si="2"/>
        <v>100</v>
      </c>
      <c r="P21" s="12">
        <f t="shared" si="2"/>
        <v>100</v>
      </c>
      <c r="Q21" s="12">
        <f t="shared" si="2"/>
        <v>100</v>
      </c>
      <c r="R21" s="12">
        <f t="shared" si="2"/>
        <v>100</v>
      </c>
      <c r="S21" s="12">
        <f t="shared" si="2"/>
        <v>100</v>
      </c>
      <c r="T21" s="12">
        <f t="shared" si="2"/>
        <v>100</v>
      </c>
      <c r="U21" s="12">
        <f t="shared" si="2"/>
        <v>100</v>
      </c>
      <c r="V21" s="12">
        <f t="shared" si="2"/>
        <v>100</v>
      </c>
      <c r="W21" s="12">
        <f t="shared" si="2"/>
        <v>100</v>
      </c>
      <c r="X21" s="12">
        <f t="shared" si="2"/>
        <v>100</v>
      </c>
      <c r="Y21" s="12">
        <f t="shared" si="2"/>
        <v>100</v>
      </c>
      <c r="Z21" s="12">
        <f t="shared" si="2"/>
        <v>100</v>
      </c>
      <c r="AA21" s="12">
        <f t="shared" si="2"/>
        <v>100</v>
      </c>
      <c r="AB21" s="12">
        <f t="shared" si="2"/>
        <v>100</v>
      </c>
      <c r="AC21" s="12">
        <f t="shared" si="2"/>
        <v>100</v>
      </c>
      <c r="AD21" s="12">
        <f t="shared" ref="AD21" si="8">AD13/AD$13*100</f>
        <v>100</v>
      </c>
      <c r="AE21" s="12">
        <f t="shared" si="2"/>
        <v>100</v>
      </c>
    </row>
    <row r="22" spans="1:31" s="2" customFormat="1">
      <c r="A22" s="5"/>
    </row>
    <row r="23" spans="1:31" s="2" customFormat="1">
      <c r="A23" s="5"/>
      <c r="B23" s="89" t="s">
        <v>9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</row>
    <row r="24" spans="1:31" s="2" customFormat="1">
      <c r="A24" s="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2" customFormat="1">
      <c r="A25" s="7" t="s">
        <v>3</v>
      </c>
      <c r="B25" s="14" t="s">
        <v>10</v>
      </c>
      <c r="C25" s="15">
        <f>IFERROR((((C9/B9)*100-100)),"--")</f>
        <v>47.37776612453851</v>
      </c>
      <c r="D25" s="15">
        <f t="shared" ref="D25:AD29" si="9">IFERROR((((D9/C9)*100-100)),"--")</f>
        <v>28.892029842264208</v>
      </c>
      <c r="E25" s="15">
        <f t="shared" si="9"/>
        <v>19.106452440404183</v>
      </c>
      <c r="F25" s="15">
        <f t="shared" si="9"/>
        <v>-7.7448867651313691</v>
      </c>
      <c r="G25" s="15">
        <f t="shared" si="9"/>
        <v>27.529652443836909</v>
      </c>
      <c r="H25" s="15">
        <f t="shared" si="9"/>
        <v>-6.4010914880666689</v>
      </c>
      <c r="I25" s="15">
        <f t="shared" si="9"/>
        <v>-6.2737747067951659</v>
      </c>
      <c r="J25" s="15">
        <f t="shared" si="9"/>
        <v>6.4242981915713244</v>
      </c>
      <c r="K25" s="15">
        <f t="shared" si="9"/>
        <v>1.0164362733139143</v>
      </c>
      <c r="L25" s="15">
        <f t="shared" si="9"/>
        <v>0.5089689352598441</v>
      </c>
      <c r="M25" s="15">
        <f t="shared" si="9"/>
        <v>11.908487001702483</v>
      </c>
      <c r="N25" s="15">
        <f t="shared" si="9"/>
        <v>-0.36326657442219812</v>
      </c>
      <c r="O25" s="15">
        <f t="shared" si="9"/>
        <v>7.3236304675595107</v>
      </c>
      <c r="P25" s="15">
        <f t="shared" si="9"/>
        <v>-23.078855082026621</v>
      </c>
      <c r="Q25" s="15">
        <f t="shared" si="9"/>
        <v>34.754473306163618</v>
      </c>
      <c r="R25" s="15">
        <f t="shared" si="9"/>
        <v>27.381619741237188</v>
      </c>
      <c r="S25" s="15">
        <f t="shared" si="9"/>
        <v>-17.01659705879176</v>
      </c>
      <c r="T25" s="15">
        <f t="shared" si="9"/>
        <v>-1.4392780075351652</v>
      </c>
      <c r="U25" s="15">
        <f t="shared" si="9"/>
        <v>-10.611243505881802</v>
      </c>
      <c r="V25" s="15">
        <f t="shared" si="9"/>
        <v>-1.5433398194774099</v>
      </c>
      <c r="W25" s="15">
        <f t="shared" si="9"/>
        <v>-26.917711305454816</v>
      </c>
      <c r="X25" s="15">
        <f t="shared" si="9"/>
        <v>7.5749135922629875</v>
      </c>
      <c r="Y25" s="15">
        <f t="shared" si="9"/>
        <v>36.098511733697592</v>
      </c>
      <c r="Z25" s="15">
        <f t="shared" si="9"/>
        <v>-7.0765478573115246</v>
      </c>
      <c r="AA25" s="15">
        <f t="shared" si="9"/>
        <v>-24.426207406731564</v>
      </c>
      <c r="AB25" s="15">
        <f t="shared" si="9"/>
        <v>13.321520282987322</v>
      </c>
      <c r="AC25" s="15">
        <f t="shared" si="9"/>
        <v>13.152273006800641</v>
      </c>
      <c r="AD25" s="15">
        <f t="shared" si="9"/>
        <v>-10.106214029636917</v>
      </c>
      <c r="AE25" s="15">
        <f>POWER(AD9/B9,1/29)*100-100</f>
        <v>3.1895808413554505</v>
      </c>
    </row>
    <row r="26" spans="1:31" s="2" customFormat="1">
      <c r="A26" s="7" t="s">
        <v>4</v>
      </c>
      <c r="B26" s="14" t="s">
        <v>10</v>
      </c>
      <c r="C26" s="15">
        <f t="shared" ref="C26:R29" si="10">IFERROR((((C10/B10)*100-100)),"--")</f>
        <v>17.923774185359235</v>
      </c>
      <c r="D26" s="15">
        <f t="shared" si="10"/>
        <v>27.925339512390153</v>
      </c>
      <c r="E26" s="15">
        <f t="shared" si="10"/>
        <v>23.424517588434583</v>
      </c>
      <c r="F26" s="15">
        <f t="shared" si="10"/>
        <v>41.81770844322773</v>
      </c>
      <c r="G26" s="15">
        <f t="shared" si="10"/>
        <v>21.173763507804694</v>
      </c>
      <c r="H26" s="15">
        <f t="shared" si="10"/>
        <v>-7.4918293700578715</v>
      </c>
      <c r="I26" s="15">
        <f t="shared" si="10"/>
        <v>3.5957720527726167</v>
      </c>
      <c r="J26" s="15">
        <f t="shared" si="10"/>
        <v>1.5368192842423127</v>
      </c>
      <c r="K26" s="15">
        <f t="shared" si="10"/>
        <v>7.2079889610808863</v>
      </c>
      <c r="L26" s="15">
        <f t="shared" si="10"/>
        <v>6.4392295679635225</v>
      </c>
      <c r="M26" s="15">
        <f t="shared" si="10"/>
        <v>-3.5075146487406386</v>
      </c>
      <c r="N26" s="15">
        <f t="shared" si="10"/>
        <v>-5.524337961792753</v>
      </c>
      <c r="O26" s="15">
        <f t="shared" si="10"/>
        <v>-7.2631390890036158</v>
      </c>
      <c r="P26" s="15">
        <f t="shared" si="10"/>
        <v>-22.093173366692994</v>
      </c>
      <c r="Q26" s="15">
        <f t="shared" si="10"/>
        <v>25.737418984464327</v>
      </c>
      <c r="R26" s="15">
        <f t="shared" si="10"/>
        <v>12.002778344967339</v>
      </c>
      <c r="S26" s="15">
        <f t="shared" si="9"/>
        <v>5.7306091290261492</v>
      </c>
      <c r="T26" s="15">
        <f t="shared" si="9"/>
        <v>3.4130941264287884</v>
      </c>
      <c r="U26" s="15">
        <f t="shared" si="9"/>
        <v>3.7188500544243794</v>
      </c>
      <c r="V26" s="15">
        <f t="shared" si="9"/>
        <v>2.0339291606170633</v>
      </c>
      <c r="W26" s="15">
        <f t="shared" si="9"/>
        <v>-3.672624172786513</v>
      </c>
      <c r="X26" s="15">
        <f t="shared" si="9"/>
        <v>1.1222013686021484</v>
      </c>
      <c r="Y26" s="15">
        <f t="shared" si="9"/>
        <v>4.1362106940189562</v>
      </c>
      <c r="Z26" s="15">
        <f t="shared" si="9"/>
        <v>-6.1895279748356415</v>
      </c>
      <c r="AA26" s="15">
        <f t="shared" si="9"/>
        <v>-21.320435429258993</v>
      </c>
      <c r="AB26" s="15">
        <f t="shared" si="9"/>
        <v>16.223404003515256</v>
      </c>
      <c r="AC26" s="15">
        <f t="shared" si="9"/>
        <v>10.195734123096429</v>
      </c>
      <c r="AD26" s="15">
        <f t="shared" si="9"/>
        <v>-1.8138843696393394</v>
      </c>
      <c r="AE26" s="15">
        <f t="shared" ref="AE26:AE29" si="11">POWER(AD10/B10,1/29)*100-100</f>
        <v>4.5060867251179673</v>
      </c>
    </row>
    <row r="27" spans="1:31" s="2" customFormat="1">
      <c r="A27" s="5" t="s">
        <v>5</v>
      </c>
      <c r="B27" s="14" t="s">
        <v>10</v>
      </c>
      <c r="C27" s="15">
        <f t="shared" si="10"/>
        <v>25.274665226077857</v>
      </c>
      <c r="D27" s="15">
        <f t="shared" si="9"/>
        <v>40.776202953140256</v>
      </c>
      <c r="E27" s="15">
        <f t="shared" si="9"/>
        <v>11.577120012089807</v>
      </c>
      <c r="F27" s="15">
        <f t="shared" si="9"/>
        <v>-3.0354584957113246</v>
      </c>
      <c r="G27" s="15">
        <f t="shared" si="9"/>
        <v>-0.89765062441831844</v>
      </c>
      <c r="H27" s="15">
        <f t="shared" si="9"/>
        <v>-3.1296041733250632</v>
      </c>
      <c r="I27" s="15">
        <f t="shared" si="9"/>
        <v>-4.4324313006187737</v>
      </c>
      <c r="J27" s="15">
        <f t="shared" si="9"/>
        <v>-9.7007353120038005</v>
      </c>
      <c r="K27" s="15">
        <f t="shared" si="9"/>
        <v>-15.785279720224239</v>
      </c>
      <c r="L27" s="15">
        <f t="shared" si="9"/>
        <v>-3.4985642997130526</v>
      </c>
      <c r="M27" s="15">
        <f t="shared" si="9"/>
        <v>1.5493116353197962</v>
      </c>
      <c r="N27" s="15">
        <f t="shared" si="9"/>
        <v>-2.6948971787954861</v>
      </c>
      <c r="O27" s="15">
        <f t="shared" si="9"/>
        <v>3.3588604275061016</v>
      </c>
      <c r="P27" s="15">
        <f t="shared" si="9"/>
        <v>-16.774634332581684</v>
      </c>
      <c r="Q27" s="15">
        <f t="shared" si="9"/>
        <v>8.270816753323146</v>
      </c>
      <c r="R27" s="15">
        <f t="shared" si="9"/>
        <v>19.278874508392533</v>
      </c>
      <c r="S27" s="15">
        <f t="shared" si="9"/>
        <v>7.7484137469841556</v>
      </c>
      <c r="T27" s="15">
        <f t="shared" si="9"/>
        <v>9.5145509343219885</v>
      </c>
      <c r="U27" s="15">
        <f t="shared" si="9"/>
        <v>8.7840795810358401</v>
      </c>
      <c r="V27" s="15">
        <f t="shared" si="9"/>
        <v>6.2698080198967858</v>
      </c>
      <c r="W27" s="15">
        <f t="shared" si="9"/>
        <v>-0.85829372475974708</v>
      </c>
      <c r="X27" s="15">
        <f t="shared" si="9"/>
        <v>-2.8193859665315841</v>
      </c>
      <c r="Y27" s="15">
        <f t="shared" si="9"/>
        <v>13.463627464004489</v>
      </c>
      <c r="Z27" s="15">
        <f t="shared" si="9"/>
        <v>4.4709913660687874</v>
      </c>
      <c r="AA27" s="15">
        <f t="shared" si="9"/>
        <v>-22.677932765919351</v>
      </c>
      <c r="AB27" s="15">
        <f t="shared" si="9"/>
        <v>35.141638308146867</v>
      </c>
      <c r="AC27" s="15">
        <f t="shared" si="9"/>
        <v>35.854534271462484</v>
      </c>
      <c r="AD27" s="15">
        <f t="shared" si="9"/>
        <v>9.0058410580447799</v>
      </c>
      <c r="AE27" s="15">
        <f t="shared" si="11"/>
        <v>4.3097814246668236</v>
      </c>
    </row>
    <row r="28" spans="1:31" s="2" customFormat="1">
      <c r="A28" s="7" t="s">
        <v>6</v>
      </c>
      <c r="B28" s="14" t="s">
        <v>10</v>
      </c>
      <c r="C28" s="15">
        <f t="shared" si="10"/>
        <v>8.1359736794817792</v>
      </c>
      <c r="D28" s="15">
        <f t="shared" si="9"/>
        <v>26.013704212449952</v>
      </c>
      <c r="E28" s="15">
        <f t="shared" si="9"/>
        <v>17.131160683329071</v>
      </c>
      <c r="F28" s="15">
        <f t="shared" si="9"/>
        <v>21.872133413114085</v>
      </c>
      <c r="G28" s="15">
        <f t="shared" si="9"/>
        <v>15.477773481523812</v>
      </c>
      <c r="H28" s="15">
        <f t="shared" si="9"/>
        <v>0.68000910966463834</v>
      </c>
      <c r="I28" s="15">
        <f t="shared" si="9"/>
        <v>0.40355739525486456</v>
      </c>
      <c r="J28" s="15">
        <f t="shared" si="9"/>
        <v>9.7228385817544449E-2</v>
      </c>
      <c r="K28" s="15">
        <f t="shared" si="9"/>
        <v>1.8413584450280638</v>
      </c>
      <c r="L28" s="15">
        <f t="shared" si="9"/>
        <v>12.685240468026905</v>
      </c>
      <c r="M28" s="15">
        <f t="shared" si="9"/>
        <v>11.812921302586716</v>
      </c>
      <c r="N28" s="15">
        <f t="shared" si="9"/>
        <v>6.8751153797418567</v>
      </c>
      <c r="O28" s="15">
        <f t="shared" si="9"/>
        <v>1.7647032566492555</v>
      </c>
      <c r="P28" s="15">
        <f t="shared" si="9"/>
        <v>-11.891654231553318</v>
      </c>
      <c r="Q28" s="15">
        <f t="shared" si="9"/>
        <v>23.688727218408573</v>
      </c>
      <c r="R28" s="15">
        <f t="shared" si="9"/>
        <v>15.98228314550407</v>
      </c>
      <c r="S28" s="15">
        <f t="shared" si="9"/>
        <v>6.3108559775438806</v>
      </c>
      <c r="T28" s="15">
        <f t="shared" si="9"/>
        <v>6.686812184120555</v>
      </c>
      <c r="U28" s="15">
        <f t="shared" si="9"/>
        <v>7.3037798114983161</v>
      </c>
      <c r="V28" s="15">
        <f t="shared" si="9"/>
        <v>-2.2484420937733631</v>
      </c>
      <c r="W28" s="15">
        <f t="shared" si="9"/>
        <v>-2.8576891819824937</v>
      </c>
      <c r="X28" s="15">
        <f t="shared" si="9"/>
        <v>4.0112692483084516</v>
      </c>
      <c r="Y28" s="15">
        <f t="shared" si="9"/>
        <v>9.1185738384766353</v>
      </c>
      <c r="Z28" s="15">
        <f t="shared" si="9"/>
        <v>-5.7151143210532496E-2</v>
      </c>
      <c r="AA28" s="15">
        <f t="shared" si="9"/>
        <v>4.9265916769887639</v>
      </c>
      <c r="AB28" s="15">
        <f t="shared" si="9"/>
        <v>2.3643426485070904</v>
      </c>
      <c r="AC28" s="15">
        <f t="shared" si="9"/>
        <v>-2.1088798462484988</v>
      </c>
      <c r="AD28" s="15">
        <f t="shared" si="9"/>
        <v>-10.60577041840564</v>
      </c>
      <c r="AE28" s="15">
        <f t="shared" si="11"/>
        <v>5.6626779017679922</v>
      </c>
    </row>
    <row r="29" spans="1:31" s="2" customFormat="1">
      <c r="A29" s="5" t="s">
        <v>7</v>
      </c>
      <c r="B29" s="14" t="s">
        <v>10</v>
      </c>
      <c r="C29" s="15">
        <f t="shared" si="10"/>
        <v>23.799991548404108</v>
      </c>
      <c r="D29" s="15">
        <f t="shared" si="9"/>
        <v>33.256671245544709</v>
      </c>
      <c r="E29" s="15">
        <f t="shared" si="9"/>
        <v>17.019295897114489</v>
      </c>
      <c r="F29" s="15">
        <f t="shared" si="9"/>
        <v>13.664963263174769</v>
      </c>
      <c r="G29" s="15">
        <f t="shared" si="9"/>
        <v>13.542722351567036</v>
      </c>
      <c r="H29" s="15">
        <f t="shared" si="9"/>
        <v>-5.212164076018766</v>
      </c>
      <c r="I29" s="15">
        <f t="shared" si="9"/>
        <v>-0.65086164616030828</v>
      </c>
      <c r="J29" s="15">
        <f t="shared" si="9"/>
        <v>-1.4209764119545127</v>
      </c>
      <c r="K29" s="15">
        <f t="shared" si="9"/>
        <v>-0.68096099906716745</v>
      </c>
      <c r="L29" s="15">
        <f t="shared" si="9"/>
        <v>3.8704992782626562</v>
      </c>
      <c r="M29" s="15">
        <f t="shared" si="9"/>
        <v>1.4886634234333656</v>
      </c>
      <c r="N29" s="15">
        <f t="shared" si="9"/>
        <v>-2.5589843565697663</v>
      </c>
      <c r="O29" s="15">
        <f t="shared" si="9"/>
        <v>-1.3922560875895442</v>
      </c>
      <c r="P29" s="15">
        <f t="shared" si="9"/>
        <v>-19.584590296842379</v>
      </c>
      <c r="Q29" s="15">
        <f t="shared" si="9"/>
        <v>22.692597486494392</v>
      </c>
      <c r="R29" s="15">
        <f t="shared" si="9"/>
        <v>16.917806497340962</v>
      </c>
      <c r="S29" s="15">
        <f t="shared" si="9"/>
        <v>1.8233304313577179</v>
      </c>
      <c r="T29" s="15">
        <f t="shared" si="9"/>
        <v>4.568108877657707</v>
      </c>
      <c r="U29" s="15">
        <f t="shared" si="9"/>
        <v>3.3788972240167396</v>
      </c>
      <c r="V29" s="15">
        <f t="shared" si="9"/>
        <v>1.9060094396596412</v>
      </c>
      <c r="W29" s="15">
        <f t="shared" si="9"/>
        <v>-5.7058833464286067</v>
      </c>
      <c r="X29" s="15">
        <f t="shared" si="9"/>
        <v>1.1464918794042944</v>
      </c>
      <c r="Y29" s="15">
        <f t="shared" si="9"/>
        <v>10.776858952259772</v>
      </c>
      <c r="Z29" s="15">
        <f t="shared" si="9"/>
        <v>-2.3494866967920984</v>
      </c>
      <c r="AA29" s="15">
        <f t="shared" si="9"/>
        <v>-17.485874129436169</v>
      </c>
      <c r="AB29" s="15">
        <f t="shared" si="9"/>
        <v>17.97335863720842</v>
      </c>
      <c r="AC29" s="15">
        <f t="shared" si="9"/>
        <v>16.14741677996048</v>
      </c>
      <c r="AD29" s="15">
        <f t="shared" si="9"/>
        <v>-0.14923328561114602</v>
      </c>
      <c r="AE29" s="15">
        <f t="shared" si="11"/>
        <v>4.4214181926480052</v>
      </c>
    </row>
    <row r="30" spans="1:31" s="2" customFormat="1" ht="13.8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2" customFormat="1" ht="13.8" thickTop="1">
      <c r="A31" s="17" t="s">
        <v>1187</v>
      </c>
    </row>
    <row r="32" spans="1:31" ht="12.75" customHeight="1"/>
    <row r="33" spans="1:8" ht="12.75" customHeight="1"/>
    <row r="34" spans="1:8" ht="12.75" customHeight="1">
      <c r="A34" s="1" t="s">
        <v>11</v>
      </c>
      <c r="H34" s="1" t="s">
        <v>12</v>
      </c>
    </row>
    <row r="35" spans="1:8" ht="12.75" customHeight="1"/>
  </sheetData>
  <mergeCells count="5">
    <mergeCell ref="A2:AE2"/>
    <mergeCell ref="A4:AE4"/>
    <mergeCell ref="B7:AE7"/>
    <mergeCell ref="B15:AE15"/>
    <mergeCell ref="B23:AE23"/>
  </mergeCells>
  <hyperlinks>
    <hyperlink ref="A34" location="NOTAS!A1" display="NOTAS" xr:uid="{00000000-0004-0000-0700-000000000000}"/>
    <hyperlink ref="A1" location="ÍNDICE!A1" display="INDICE" xr:uid="{00000000-0004-0000-0700-000001000000}"/>
  </hyperlinks>
  <printOptions horizontalCentered="1" verticalCentered="1"/>
  <pageMargins left="0.19685039370078741" right="0.19685039370078741" top="0.19685039370078741" bottom="0.1968503937007874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ÍNDICE</vt:lpstr>
      <vt:lpstr>NOTAS</vt:lpstr>
      <vt:lpstr>NOTAS 2</vt:lpstr>
      <vt:lpstr>D1</vt:lpstr>
      <vt:lpstr>D2</vt:lpstr>
      <vt:lpstr>D3</vt:lpstr>
      <vt:lpstr>D4</vt:lpstr>
      <vt:lpstr>C1</vt:lpstr>
      <vt:lpstr>C2</vt:lpstr>
      <vt:lpstr>C3</vt:lpstr>
      <vt:lpstr>C4 </vt:lpstr>
      <vt:lpstr>C5 </vt:lpstr>
      <vt:lpstr>C6</vt:lpstr>
      <vt:lpstr>C7</vt:lpstr>
      <vt:lpstr>C8</vt:lpstr>
      <vt:lpstr>C9</vt:lpstr>
      <vt:lpstr>C10 </vt:lpstr>
      <vt:lpstr>C11 </vt:lpstr>
      <vt:lpstr>C12 </vt:lpstr>
      <vt:lpstr>C13 </vt:lpstr>
      <vt:lpstr>C14 </vt:lpstr>
      <vt:lpstr>C15</vt:lpstr>
      <vt:lpstr>C16</vt:lpstr>
      <vt:lpstr>C17</vt:lpstr>
      <vt:lpstr>C18</vt:lpstr>
      <vt:lpstr>C19</vt:lpstr>
      <vt:lpstr>C20</vt:lpstr>
      <vt:lpstr>C21</vt:lpstr>
      <vt:lpstr>C22 </vt:lpstr>
      <vt:lpstr>C23 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Fosado Gomar</dc:creator>
  <cp:lastModifiedBy>Alma Sevilla</cp:lastModifiedBy>
  <dcterms:created xsi:type="dcterms:W3CDTF">2019-07-24T17:23:29Z</dcterms:created>
  <dcterms:modified xsi:type="dcterms:W3CDTF">2024-06-05T17:22:58Z</dcterms:modified>
</cp:coreProperties>
</file>