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Cechimex\COMERCIO\Actualización 2023\CHINA\Archivos finales\"/>
    </mc:Choice>
  </mc:AlternateContent>
  <xr:revisionPtr revIDLastSave="0" documentId="13_ncr:1_{2D4B0908-7ECC-4A28-B5DC-6517BC4C206D}" xr6:coauthVersionLast="47" xr6:coauthVersionMax="47" xr10:uidLastSave="{00000000-0000-0000-0000-000000000000}"/>
  <bookViews>
    <workbookView xWindow="-108" yWindow="-108" windowWidth="23256" windowHeight="12576" tabRatio="691" xr2:uid="{00000000-000D-0000-FFFF-FFFF00000000}"/>
  </bookViews>
  <sheets>
    <sheet name="INDICE" sheetId="1" r:id="rId1"/>
    <sheet name="NOTAS" sheetId="20" r:id="rId2"/>
    <sheet name="NOTAS 2" sheetId="21" r:id="rId3"/>
    <sheet name="I" sheetId="2" r:id="rId4"/>
    <sheet name="II" sheetId="3" r:id="rId5"/>
    <sheet name="III" sheetId="4" r:id="rId6"/>
    <sheet name="A1" sheetId="5" r:id="rId7"/>
    <sheet name="A2" sheetId="6" r:id="rId8"/>
    <sheet name="A3" sheetId="16" r:id="rId9"/>
    <sheet name="A4" sheetId="7" r:id="rId10"/>
    <sheet name="A5" sheetId="8" r:id="rId11"/>
    <sheet name="A6" sheetId="9" r:id="rId12"/>
    <sheet name="A7" sheetId="10" r:id="rId13"/>
    <sheet name="A8" sheetId="17" r:id="rId14"/>
    <sheet name="A9" sheetId="11" r:id="rId15"/>
    <sheet name="A10" sheetId="12" r:id="rId16"/>
    <sheet name="A11" sheetId="18" r:id="rId17"/>
    <sheet name="A12" sheetId="13" r:id="rId18"/>
    <sheet name="A13" sheetId="14" r:id="rId19"/>
    <sheet name="A14" sheetId="15" r:id="rId20"/>
  </sheets>
  <externalReferences>
    <externalReference r:id="rId21"/>
    <externalReference r:id="rId22"/>
    <externalReference r:id="rId23"/>
    <externalReference r:id="rId24"/>
    <externalReference r:id="rId25"/>
    <externalReference r:id="rId26"/>
  </externalReferences>
  <definedNames>
    <definedName name="__123Graph_D" localSheetId="12" hidden="1">'[1]1990'!#REF!</definedName>
    <definedName name="__123Graph_D" localSheetId="5" hidden="1">'[2]1990'!#REF!</definedName>
    <definedName name="__123Graph_D" localSheetId="1" hidden="1">'[3]1990'!#REF!</definedName>
    <definedName name="__123Graph_D" localSheetId="2" hidden="1">'[3]1990'!#REF!</definedName>
    <definedName name="__123Graph_D" hidden="1">'[4]1990'!#REF!</definedName>
    <definedName name="__123Graph_E" localSheetId="12" hidden="1">'[1]1990'!#REF!</definedName>
    <definedName name="__123Graph_E" localSheetId="5" hidden="1">'[2]1990'!#REF!</definedName>
    <definedName name="__123Graph_E" localSheetId="1" hidden="1">'[3]1990'!#REF!</definedName>
    <definedName name="__123Graph_E" localSheetId="2" hidden="1">'[3]1990'!#REF!</definedName>
    <definedName name="__123Graph_E" hidden="1">'[4]1990'!#REF!</definedName>
    <definedName name="__123Graph_F" localSheetId="12" hidden="1">'[1]1990'!#REF!</definedName>
    <definedName name="__123Graph_F" localSheetId="5" hidden="1">'[2]1990'!#REF!</definedName>
    <definedName name="__123Graph_F" localSheetId="1" hidden="1">'[3]1990'!#REF!</definedName>
    <definedName name="__123Graph_F" localSheetId="2" hidden="1">'[3]1990'!#REF!</definedName>
    <definedName name="__123Graph_F" hidden="1">'[4]1990'!#REF!</definedName>
    <definedName name="as">#REF!</definedName>
    <definedName name="asdasd">#REF!</definedName>
    <definedName name="autapartesusegmmcal">#REF!</definedName>
    <definedName name="autopartesusbsejmm">#REF!</definedName>
    <definedName name="caldutsegmentos">#REF!</definedName>
    <definedName name="Euparaautomotrizfincaldut">#REF!</definedName>
    <definedName name="Euparaautomotrizfingenval">#REF!</definedName>
    <definedName name="fgdfg">#REF!</definedName>
    <definedName name="fghfgh">#REF!</definedName>
    <definedName name="fv">#REF!</definedName>
    <definedName name="gfhfgh">#REF!</definedName>
    <definedName name="ghfghf">#REF!</definedName>
    <definedName name="ghgdf">#REF!</definedName>
    <definedName name="hfghfg">#REF!</definedName>
    <definedName name="I._DESCRIPCIÓN_DE_SEGMENTOS_DE_LA_CADENA_ELECTRÓNICA_Y_CODIGOS_CORRESPONDIENTES_A_LOS_EL001_EL005">#REF!</definedName>
    <definedName name="kil" localSheetId="12" hidden="1">'[1]1990'!#REF!</definedName>
    <definedName name="kil" localSheetId="1" hidden="1">'[3]1990'!#REF!</definedName>
    <definedName name="kil" hidden="1">'[4]1990'!#REF!</definedName>
    <definedName name="paises">#REF!</definedName>
    <definedName name="paisesautomotcaldut">#REF!</definedName>
    <definedName name="paisesautomotgenval">#REF!</definedName>
    <definedName name="paisesparafincaldut">#REF!</definedName>
    <definedName name="paisesparafingenvalporsegmentos">#REF!</definedName>
    <definedName name="paisesysegmentos">#REF!</definedName>
    <definedName name="perro">#REF!</definedName>
    <definedName name="porsegmentos">#REF!</definedName>
    <definedName name="s">#REF!</definedName>
    <definedName name="sdasdasd">#REF!</definedName>
    <definedName name="Totalcondistritosydemàseslabon">#REF!</definedName>
    <definedName name="Totalcondistritosydemàspaisessegmcaldut">#REF!</definedName>
    <definedName name="ty">#REF!</definedName>
    <definedName name="veiculoscaldut">#REF!</definedName>
    <definedName name="veiculosgenval">#REF!</definedName>
    <definedName name="vgol" localSheetId="1" hidden="1">'[5]1990'!#REF!</definedName>
    <definedName name="vgol" hidden="1">'[2]1990'!#REF!</definedName>
    <definedName name="yhn">#REF!</definedName>
    <definedName name="yu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3" i="7" l="1"/>
  <c r="AF47" i="7" l="1"/>
  <c r="AF48" i="7"/>
  <c r="AF49" i="7"/>
  <c r="AF50" i="7"/>
  <c r="AF51" i="7"/>
  <c r="AF52" i="7"/>
  <c r="AF53" i="7"/>
  <c r="AF54" i="7"/>
  <c r="AF55" i="7"/>
  <c r="AF56" i="7"/>
  <c r="AF57" i="7"/>
  <c r="AF58" i="7"/>
  <c r="AF59" i="7"/>
  <c r="AF60" i="7"/>
  <c r="AF63" i="7"/>
  <c r="AF34" i="6" l="1"/>
  <c r="AF10" i="6"/>
  <c r="AF11" i="6"/>
  <c r="AF12" i="6"/>
  <c r="AF13" i="6"/>
  <c r="AF14" i="6"/>
  <c r="AF15" i="6"/>
  <c r="AF16" i="6"/>
  <c r="AF17" i="6"/>
  <c r="AF18" i="6"/>
  <c r="AF19" i="6"/>
  <c r="AF20" i="6"/>
  <c r="AF21" i="6"/>
  <c r="AF22" i="6"/>
  <c r="AF23" i="6"/>
  <c r="AF24" i="6"/>
  <c r="AF25" i="6"/>
  <c r="AF26" i="6"/>
  <c r="AF27" i="6"/>
  <c r="AF28" i="6"/>
  <c r="AF29" i="6"/>
  <c r="AF30" i="6"/>
  <c r="AF31" i="6"/>
  <c r="AF32" i="6"/>
  <c r="AF33" i="6"/>
  <c r="AF9" i="6"/>
  <c r="AF10" i="8"/>
  <c r="AF11" i="8"/>
  <c r="AF12" i="8"/>
  <c r="AF13" i="8"/>
  <c r="AF14" i="8"/>
  <c r="AF15" i="8"/>
  <c r="AF16" i="8"/>
  <c r="AF17" i="8"/>
  <c r="AF18" i="8"/>
  <c r="AF19" i="8"/>
  <c r="AF20" i="8"/>
  <c r="AF21" i="8"/>
  <c r="AF22" i="8"/>
  <c r="AF25" i="8"/>
  <c r="AF9" i="8"/>
  <c r="AF10" i="10"/>
  <c r="AF11" i="10"/>
  <c r="AF12" i="10"/>
  <c r="AF34" i="10" s="1"/>
  <c r="AF13" i="10"/>
  <c r="AF14" i="10"/>
  <c r="AF15" i="10"/>
  <c r="AF16" i="10"/>
  <c r="AF17" i="10"/>
  <c r="AF18" i="10"/>
  <c r="AF19" i="10"/>
  <c r="AF20" i="10"/>
  <c r="AF21" i="10"/>
  <c r="AF22" i="10"/>
  <c r="AF23" i="10"/>
  <c r="AF24" i="10"/>
  <c r="AF25" i="10"/>
  <c r="AF26" i="10"/>
  <c r="AF27" i="10"/>
  <c r="AF28" i="10"/>
  <c r="AF29" i="10"/>
  <c r="AF30" i="10"/>
  <c r="AF31" i="10"/>
  <c r="AF32" i="10"/>
  <c r="AF33" i="10"/>
  <c r="AF9" i="10"/>
  <c r="Z34" i="10"/>
  <c r="AA34" i="10"/>
  <c r="AB34" i="10"/>
  <c r="AC34" i="10"/>
  <c r="AD34" i="10"/>
  <c r="AE34" i="10"/>
  <c r="AF10" i="7"/>
  <c r="AF11" i="7"/>
  <c r="AF12" i="7"/>
  <c r="AF13" i="7"/>
  <c r="AF14" i="7"/>
  <c r="AF15" i="7"/>
  <c r="AF16" i="7"/>
  <c r="AF17" i="7"/>
  <c r="AF18" i="7"/>
  <c r="AF19" i="7"/>
  <c r="AF20" i="7"/>
  <c r="AF21" i="7"/>
  <c r="AF22" i="7"/>
  <c r="AF9" i="7"/>
  <c r="AF68" i="9"/>
  <c r="AF69" i="9"/>
  <c r="AF70" i="9"/>
  <c r="AF71" i="9"/>
  <c r="AF72" i="9"/>
  <c r="AF73" i="9"/>
  <c r="AF74" i="9"/>
  <c r="AF75" i="9"/>
  <c r="AF76" i="9"/>
  <c r="AF77" i="9"/>
  <c r="AF78" i="9"/>
  <c r="AF79" i="9"/>
  <c r="AF80" i="9"/>
  <c r="AF81" i="9"/>
  <c r="AF82" i="9"/>
  <c r="AF83" i="9"/>
  <c r="AF84" i="9"/>
  <c r="AF85" i="9"/>
  <c r="AF86" i="9"/>
  <c r="AF87" i="9"/>
  <c r="AF88" i="9"/>
  <c r="AF89" i="9"/>
  <c r="AF90" i="9"/>
  <c r="AF91" i="9"/>
  <c r="AF92" i="9"/>
  <c r="AF67" i="9"/>
  <c r="AF10" i="9"/>
  <c r="AF11" i="9"/>
  <c r="AF12" i="9"/>
  <c r="AF13" i="9"/>
  <c r="AF14" i="9"/>
  <c r="AF15" i="9"/>
  <c r="AF16" i="9"/>
  <c r="AF17" i="9"/>
  <c r="AF18" i="9"/>
  <c r="AF19" i="9"/>
  <c r="AF20" i="9"/>
  <c r="AF21" i="9"/>
  <c r="AF22" i="9"/>
  <c r="AF23" i="9"/>
  <c r="AF24" i="9"/>
  <c r="AF25" i="9"/>
  <c r="AF26" i="9"/>
  <c r="AF27" i="9"/>
  <c r="AF28" i="9"/>
  <c r="AF29" i="9"/>
  <c r="AF30" i="9"/>
  <c r="AF31" i="9"/>
  <c r="AF32" i="9"/>
  <c r="AF33" i="9"/>
  <c r="AF9" i="9"/>
  <c r="AE34" i="9"/>
  <c r="AE10" i="15" l="1"/>
  <c r="AE11" i="15"/>
  <c r="AE12" i="15"/>
  <c r="AE13" i="15"/>
  <c r="AE14" i="15"/>
  <c r="AE15" i="15"/>
  <c r="AE16" i="15"/>
  <c r="AE17" i="15"/>
  <c r="AE18" i="15"/>
  <c r="AE19" i="15"/>
  <c r="AE20" i="15"/>
  <c r="AE21" i="15"/>
  <c r="AE22" i="15"/>
  <c r="AE23" i="15"/>
  <c r="AE24" i="15"/>
  <c r="AE25" i="15"/>
  <c r="AE26" i="15"/>
  <c r="AE27" i="15"/>
  <c r="AE28" i="15"/>
  <c r="AE29" i="15"/>
  <c r="AE30" i="15"/>
  <c r="AE31" i="15"/>
  <c r="AE32" i="15"/>
  <c r="AE33" i="15"/>
  <c r="AE34" i="15"/>
  <c r="AF68" i="14"/>
  <c r="AF69" i="14"/>
  <c r="AF70" i="14"/>
  <c r="AF71" i="14"/>
  <c r="AF72" i="14"/>
  <c r="AF73" i="14"/>
  <c r="AF74" i="14"/>
  <c r="AF75" i="14"/>
  <c r="AF76" i="14"/>
  <c r="AF77" i="14"/>
  <c r="AF78" i="14"/>
  <c r="AF79" i="14"/>
  <c r="AF80" i="14"/>
  <c r="AF81" i="14"/>
  <c r="AF82" i="14"/>
  <c r="AF83" i="14"/>
  <c r="AF84" i="14"/>
  <c r="AF85" i="14"/>
  <c r="AF86" i="14"/>
  <c r="AF87" i="14"/>
  <c r="AF88" i="14"/>
  <c r="AF89" i="14"/>
  <c r="AF90" i="14"/>
  <c r="AF91" i="14"/>
  <c r="AF92" i="14"/>
  <c r="AF67" i="14"/>
  <c r="AE68" i="14"/>
  <c r="AE69" i="14"/>
  <c r="AE70" i="14"/>
  <c r="AE71" i="14"/>
  <c r="AE72" i="14"/>
  <c r="AE73" i="14"/>
  <c r="AE74" i="14"/>
  <c r="AE75" i="14"/>
  <c r="AE76" i="14"/>
  <c r="AE77" i="14"/>
  <c r="AE78" i="14"/>
  <c r="AE79" i="14"/>
  <c r="AE80" i="14"/>
  <c r="AE81" i="14"/>
  <c r="AE82" i="14"/>
  <c r="AE83" i="14"/>
  <c r="AE84" i="14"/>
  <c r="AE85" i="14"/>
  <c r="AE86" i="14"/>
  <c r="AE87" i="14"/>
  <c r="AE88" i="14"/>
  <c r="AE89" i="14"/>
  <c r="AE90" i="14"/>
  <c r="AE91" i="14"/>
  <c r="AE92" i="14"/>
  <c r="AF39" i="14"/>
  <c r="AF40" i="14"/>
  <c r="AF41" i="14"/>
  <c r="AF42" i="14"/>
  <c r="AF43" i="14"/>
  <c r="AF44" i="14"/>
  <c r="AF45" i="14"/>
  <c r="AF46" i="14"/>
  <c r="AF47" i="14"/>
  <c r="AF48" i="14"/>
  <c r="AF49" i="14"/>
  <c r="AF50" i="14"/>
  <c r="AF51" i="14"/>
  <c r="AF52" i="14"/>
  <c r="AF53" i="14"/>
  <c r="AF54" i="14"/>
  <c r="AF55" i="14"/>
  <c r="AF56" i="14"/>
  <c r="AF57" i="14"/>
  <c r="AF58" i="14"/>
  <c r="AF59" i="14"/>
  <c r="AF60" i="14"/>
  <c r="AF61" i="14"/>
  <c r="AF62" i="14"/>
  <c r="AF63" i="14"/>
  <c r="AE39" i="14"/>
  <c r="AE40" i="14"/>
  <c r="AE41" i="14"/>
  <c r="AE42" i="14"/>
  <c r="AE43" i="14"/>
  <c r="AE44" i="14"/>
  <c r="AE45" i="14"/>
  <c r="AE46" i="14"/>
  <c r="AE47" i="14"/>
  <c r="AE48" i="14"/>
  <c r="AE49" i="14"/>
  <c r="AE50" i="14"/>
  <c r="AE51" i="14"/>
  <c r="AE52" i="14"/>
  <c r="AE53" i="14"/>
  <c r="AE54" i="14"/>
  <c r="AE55" i="14"/>
  <c r="AE56" i="14"/>
  <c r="AE57" i="14"/>
  <c r="AE58" i="14"/>
  <c r="AE59" i="14"/>
  <c r="AE60" i="14"/>
  <c r="AE61" i="14"/>
  <c r="AE62" i="14"/>
  <c r="AE63" i="14"/>
  <c r="AF34" i="14"/>
  <c r="AF10" i="14"/>
  <c r="AF11" i="14"/>
  <c r="AF12" i="14"/>
  <c r="AF13" i="14"/>
  <c r="AF14" i="14"/>
  <c r="AF15" i="14"/>
  <c r="AF16" i="14"/>
  <c r="AF17" i="14"/>
  <c r="AF18" i="14"/>
  <c r="AF19" i="14"/>
  <c r="AF20" i="14"/>
  <c r="AF21" i="14"/>
  <c r="AF22" i="14"/>
  <c r="AF23" i="14"/>
  <c r="AF24" i="14"/>
  <c r="AF24" i="15" s="1"/>
  <c r="AF25" i="14"/>
  <c r="AF25" i="15" s="1"/>
  <c r="AF26" i="14"/>
  <c r="AF27" i="14"/>
  <c r="AF28" i="14"/>
  <c r="AF29" i="14"/>
  <c r="AF30" i="14"/>
  <c r="AF31" i="14"/>
  <c r="AF32" i="14"/>
  <c r="AF33" i="14"/>
  <c r="AF33" i="15" s="1"/>
  <c r="AF9" i="14"/>
  <c r="AE34" i="14"/>
  <c r="AF34" i="13"/>
  <c r="AF30" i="13"/>
  <c r="AF31" i="13"/>
  <c r="AF32" i="13"/>
  <c r="AF33" i="13"/>
  <c r="AE34" i="13"/>
  <c r="AF10" i="13"/>
  <c r="AF11" i="13"/>
  <c r="AF12" i="13"/>
  <c r="AF13" i="13"/>
  <c r="AF14" i="13"/>
  <c r="AF15" i="13"/>
  <c r="AF15" i="15" s="1"/>
  <c r="AF16" i="13"/>
  <c r="AF17" i="13"/>
  <c r="AF18" i="13"/>
  <c r="AF19" i="13"/>
  <c r="AF20" i="13"/>
  <c r="AF21" i="13"/>
  <c r="AF22" i="13"/>
  <c r="AF23" i="13"/>
  <c r="AF24" i="13"/>
  <c r="AF25" i="13"/>
  <c r="AF26" i="13"/>
  <c r="AF27" i="13"/>
  <c r="AF28" i="13"/>
  <c r="AF29" i="13"/>
  <c r="AF31" i="15"/>
  <c r="AF9" i="13"/>
  <c r="AE10" i="18"/>
  <c r="AE11" i="18"/>
  <c r="AE12" i="18"/>
  <c r="AE13" i="18"/>
  <c r="AE14" i="18"/>
  <c r="AE15" i="18"/>
  <c r="AE16" i="18"/>
  <c r="AE17" i="18"/>
  <c r="AE18" i="18"/>
  <c r="AE19" i="18"/>
  <c r="AE20" i="18"/>
  <c r="AE21" i="18"/>
  <c r="AE22" i="18"/>
  <c r="AE23" i="18"/>
  <c r="AE24" i="18"/>
  <c r="AE25" i="18"/>
  <c r="AE26" i="18"/>
  <c r="AE27" i="18"/>
  <c r="AE28" i="18"/>
  <c r="AE29" i="18"/>
  <c r="AE30" i="18"/>
  <c r="AE31" i="18"/>
  <c r="AE32" i="18"/>
  <c r="AE33" i="18"/>
  <c r="AE34" i="18"/>
  <c r="AF68" i="12"/>
  <c r="AF69" i="12"/>
  <c r="AF70" i="12"/>
  <c r="AF71" i="12"/>
  <c r="AF72" i="12"/>
  <c r="AF73" i="12"/>
  <c r="AF74" i="12"/>
  <c r="AF75" i="12"/>
  <c r="AF76" i="12"/>
  <c r="AF77" i="12"/>
  <c r="AF78" i="12"/>
  <c r="AF79" i="12"/>
  <c r="AF80" i="12"/>
  <c r="AF81" i="12"/>
  <c r="AF82" i="12"/>
  <c r="AF83" i="12"/>
  <c r="AF84" i="12"/>
  <c r="AF85" i="12"/>
  <c r="AF86" i="12"/>
  <c r="AF87" i="12"/>
  <c r="AF88" i="12"/>
  <c r="AF89" i="12"/>
  <c r="AF90" i="12"/>
  <c r="AF91" i="12"/>
  <c r="AF92" i="12"/>
  <c r="AF67" i="12"/>
  <c r="AE68" i="12"/>
  <c r="AE69" i="12"/>
  <c r="AE70" i="12"/>
  <c r="AE71" i="12"/>
  <c r="AE72" i="12"/>
  <c r="AE73" i="12"/>
  <c r="AE74" i="12"/>
  <c r="AE75" i="12"/>
  <c r="AE76" i="12"/>
  <c r="AE77" i="12"/>
  <c r="AE78" i="12"/>
  <c r="AE79" i="12"/>
  <c r="AE80" i="12"/>
  <c r="AE81" i="12"/>
  <c r="AE82" i="12"/>
  <c r="AE83" i="12"/>
  <c r="AE84" i="12"/>
  <c r="AE85" i="12"/>
  <c r="AE86" i="12"/>
  <c r="AE87" i="12"/>
  <c r="AE88" i="12"/>
  <c r="AE89" i="12"/>
  <c r="AE90" i="12"/>
  <c r="AE91" i="12"/>
  <c r="AE92" i="12"/>
  <c r="AF55" i="12"/>
  <c r="AF56" i="12"/>
  <c r="AF57" i="12"/>
  <c r="AF58" i="12"/>
  <c r="AF59" i="12"/>
  <c r="AF60" i="12"/>
  <c r="AF61" i="12"/>
  <c r="AF62" i="12"/>
  <c r="AF63" i="12"/>
  <c r="AE55" i="12"/>
  <c r="AE56" i="12"/>
  <c r="AE57" i="12"/>
  <c r="AE58" i="12"/>
  <c r="AE59" i="12"/>
  <c r="AE60" i="12"/>
  <c r="AE61" i="12"/>
  <c r="AE62" i="12"/>
  <c r="AE63"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9" i="12"/>
  <c r="AF70" i="11"/>
  <c r="AF68" i="11"/>
  <c r="AF69" i="11"/>
  <c r="AF71" i="11"/>
  <c r="AF72" i="11"/>
  <c r="AF73" i="11"/>
  <c r="AF74" i="11"/>
  <c r="AF75" i="11"/>
  <c r="AF76" i="11"/>
  <c r="AF77" i="11"/>
  <c r="AF78" i="11"/>
  <c r="AF79" i="11"/>
  <c r="AF80" i="11"/>
  <c r="AF81" i="11"/>
  <c r="AF82" i="11"/>
  <c r="AF83" i="11"/>
  <c r="AF84" i="11"/>
  <c r="AF85" i="11"/>
  <c r="AF86" i="11"/>
  <c r="AF87" i="11"/>
  <c r="AF88" i="11"/>
  <c r="AF89" i="11"/>
  <c r="AF90" i="11"/>
  <c r="AF91" i="11"/>
  <c r="AF92" i="11"/>
  <c r="AF67" i="11"/>
  <c r="AF39"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E40" i="11"/>
  <c r="AE41" i="11"/>
  <c r="AE42" i="11"/>
  <c r="AE43" i="11"/>
  <c r="AE44" i="11"/>
  <c r="AE45" i="11"/>
  <c r="AE46" i="11"/>
  <c r="AE47" i="11"/>
  <c r="AE48" i="11"/>
  <c r="AE49" i="11"/>
  <c r="AE50" i="11"/>
  <c r="AE51" i="11"/>
  <c r="AE52" i="11"/>
  <c r="AE53" i="11"/>
  <c r="AE54" i="11"/>
  <c r="AE55" i="11"/>
  <c r="AE56" i="11"/>
  <c r="AE57" i="11"/>
  <c r="AE58" i="11"/>
  <c r="AE59" i="11"/>
  <c r="AE60" i="11"/>
  <c r="AE61" i="11"/>
  <c r="AE62" i="11"/>
  <c r="AE63" i="11"/>
  <c r="AF10" i="11"/>
  <c r="AF11" i="11"/>
  <c r="AF12" i="11"/>
  <c r="AF13" i="11"/>
  <c r="AF14" i="11"/>
  <c r="AF15" i="11"/>
  <c r="AF16" i="11"/>
  <c r="AF17" i="11"/>
  <c r="AF18" i="11"/>
  <c r="AF19" i="11"/>
  <c r="AF20" i="11"/>
  <c r="AF21" i="11"/>
  <c r="AF22" i="11"/>
  <c r="AF23" i="11"/>
  <c r="AF24" i="11"/>
  <c r="AF25" i="11"/>
  <c r="AF26" i="11"/>
  <c r="AF27" i="11"/>
  <c r="AF28" i="11"/>
  <c r="AF29" i="11"/>
  <c r="AF30" i="11"/>
  <c r="AF31" i="11"/>
  <c r="AF32" i="11"/>
  <c r="AF33" i="11"/>
  <c r="AF9" i="11"/>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68" i="5"/>
  <c r="AE40" i="5"/>
  <c r="AE41" i="5"/>
  <c r="AE42" i="5"/>
  <c r="AE43" i="5"/>
  <c r="AE44" i="5"/>
  <c r="AE45" i="5"/>
  <c r="AE46" i="5"/>
  <c r="AE47" i="5"/>
  <c r="AE48" i="5"/>
  <c r="AE49" i="5"/>
  <c r="AE50" i="5"/>
  <c r="AE51" i="5"/>
  <c r="AE52" i="5"/>
  <c r="AE53" i="5"/>
  <c r="AE54" i="5"/>
  <c r="AE55" i="5"/>
  <c r="AE56" i="5"/>
  <c r="AE57" i="5"/>
  <c r="AE58" i="5"/>
  <c r="AE59" i="5"/>
  <c r="AE60" i="5"/>
  <c r="AE61" i="5"/>
  <c r="AE62" i="5"/>
  <c r="AE63"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9" i="5"/>
  <c r="AE9" i="15"/>
  <c r="AE67" i="14"/>
  <c r="AE38" i="14"/>
  <c r="AE67" i="13"/>
  <c r="AE68" i="13"/>
  <c r="AE69" i="13"/>
  <c r="AE70" i="13"/>
  <c r="AE71" i="13"/>
  <c r="AE72" i="13"/>
  <c r="AE73" i="13"/>
  <c r="AE74" i="13"/>
  <c r="AE75" i="13"/>
  <c r="AE76" i="13"/>
  <c r="AE77" i="13"/>
  <c r="AE78" i="13"/>
  <c r="AE79" i="13"/>
  <c r="AE80" i="13"/>
  <c r="AE81" i="13"/>
  <c r="AE82" i="13"/>
  <c r="AE83" i="13"/>
  <c r="AE84" i="13"/>
  <c r="AE85" i="13"/>
  <c r="AE86" i="13"/>
  <c r="AE87" i="13"/>
  <c r="AE88" i="13"/>
  <c r="AE89" i="13"/>
  <c r="AE90" i="13"/>
  <c r="AE91" i="13"/>
  <c r="AE41" i="13"/>
  <c r="AE9" i="18"/>
  <c r="AE67" i="12"/>
  <c r="AE39" i="12"/>
  <c r="AE40" i="12"/>
  <c r="AE41" i="12"/>
  <c r="AE42" i="12"/>
  <c r="AE45" i="12"/>
  <c r="AE47" i="12"/>
  <c r="AE48" i="12"/>
  <c r="AE49" i="12"/>
  <c r="AE50" i="12"/>
  <c r="AE53" i="12"/>
  <c r="AE67" i="11"/>
  <c r="AE68" i="11"/>
  <c r="AE69" i="11"/>
  <c r="AE70" i="11"/>
  <c r="AE71" i="11"/>
  <c r="AE72" i="11"/>
  <c r="AE73" i="11"/>
  <c r="AE74" i="11"/>
  <c r="AE75" i="11"/>
  <c r="AE76" i="11"/>
  <c r="AE77" i="11"/>
  <c r="AE78" i="11"/>
  <c r="AE79" i="11"/>
  <c r="AE80" i="11"/>
  <c r="AE81" i="11"/>
  <c r="AE82" i="11"/>
  <c r="AE83" i="11"/>
  <c r="AE84" i="11"/>
  <c r="AE85" i="11"/>
  <c r="AE86" i="11"/>
  <c r="AE87" i="11"/>
  <c r="AE88" i="11"/>
  <c r="AE89" i="11"/>
  <c r="AE90" i="11"/>
  <c r="AE91" i="11"/>
  <c r="AE92" i="11"/>
  <c r="AE38" i="11"/>
  <c r="AE39" i="11"/>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67" i="10"/>
  <c r="AE68" i="10"/>
  <c r="AE69" i="10"/>
  <c r="AE70" i="10"/>
  <c r="AE71" i="10"/>
  <c r="AE72" i="10"/>
  <c r="AE73" i="10"/>
  <c r="AE74" i="10"/>
  <c r="AE75" i="10"/>
  <c r="AE76" i="10"/>
  <c r="AE77" i="10"/>
  <c r="AE78" i="10"/>
  <c r="AE79" i="10"/>
  <c r="AE80" i="10"/>
  <c r="AE81" i="10"/>
  <c r="AE82" i="10"/>
  <c r="AE83" i="10"/>
  <c r="AE84" i="10"/>
  <c r="AE85" i="10"/>
  <c r="AE86" i="10"/>
  <c r="AE87" i="10"/>
  <c r="AE88" i="10"/>
  <c r="AE89" i="10"/>
  <c r="AE90" i="10"/>
  <c r="AE91" i="10"/>
  <c r="AE92"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7" i="9"/>
  <c r="AE68" i="9"/>
  <c r="AE69" i="9"/>
  <c r="AE70" i="9"/>
  <c r="AE71" i="9"/>
  <c r="AE72" i="9"/>
  <c r="AE73" i="9"/>
  <c r="AE74" i="9"/>
  <c r="AE75" i="9"/>
  <c r="AE76" i="9"/>
  <c r="AE77" i="9"/>
  <c r="AE78" i="9"/>
  <c r="AE79" i="9"/>
  <c r="AE80" i="9"/>
  <c r="AE81" i="9"/>
  <c r="AE82" i="9"/>
  <c r="AE83" i="9"/>
  <c r="AE84" i="9"/>
  <c r="AE85" i="9"/>
  <c r="AE86" i="9"/>
  <c r="AE87" i="9"/>
  <c r="AE88" i="9"/>
  <c r="AE89" i="9"/>
  <c r="AE90" i="9"/>
  <c r="AE91" i="9"/>
  <c r="AE92" i="9"/>
  <c r="AE44" i="9"/>
  <c r="AE45" i="9"/>
  <c r="AE52" i="9"/>
  <c r="AE53" i="9"/>
  <c r="AE60" i="9"/>
  <c r="AE61" i="9"/>
  <c r="AE38" i="9"/>
  <c r="AE47" i="8"/>
  <c r="AE48" i="8"/>
  <c r="AE49" i="8"/>
  <c r="AE50" i="8"/>
  <c r="AE51" i="8"/>
  <c r="AE52" i="8"/>
  <c r="AE53" i="8"/>
  <c r="AE54" i="8"/>
  <c r="AE55" i="8"/>
  <c r="AE56" i="8"/>
  <c r="AE57" i="8"/>
  <c r="AE58" i="8"/>
  <c r="AE59" i="8"/>
  <c r="AE60" i="8"/>
  <c r="AE63" i="8"/>
  <c r="AE28" i="8"/>
  <c r="AE29" i="8"/>
  <c r="AE30" i="8"/>
  <c r="AE31" i="8"/>
  <c r="AE32" i="8"/>
  <c r="AE33" i="8"/>
  <c r="AE34" i="8"/>
  <c r="AE35" i="8"/>
  <c r="AE36" i="8"/>
  <c r="AE37" i="8"/>
  <c r="AE38" i="8"/>
  <c r="AE39" i="8"/>
  <c r="AE40" i="8"/>
  <c r="AE41" i="8"/>
  <c r="AE44" i="8"/>
  <c r="AE23" i="8"/>
  <c r="AF23" i="8" s="1"/>
  <c r="AE47" i="7"/>
  <c r="AE48" i="7"/>
  <c r="AE49" i="7"/>
  <c r="AE50" i="7"/>
  <c r="AE51" i="7"/>
  <c r="AE52" i="7"/>
  <c r="AE53" i="7"/>
  <c r="AE54" i="7"/>
  <c r="AE55" i="7"/>
  <c r="AE56" i="7"/>
  <c r="AE57" i="7"/>
  <c r="AE58" i="7"/>
  <c r="AE59" i="7"/>
  <c r="AE60" i="7"/>
  <c r="AE63" i="7"/>
  <c r="AE28" i="7"/>
  <c r="AE29" i="7"/>
  <c r="AE30" i="7"/>
  <c r="AE31" i="7"/>
  <c r="AE32" i="7"/>
  <c r="AE33" i="7"/>
  <c r="AE34" i="7"/>
  <c r="AE35" i="7"/>
  <c r="AE36" i="7"/>
  <c r="AE37" i="7"/>
  <c r="AE38" i="7"/>
  <c r="AE39" i="7"/>
  <c r="AE40" i="7"/>
  <c r="AE41" i="7"/>
  <c r="AE44" i="7"/>
  <c r="AF61" i="7"/>
  <c r="AE9" i="16"/>
  <c r="AE10" i="16"/>
  <c r="AE11" i="16"/>
  <c r="AE12" i="16"/>
  <c r="AE13" i="16"/>
  <c r="AE14" i="16"/>
  <c r="AE15" i="16"/>
  <c r="AE16" i="16"/>
  <c r="AE17" i="16"/>
  <c r="AE18" i="16"/>
  <c r="AE19" i="16"/>
  <c r="AE20" i="16"/>
  <c r="AE21" i="16"/>
  <c r="AE22" i="16"/>
  <c r="AE23" i="16"/>
  <c r="AE24" i="16"/>
  <c r="AE25" i="16"/>
  <c r="AE26" i="16"/>
  <c r="AE27" i="16"/>
  <c r="AE28" i="16"/>
  <c r="AE29" i="16"/>
  <c r="AE30" i="16"/>
  <c r="AE31" i="16"/>
  <c r="AE32" i="16"/>
  <c r="AE33" i="16"/>
  <c r="AE34" i="16"/>
  <c r="AE68" i="6"/>
  <c r="AE69" i="6"/>
  <c r="AE70" i="6"/>
  <c r="AE71" i="6"/>
  <c r="AE72" i="6"/>
  <c r="AE73" i="6"/>
  <c r="AE74" i="6"/>
  <c r="AE75" i="6"/>
  <c r="AE76" i="6"/>
  <c r="AE77" i="6"/>
  <c r="AE78" i="6"/>
  <c r="AE79" i="6"/>
  <c r="AE80" i="6"/>
  <c r="AE81" i="6"/>
  <c r="AE82" i="6"/>
  <c r="AE83" i="6"/>
  <c r="AE84" i="6"/>
  <c r="AE85" i="6"/>
  <c r="AE86" i="6"/>
  <c r="AE87" i="6"/>
  <c r="AE88" i="6"/>
  <c r="AE89" i="6"/>
  <c r="AE90" i="6"/>
  <c r="AE91" i="6"/>
  <c r="AE92" i="6"/>
  <c r="AE93" i="6"/>
  <c r="AE38" i="6"/>
  <c r="AE39" i="6"/>
  <c r="AE40" i="6"/>
  <c r="AE41" i="6"/>
  <c r="AE42" i="6"/>
  <c r="AE43" i="6"/>
  <c r="AE44" i="6"/>
  <c r="AE45" i="6"/>
  <c r="AE46" i="6"/>
  <c r="AE47" i="6"/>
  <c r="AE48" i="6"/>
  <c r="AE49" i="6"/>
  <c r="AE50" i="6"/>
  <c r="AE51" i="6"/>
  <c r="AE52" i="6"/>
  <c r="AE53" i="6"/>
  <c r="AE54" i="6"/>
  <c r="AE55" i="6"/>
  <c r="AE56" i="6"/>
  <c r="AE57" i="6"/>
  <c r="AE58" i="6"/>
  <c r="AE59" i="6"/>
  <c r="AE60" i="6"/>
  <c r="AE61" i="6"/>
  <c r="AE62" i="6"/>
  <c r="AE63" i="6"/>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38" i="5"/>
  <c r="AE39" i="5"/>
  <c r="D9" i="18"/>
  <c r="E9" i="18"/>
  <c r="F9" i="18"/>
  <c r="G9" i="18"/>
  <c r="H9" i="18"/>
  <c r="I9" i="18"/>
  <c r="J9" i="18"/>
  <c r="K9" i="18"/>
  <c r="L9" i="18"/>
  <c r="M9" i="18"/>
  <c r="N9" i="18"/>
  <c r="O9" i="18"/>
  <c r="P9" i="18"/>
  <c r="Q9" i="18"/>
  <c r="R9" i="18"/>
  <c r="S9" i="18"/>
  <c r="T9" i="18"/>
  <c r="U9" i="18"/>
  <c r="V9" i="18"/>
  <c r="W9" i="18"/>
  <c r="X9" i="18"/>
  <c r="Y9" i="18"/>
  <c r="Z9" i="18"/>
  <c r="AA9" i="18"/>
  <c r="AB9" i="18"/>
  <c r="AC9" i="18"/>
  <c r="AD9"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D24" i="18"/>
  <c r="E24" i="18"/>
  <c r="F24" i="18"/>
  <c r="G24" i="18"/>
  <c r="H24" i="18"/>
  <c r="I24" i="18"/>
  <c r="J24" i="18"/>
  <c r="K24" i="18"/>
  <c r="L24" i="18"/>
  <c r="M24" i="18"/>
  <c r="N24" i="18"/>
  <c r="O24" i="18"/>
  <c r="P24" i="18"/>
  <c r="Q24" i="18"/>
  <c r="R24" i="18"/>
  <c r="S24" i="18"/>
  <c r="T24" i="18"/>
  <c r="U24" i="18"/>
  <c r="V24" i="18"/>
  <c r="W24" i="18"/>
  <c r="X24" i="18"/>
  <c r="Y24" i="18"/>
  <c r="Z24" i="18"/>
  <c r="AA24" i="18"/>
  <c r="AB24" i="18"/>
  <c r="AC24" i="18"/>
  <c r="AD24" i="18"/>
  <c r="D25" i="18"/>
  <c r="E25" i="18"/>
  <c r="F25" i="18"/>
  <c r="G25" i="18"/>
  <c r="H25" i="18"/>
  <c r="I25" i="18"/>
  <c r="J25" i="18"/>
  <c r="K25" i="18"/>
  <c r="L25" i="18"/>
  <c r="M25" i="18"/>
  <c r="N25" i="18"/>
  <c r="O25" i="18"/>
  <c r="P25" i="18"/>
  <c r="Q25" i="18"/>
  <c r="R25" i="18"/>
  <c r="S25" i="18"/>
  <c r="T25" i="18"/>
  <c r="U25" i="18"/>
  <c r="V25" i="18"/>
  <c r="W25" i="18"/>
  <c r="X25" i="18"/>
  <c r="Y25" i="18"/>
  <c r="Z25" i="18"/>
  <c r="AA25" i="18"/>
  <c r="AB25" i="18"/>
  <c r="AC25" i="18"/>
  <c r="AD25" i="18"/>
  <c r="D26" i="18"/>
  <c r="E26" i="18"/>
  <c r="F26" i="18"/>
  <c r="G26" i="18"/>
  <c r="H26" i="18"/>
  <c r="I26" i="18"/>
  <c r="J26" i="18"/>
  <c r="K26" i="18"/>
  <c r="L26" i="18"/>
  <c r="M26" i="18"/>
  <c r="N26" i="18"/>
  <c r="O26" i="18"/>
  <c r="P26" i="18"/>
  <c r="Q26" i="18"/>
  <c r="R26" i="18"/>
  <c r="S26" i="18"/>
  <c r="T26" i="18"/>
  <c r="U26" i="18"/>
  <c r="V26" i="18"/>
  <c r="W26" i="18"/>
  <c r="X26" i="18"/>
  <c r="Y26" i="18"/>
  <c r="Z26" i="18"/>
  <c r="AA26" i="18"/>
  <c r="AB26" i="18"/>
  <c r="AC26" i="18"/>
  <c r="AD26" i="18"/>
  <c r="D27" i="18"/>
  <c r="E27" i="18"/>
  <c r="F27" i="18"/>
  <c r="G27" i="18"/>
  <c r="H27" i="18"/>
  <c r="I27" i="18"/>
  <c r="J27" i="18"/>
  <c r="K27" i="18"/>
  <c r="L27" i="18"/>
  <c r="M27" i="18"/>
  <c r="N27" i="18"/>
  <c r="O27" i="18"/>
  <c r="P27" i="18"/>
  <c r="Q27" i="18"/>
  <c r="R27" i="18"/>
  <c r="S27" i="18"/>
  <c r="T27" i="18"/>
  <c r="U27" i="18"/>
  <c r="V27" i="18"/>
  <c r="W27" i="18"/>
  <c r="X27" i="18"/>
  <c r="Y27" i="18"/>
  <c r="Z27" i="18"/>
  <c r="AA27" i="18"/>
  <c r="AB27" i="18"/>
  <c r="AC27" i="18"/>
  <c r="AD27" i="18"/>
  <c r="D28" i="18"/>
  <c r="E28" i="18"/>
  <c r="F28" i="18"/>
  <c r="G28" i="18"/>
  <c r="H28" i="18"/>
  <c r="I28" i="18"/>
  <c r="J28" i="18"/>
  <c r="K28" i="18"/>
  <c r="L28" i="18"/>
  <c r="M28" i="18"/>
  <c r="N28" i="18"/>
  <c r="O28" i="18"/>
  <c r="P28" i="18"/>
  <c r="Q28" i="18"/>
  <c r="R28" i="18"/>
  <c r="S28" i="18"/>
  <c r="T28" i="18"/>
  <c r="U28" i="18"/>
  <c r="V28" i="18"/>
  <c r="W28" i="18"/>
  <c r="X28" i="18"/>
  <c r="Y28" i="18"/>
  <c r="Z28" i="18"/>
  <c r="AA28" i="18"/>
  <c r="AB28" i="18"/>
  <c r="AC28" i="18"/>
  <c r="AD28" i="18"/>
  <c r="D29" i="18"/>
  <c r="E29" i="18"/>
  <c r="F29" i="18"/>
  <c r="G29" i="18"/>
  <c r="H29" i="18"/>
  <c r="I29" i="18"/>
  <c r="J29" i="18"/>
  <c r="K29" i="18"/>
  <c r="L29" i="18"/>
  <c r="M29" i="18"/>
  <c r="N29" i="18"/>
  <c r="O29" i="18"/>
  <c r="P29" i="18"/>
  <c r="Q29" i="18"/>
  <c r="R29" i="18"/>
  <c r="S29" i="18"/>
  <c r="T29" i="18"/>
  <c r="U29" i="18"/>
  <c r="V29" i="18"/>
  <c r="W29" i="18"/>
  <c r="X29" i="18"/>
  <c r="Y29" i="18"/>
  <c r="Z29" i="18"/>
  <c r="AA29" i="18"/>
  <c r="AB29" i="18"/>
  <c r="AC29" i="18"/>
  <c r="AD29" i="18"/>
  <c r="D30" i="18"/>
  <c r="E30" i="18"/>
  <c r="F30" i="18"/>
  <c r="G30" i="18"/>
  <c r="H30" i="18"/>
  <c r="I30" i="18"/>
  <c r="J30" i="18"/>
  <c r="K30" i="18"/>
  <c r="L30" i="18"/>
  <c r="M30" i="18"/>
  <c r="N30" i="18"/>
  <c r="O30" i="18"/>
  <c r="P30" i="18"/>
  <c r="Q30" i="18"/>
  <c r="R30" i="18"/>
  <c r="S30" i="18"/>
  <c r="T30" i="18"/>
  <c r="U30" i="18"/>
  <c r="V30" i="18"/>
  <c r="W30" i="18"/>
  <c r="X30" i="18"/>
  <c r="Y30" i="18"/>
  <c r="Z30" i="18"/>
  <c r="AA30" i="18"/>
  <c r="AB30" i="18"/>
  <c r="AC30" i="18"/>
  <c r="AD30" i="18"/>
  <c r="D31" i="18"/>
  <c r="E31" i="18"/>
  <c r="F31" i="18"/>
  <c r="G31" i="18"/>
  <c r="H31" i="18"/>
  <c r="I31" i="18"/>
  <c r="J31" i="18"/>
  <c r="K31" i="18"/>
  <c r="L31" i="18"/>
  <c r="M31" i="18"/>
  <c r="N31" i="18"/>
  <c r="O31" i="18"/>
  <c r="P31" i="18"/>
  <c r="Q31" i="18"/>
  <c r="R31" i="18"/>
  <c r="S31" i="18"/>
  <c r="T31" i="18"/>
  <c r="U31" i="18"/>
  <c r="V31" i="18"/>
  <c r="W31" i="18"/>
  <c r="X31" i="18"/>
  <c r="Y31" i="18"/>
  <c r="Z31" i="18"/>
  <c r="AA31" i="18"/>
  <c r="AB31" i="18"/>
  <c r="AC31" i="18"/>
  <c r="AD31" i="18"/>
  <c r="D32" i="18"/>
  <c r="E32" i="18"/>
  <c r="F32" i="18"/>
  <c r="G32" i="18"/>
  <c r="H32" i="18"/>
  <c r="I32" i="18"/>
  <c r="J32" i="18"/>
  <c r="K32" i="18"/>
  <c r="L32" i="18"/>
  <c r="M32" i="18"/>
  <c r="N32" i="18"/>
  <c r="O32" i="18"/>
  <c r="P32" i="18"/>
  <c r="Q32" i="18"/>
  <c r="R32" i="18"/>
  <c r="S32" i="18"/>
  <c r="T32" i="18"/>
  <c r="U32" i="18"/>
  <c r="V32" i="18"/>
  <c r="W32" i="18"/>
  <c r="X32" i="18"/>
  <c r="Y32" i="18"/>
  <c r="Z32" i="18"/>
  <c r="AA32" i="18"/>
  <c r="AB32" i="18"/>
  <c r="AC32" i="18"/>
  <c r="AD32" i="18"/>
  <c r="D33" i="18"/>
  <c r="E33" i="18"/>
  <c r="F33" i="18"/>
  <c r="G33" i="18"/>
  <c r="H33" i="18"/>
  <c r="I33" i="18"/>
  <c r="J33" i="18"/>
  <c r="K33" i="18"/>
  <c r="L33" i="18"/>
  <c r="M33" i="18"/>
  <c r="N33" i="18"/>
  <c r="O33" i="18"/>
  <c r="P33" i="18"/>
  <c r="Q33" i="18"/>
  <c r="R33" i="18"/>
  <c r="S33" i="18"/>
  <c r="T33" i="18"/>
  <c r="U33" i="18"/>
  <c r="V33" i="18"/>
  <c r="W33" i="18"/>
  <c r="X33" i="18"/>
  <c r="Y33" i="18"/>
  <c r="Z33" i="18"/>
  <c r="AA33" i="18"/>
  <c r="AB33" i="18"/>
  <c r="AC33" i="18"/>
  <c r="AD33" i="18"/>
  <c r="AB34" i="18"/>
  <c r="AC34" i="18"/>
  <c r="AD34" i="18"/>
  <c r="C10" i="18"/>
  <c r="C11" i="18"/>
  <c r="C12" i="18"/>
  <c r="C13" i="18"/>
  <c r="C14" i="18"/>
  <c r="C15" i="18"/>
  <c r="C16" i="18"/>
  <c r="C17" i="18"/>
  <c r="C18" i="18"/>
  <c r="C19" i="18"/>
  <c r="C20" i="18"/>
  <c r="C21" i="18"/>
  <c r="C22" i="18"/>
  <c r="C23" i="18"/>
  <c r="C24" i="18"/>
  <c r="C25" i="18"/>
  <c r="C26" i="18"/>
  <c r="C27" i="18"/>
  <c r="C28" i="18"/>
  <c r="C29" i="18"/>
  <c r="C30" i="18"/>
  <c r="C31" i="18"/>
  <c r="C32" i="18"/>
  <c r="C33" i="18"/>
  <c r="E67" i="11"/>
  <c r="F67" i="11"/>
  <c r="G67" i="11"/>
  <c r="H67" i="11"/>
  <c r="I67" i="11"/>
  <c r="J67" i="11"/>
  <c r="K67" i="11"/>
  <c r="L67" i="11"/>
  <c r="M67" i="11"/>
  <c r="N67" i="11"/>
  <c r="O67" i="11"/>
  <c r="P67" i="11"/>
  <c r="Q67" i="11"/>
  <c r="R67" i="11"/>
  <c r="S67" i="11"/>
  <c r="T67" i="11"/>
  <c r="U67" i="11"/>
  <c r="V67" i="11"/>
  <c r="W67" i="11"/>
  <c r="X67" i="11"/>
  <c r="Y67" i="11"/>
  <c r="Z67" i="11"/>
  <c r="AA67" i="11"/>
  <c r="AB67" i="11"/>
  <c r="AC67" i="11"/>
  <c r="AD67"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E69"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E72" i="11"/>
  <c r="F72" i="11"/>
  <c r="G72" i="11"/>
  <c r="H72" i="11"/>
  <c r="I72" i="11"/>
  <c r="J72" i="11"/>
  <c r="K72" i="11"/>
  <c r="L72" i="11"/>
  <c r="M72" i="11"/>
  <c r="N72" i="11"/>
  <c r="O72" i="11"/>
  <c r="P72" i="11"/>
  <c r="Q72" i="11"/>
  <c r="R72" i="11"/>
  <c r="S72" i="11"/>
  <c r="T72" i="11"/>
  <c r="U72" i="11"/>
  <c r="V72" i="11"/>
  <c r="W72" i="11"/>
  <c r="X72" i="11"/>
  <c r="Y72" i="11"/>
  <c r="Z72" i="11"/>
  <c r="AA72" i="11"/>
  <c r="AB72" i="11"/>
  <c r="AC72" i="11"/>
  <c r="AD72" i="11"/>
  <c r="E73" i="11"/>
  <c r="F73" i="11"/>
  <c r="G73" i="11"/>
  <c r="H73" i="11"/>
  <c r="I73" i="11"/>
  <c r="J73" i="11"/>
  <c r="K73" i="11"/>
  <c r="L73" i="11"/>
  <c r="M73" i="11"/>
  <c r="N73" i="11"/>
  <c r="O73" i="11"/>
  <c r="P73" i="11"/>
  <c r="Q73" i="11"/>
  <c r="R73" i="11"/>
  <c r="S73" i="11"/>
  <c r="T73" i="11"/>
  <c r="U73" i="11"/>
  <c r="V73" i="11"/>
  <c r="W73" i="11"/>
  <c r="X73" i="11"/>
  <c r="Y73" i="11"/>
  <c r="Z73" i="11"/>
  <c r="AA73" i="11"/>
  <c r="AB73" i="11"/>
  <c r="AC73" i="11"/>
  <c r="AD73" i="11"/>
  <c r="E74" i="11"/>
  <c r="F74" i="11"/>
  <c r="G74" i="11"/>
  <c r="H74" i="11"/>
  <c r="I74" i="11"/>
  <c r="J74" i="11"/>
  <c r="K74" i="11"/>
  <c r="L74" i="11"/>
  <c r="M74" i="11"/>
  <c r="N74" i="11"/>
  <c r="O74" i="11"/>
  <c r="P74" i="11"/>
  <c r="Q74" i="11"/>
  <c r="R74" i="11"/>
  <c r="S74" i="11"/>
  <c r="T74" i="11"/>
  <c r="U74" i="11"/>
  <c r="V74" i="11"/>
  <c r="W74" i="11"/>
  <c r="X74" i="11"/>
  <c r="Y74" i="11"/>
  <c r="Z74" i="11"/>
  <c r="AA74" i="11"/>
  <c r="AB74" i="11"/>
  <c r="AC74" i="11"/>
  <c r="AD74"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E79" i="11"/>
  <c r="F79" i="11"/>
  <c r="G79" i="11"/>
  <c r="H79" i="11"/>
  <c r="I79" i="11"/>
  <c r="J79" i="11"/>
  <c r="K79" i="11"/>
  <c r="L79" i="11"/>
  <c r="M79" i="11"/>
  <c r="N79" i="11"/>
  <c r="O79" i="11"/>
  <c r="P79" i="11"/>
  <c r="Q79" i="11"/>
  <c r="R79" i="11"/>
  <c r="S79" i="11"/>
  <c r="T79" i="11"/>
  <c r="U79" i="11"/>
  <c r="V79" i="11"/>
  <c r="W79" i="11"/>
  <c r="X79" i="11"/>
  <c r="Y79" i="11"/>
  <c r="Z79" i="11"/>
  <c r="AA79" i="11"/>
  <c r="AB79" i="11"/>
  <c r="AC79" i="11"/>
  <c r="AD79" i="11"/>
  <c r="E80" i="11"/>
  <c r="F80" i="11"/>
  <c r="G80" i="11"/>
  <c r="H80" i="11"/>
  <c r="I80" i="11"/>
  <c r="J80" i="11"/>
  <c r="K80" i="11"/>
  <c r="L80" i="11"/>
  <c r="M80" i="11"/>
  <c r="N80" i="11"/>
  <c r="O80" i="11"/>
  <c r="P80" i="11"/>
  <c r="Q80" i="11"/>
  <c r="R80" i="11"/>
  <c r="S80" i="11"/>
  <c r="T80" i="11"/>
  <c r="U80" i="11"/>
  <c r="V80" i="11"/>
  <c r="W80" i="11"/>
  <c r="X80" i="11"/>
  <c r="Y80" i="11"/>
  <c r="Z80" i="11"/>
  <c r="AA80" i="11"/>
  <c r="AB80" i="11"/>
  <c r="AC80" i="11"/>
  <c r="AD80"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E82" i="11"/>
  <c r="F82" i="11"/>
  <c r="G82" i="11"/>
  <c r="H82" i="11"/>
  <c r="I82" i="11"/>
  <c r="J82" i="11"/>
  <c r="K82" i="11"/>
  <c r="L82" i="11"/>
  <c r="M82" i="11"/>
  <c r="N82" i="11"/>
  <c r="O82" i="11"/>
  <c r="P82" i="11"/>
  <c r="Q82" i="11"/>
  <c r="R82" i="11"/>
  <c r="S82" i="11"/>
  <c r="T82" i="11"/>
  <c r="U82" i="11"/>
  <c r="V82" i="11"/>
  <c r="W82" i="11"/>
  <c r="X82" i="11"/>
  <c r="Y82" i="11"/>
  <c r="Z82" i="11"/>
  <c r="AA82" i="11"/>
  <c r="AB82" i="11"/>
  <c r="AC82" i="11"/>
  <c r="AD82" i="11"/>
  <c r="E83" i="11"/>
  <c r="F83" i="11"/>
  <c r="G83" i="11"/>
  <c r="H83" i="11"/>
  <c r="I83" i="11"/>
  <c r="J83" i="11"/>
  <c r="K83" i="11"/>
  <c r="L83" i="11"/>
  <c r="M83" i="11"/>
  <c r="N83" i="11"/>
  <c r="O83" i="11"/>
  <c r="P83" i="11"/>
  <c r="Q83" i="11"/>
  <c r="R83" i="11"/>
  <c r="S83" i="11"/>
  <c r="T83" i="11"/>
  <c r="U83" i="11"/>
  <c r="V83" i="11"/>
  <c r="W83" i="11"/>
  <c r="X83" i="11"/>
  <c r="Y83" i="11"/>
  <c r="Z83" i="11"/>
  <c r="AA83" i="11"/>
  <c r="AB83" i="11"/>
  <c r="AC83" i="11"/>
  <c r="AD83" i="11"/>
  <c r="E84" i="11"/>
  <c r="F84" i="11"/>
  <c r="G84" i="11"/>
  <c r="H84" i="11"/>
  <c r="I84" i="11"/>
  <c r="J84" i="11"/>
  <c r="K84" i="11"/>
  <c r="L84" i="11"/>
  <c r="M84" i="11"/>
  <c r="N84" i="11"/>
  <c r="O84" i="11"/>
  <c r="P84" i="11"/>
  <c r="Q84" i="11"/>
  <c r="R84" i="11"/>
  <c r="S84" i="11"/>
  <c r="T84" i="11"/>
  <c r="U84" i="11"/>
  <c r="V84" i="11"/>
  <c r="W84" i="11"/>
  <c r="X84" i="11"/>
  <c r="Y84" i="11"/>
  <c r="Z84" i="11"/>
  <c r="AA84" i="11"/>
  <c r="AB84" i="11"/>
  <c r="AC84" i="11"/>
  <c r="AD84" i="11"/>
  <c r="E85" i="11"/>
  <c r="F85" i="11"/>
  <c r="G85" i="11"/>
  <c r="H85" i="11"/>
  <c r="I85" i="11"/>
  <c r="J85" i="11"/>
  <c r="K85" i="11"/>
  <c r="L85" i="11"/>
  <c r="M85" i="11"/>
  <c r="N85" i="11"/>
  <c r="O85" i="11"/>
  <c r="P85" i="11"/>
  <c r="Q85" i="11"/>
  <c r="R85" i="11"/>
  <c r="S85" i="11"/>
  <c r="T85" i="11"/>
  <c r="U85" i="11"/>
  <c r="V85" i="11"/>
  <c r="W85" i="11"/>
  <c r="X85" i="11"/>
  <c r="Y85" i="11"/>
  <c r="Z85" i="11"/>
  <c r="AA85" i="11"/>
  <c r="AB85" i="11"/>
  <c r="AC85" i="11"/>
  <c r="AD85"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E87" i="11"/>
  <c r="F87" i="11"/>
  <c r="G87" i="11"/>
  <c r="H87" i="11"/>
  <c r="I87" i="11"/>
  <c r="J87" i="11"/>
  <c r="K87" i="11"/>
  <c r="L87" i="11"/>
  <c r="M87" i="11"/>
  <c r="N87" i="11"/>
  <c r="O87" i="11"/>
  <c r="P87" i="11"/>
  <c r="Q87" i="11"/>
  <c r="R87" i="11"/>
  <c r="S87" i="11"/>
  <c r="T87" i="11"/>
  <c r="U87" i="11"/>
  <c r="V87" i="11"/>
  <c r="W87" i="11"/>
  <c r="X87" i="11"/>
  <c r="Y87" i="11"/>
  <c r="Z87" i="11"/>
  <c r="AA87" i="11"/>
  <c r="AB87" i="11"/>
  <c r="AC87" i="11"/>
  <c r="AD87" i="11"/>
  <c r="E88" i="11"/>
  <c r="F88" i="11"/>
  <c r="G88" i="11"/>
  <c r="H88" i="11"/>
  <c r="I88" i="11"/>
  <c r="J88" i="11"/>
  <c r="K88" i="11"/>
  <c r="L88" i="11"/>
  <c r="M88" i="11"/>
  <c r="N88" i="11"/>
  <c r="O88" i="11"/>
  <c r="P88" i="11"/>
  <c r="Q88" i="11"/>
  <c r="R88" i="11"/>
  <c r="S88" i="11"/>
  <c r="T88" i="11"/>
  <c r="U88" i="11"/>
  <c r="V88" i="11"/>
  <c r="W88" i="11"/>
  <c r="X88" i="11"/>
  <c r="Y88" i="11"/>
  <c r="Z88" i="11"/>
  <c r="AA88" i="11"/>
  <c r="AB88" i="11"/>
  <c r="AC88" i="11"/>
  <c r="AD88" i="11"/>
  <c r="E89" i="11"/>
  <c r="F89" i="11"/>
  <c r="G89" i="11"/>
  <c r="H89" i="11"/>
  <c r="I89" i="11"/>
  <c r="J89" i="11"/>
  <c r="K89" i="11"/>
  <c r="L89" i="11"/>
  <c r="M89" i="11"/>
  <c r="N89" i="11"/>
  <c r="O89" i="11"/>
  <c r="P89" i="11"/>
  <c r="Q89" i="11"/>
  <c r="R89" i="11"/>
  <c r="S89" i="11"/>
  <c r="T89" i="11"/>
  <c r="U89" i="11"/>
  <c r="V89" i="11"/>
  <c r="W89" i="11"/>
  <c r="X89" i="11"/>
  <c r="Y89" i="11"/>
  <c r="Z89" i="11"/>
  <c r="AA89" i="11"/>
  <c r="AB89" i="11"/>
  <c r="AC89" i="11"/>
  <c r="AD89" i="11"/>
  <c r="E90" i="11"/>
  <c r="F90" i="11"/>
  <c r="G90" i="11"/>
  <c r="H90" i="11"/>
  <c r="I90" i="11"/>
  <c r="J90" i="11"/>
  <c r="K90" i="11"/>
  <c r="L90" i="11"/>
  <c r="M90" i="11"/>
  <c r="N90" i="11"/>
  <c r="O90" i="11"/>
  <c r="P90" i="11"/>
  <c r="Q90" i="11"/>
  <c r="R90" i="11"/>
  <c r="S90" i="11"/>
  <c r="T90" i="11"/>
  <c r="U90" i="11"/>
  <c r="V90" i="11"/>
  <c r="W90" i="11"/>
  <c r="X90" i="11"/>
  <c r="Y90" i="11"/>
  <c r="Z90" i="11"/>
  <c r="AA90" i="11"/>
  <c r="AB90" i="11"/>
  <c r="AC90" i="11"/>
  <c r="AD90" i="11"/>
  <c r="E91" i="11"/>
  <c r="F91" i="11"/>
  <c r="G91" i="11"/>
  <c r="H91" i="11"/>
  <c r="I91" i="11"/>
  <c r="J91" i="11"/>
  <c r="K91" i="11"/>
  <c r="L91" i="11"/>
  <c r="M91" i="11"/>
  <c r="N91" i="11"/>
  <c r="O91" i="11"/>
  <c r="P91" i="11"/>
  <c r="Q91" i="11"/>
  <c r="R91" i="11"/>
  <c r="S91" i="11"/>
  <c r="T91" i="11"/>
  <c r="U91" i="11"/>
  <c r="V91" i="11"/>
  <c r="W91" i="11"/>
  <c r="X91" i="11"/>
  <c r="Y91" i="11"/>
  <c r="Z91" i="11"/>
  <c r="AA91" i="11"/>
  <c r="AB91" i="11"/>
  <c r="AC91" i="11"/>
  <c r="AD91" i="11"/>
  <c r="AC92" i="11"/>
  <c r="AD92" i="11"/>
  <c r="D68" i="11"/>
  <c r="D69" i="11"/>
  <c r="D70" i="11"/>
  <c r="D71" i="11"/>
  <c r="D72" i="11"/>
  <c r="D73" i="11"/>
  <c r="D74" i="11"/>
  <c r="D75" i="11"/>
  <c r="D76" i="11"/>
  <c r="D77" i="11"/>
  <c r="D78" i="11"/>
  <c r="D79" i="11"/>
  <c r="D80" i="11"/>
  <c r="D81" i="11"/>
  <c r="D82" i="11"/>
  <c r="D83" i="11"/>
  <c r="D84" i="11"/>
  <c r="D85" i="11"/>
  <c r="D86" i="11"/>
  <c r="D87" i="11"/>
  <c r="D88" i="11"/>
  <c r="D89" i="11"/>
  <c r="D90" i="11"/>
  <c r="D91" i="11"/>
  <c r="D67" i="11"/>
  <c r="AB38" i="11"/>
  <c r="AC38" i="11"/>
  <c r="AD38" i="11"/>
  <c r="AB39" i="11"/>
  <c r="AC39" i="11"/>
  <c r="AD39" i="11"/>
  <c r="AB40" i="11"/>
  <c r="AC40" i="11"/>
  <c r="AD40" i="11"/>
  <c r="AB41" i="11"/>
  <c r="AC41" i="11"/>
  <c r="AD41" i="11"/>
  <c r="AB42" i="11"/>
  <c r="AC42" i="11"/>
  <c r="AD42" i="11"/>
  <c r="AB43" i="11"/>
  <c r="AC43" i="11"/>
  <c r="AD43" i="11"/>
  <c r="AB44" i="11"/>
  <c r="AC44" i="11"/>
  <c r="AD44" i="11"/>
  <c r="AB45" i="11"/>
  <c r="AC45" i="11"/>
  <c r="AD45" i="11"/>
  <c r="AB46" i="11"/>
  <c r="AC46" i="11"/>
  <c r="AD46" i="11"/>
  <c r="AB47" i="11"/>
  <c r="AC47" i="11"/>
  <c r="AD47" i="11"/>
  <c r="AB48" i="11"/>
  <c r="AC48" i="11"/>
  <c r="AD48" i="11"/>
  <c r="AB49" i="11"/>
  <c r="AC49" i="11"/>
  <c r="AD49" i="11"/>
  <c r="AB50" i="11"/>
  <c r="AC50" i="11"/>
  <c r="AD50" i="11"/>
  <c r="AB51" i="11"/>
  <c r="AC51" i="11"/>
  <c r="AD51" i="11"/>
  <c r="AB52" i="11"/>
  <c r="AC52" i="11"/>
  <c r="AD52" i="11"/>
  <c r="AB53" i="11"/>
  <c r="AC53" i="11"/>
  <c r="AD53" i="11"/>
  <c r="AB54" i="11"/>
  <c r="AC54" i="11"/>
  <c r="AD54" i="11"/>
  <c r="AB55" i="11"/>
  <c r="AC55" i="11"/>
  <c r="AD55" i="11"/>
  <c r="AB56" i="11"/>
  <c r="AC56" i="11"/>
  <c r="AD56" i="11"/>
  <c r="AB57" i="11"/>
  <c r="AC57" i="11"/>
  <c r="AD57" i="11"/>
  <c r="AB58" i="11"/>
  <c r="AC58" i="11"/>
  <c r="AD58" i="11"/>
  <c r="AB59" i="11"/>
  <c r="AC59" i="11"/>
  <c r="AD59" i="11"/>
  <c r="AB60" i="11"/>
  <c r="AC60" i="11"/>
  <c r="AD60" i="11"/>
  <c r="AB61" i="11"/>
  <c r="AC61" i="11"/>
  <c r="AD61" i="11"/>
  <c r="AB62" i="11"/>
  <c r="AC62" i="11"/>
  <c r="AD62" i="11"/>
  <c r="AB63" i="11"/>
  <c r="AC63" i="11"/>
  <c r="AD63" i="11"/>
  <c r="E67" i="9"/>
  <c r="F67" i="9"/>
  <c r="G67" i="9"/>
  <c r="H67" i="9"/>
  <c r="I67" i="9"/>
  <c r="J67" i="9"/>
  <c r="K67" i="9"/>
  <c r="L67" i="9"/>
  <c r="M67" i="9"/>
  <c r="N67" i="9"/>
  <c r="O67" i="9"/>
  <c r="P67" i="9"/>
  <c r="Q67" i="9"/>
  <c r="R67" i="9"/>
  <c r="S67" i="9"/>
  <c r="T67" i="9"/>
  <c r="U67" i="9"/>
  <c r="V67" i="9"/>
  <c r="W67" i="9"/>
  <c r="X67" i="9"/>
  <c r="Y67" i="9"/>
  <c r="Z67" i="9"/>
  <c r="AA67" i="9"/>
  <c r="AB67" i="9"/>
  <c r="AC67" i="9"/>
  <c r="AD67" i="9"/>
  <c r="E68" i="9"/>
  <c r="F68" i="9"/>
  <c r="G68" i="9"/>
  <c r="H68" i="9"/>
  <c r="I68" i="9"/>
  <c r="J68" i="9"/>
  <c r="K68" i="9"/>
  <c r="L68" i="9"/>
  <c r="M68" i="9"/>
  <c r="N68" i="9"/>
  <c r="O68" i="9"/>
  <c r="P68" i="9"/>
  <c r="Q68" i="9"/>
  <c r="R68" i="9"/>
  <c r="S68" i="9"/>
  <c r="T68" i="9"/>
  <c r="U68" i="9"/>
  <c r="V68" i="9"/>
  <c r="W68" i="9"/>
  <c r="X68" i="9"/>
  <c r="Y68" i="9"/>
  <c r="Z68" i="9"/>
  <c r="AA68" i="9"/>
  <c r="AB68" i="9"/>
  <c r="AC68" i="9"/>
  <c r="AD68" i="9"/>
  <c r="E69" i="9"/>
  <c r="F69" i="9"/>
  <c r="G69" i="9"/>
  <c r="H69" i="9"/>
  <c r="I69" i="9"/>
  <c r="J69" i="9"/>
  <c r="K69" i="9"/>
  <c r="L69" i="9"/>
  <c r="M69" i="9"/>
  <c r="N69" i="9"/>
  <c r="O69" i="9"/>
  <c r="P69" i="9"/>
  <c r="Q69" i="9"/>
  <c r="R69" i="9"/>
  <c r="S69" i="9"/>
  <c r="T69" i="9"/>
  <c r="U69" i="9"/>
  <c r="V69" i="9"/>
  <c r="W69" i="9"/>
  <c r="X69" i="9"/>
  <c r="Y69" i="9"/>
  <c r="Z69" i="9"/>
  <c r="AA69" i="9"/>
  <c r="AB69" i="9"/>
  <c r="AC69" i="9"/>
  <c r="AD69" i="9"/>
  <c r="E70" i="9"/>
  <c r="F70" i="9"/>
  <c r="G70" i="9"/>
  <c r="H70" i="9"/>
  <c r="I70" i="9"/>
  <c r="J70" i="9"/>
  <c r="K70" i="9"/>
  <c r="L70" i="9"/>
  <c r="M70" i="9"/>
  <c r="N70" i="9"/>
  <c r="O70" i="9"/>
  <c r="P70" i="9"/>
  <c r="Q70" i="9"/>
  <c r="R70" i="9"/>
  <c r="S70" i="9"/>
  <c r="T70" i="9"/>
  <c r="U70" i="9"/>
  <c r="V70" i="9"/>
  <c r="W70" i="9"/>
  <c r="X70" i="9"/>
  <c r="Y70" i="9"/>
  <c r="Z70" i="9"/>
  <c r="AA70" i="9"/>
  <c r="AB70" i="9"/>
  <c r="AC70" i="9"/>
  <c r="AD70" i="9"/>
  <c r="E71" i="9"/>
  <c r="F71" i="9"/>
  <c r="G71" i="9"/>
  <c r="H71" i="9"/>
  <c r="I71" i="9"/>
  <c r="J71" i="9"/>
  <c r="K71" i="9"/>
  <c r="L71" i="9"/>
  <c r="M71" i="9"/>
  <c r="N71" i="9"/>
  <c r="O71" i="9"/>
  <c r="P71" i="9"/>
  <c r="Q71" i="9"/>
  <c r="R71" i="9"/>
  <c r="S71" i="9"/>
  <c r="T71" i="9"/>
  <c r="U71" i="9"/>
  <c r="V71" i="9"/>
  <c r="W71" i="9"/>
  <c r="X71" i="9"/>
  <c r="Y71" i="9"/>
  <c r="Z71" i="9"/>
  <c r="AA71" i="9"/>
  <c r="AB71" i="9"/>
  <c r="AC71" i="9"/>
  <c r="AD71" i="9"/>
  <c r="E72" i="9"/>
  <c r="F72" i="9"/>
  <c r="G72" i="9"/>
  <c r="H72" i="9"/>
  <c r="I72" i="9"/>
  <c r="J72" i="9"/>
  <c r="K72" i="9"/>
  <c r="L72" i="9"/>
  <c r="M72" i="9"/>
  <c r="N72" i="9"/>
  <c r="O72" i="9"/>
  <c r="P72" i="9"/>
  <c r="Q72" i="9"/>
  <c r="R72" i="9"/>
  <c r="S72" i="9"/>
  <c r="T72" i="9"/>
  <c r="U72" i="9"/>
  <c r="V72" i="9"/>
  <c r="W72" i="9"/>
  <c r="X72" i="9"/>
  <c r="Y72" i="9"/>
  <c r="Z72" i="9"/>
  <c r="AA72" i="9"/>
  <c r="AB72" i="9"/>
  <c r="AC72" i="9"/>
  <c r="AD72" i="9"/>
  <c r="E73" i="9"/>
  <c r="F73" i="9"/>
  <c r="G73" i="9"/>
  <c r="H73" i="9"/>
  <c r="I73" i="9"/>
  <c r="J73" i="9"/>
  <c r="K73" i="9"/>
  <c r="L73" i="9"/>
  <c r="M73" i="9"/>
  <c r="N73" i="9"/>
  <c r="O73" i="9"/>
  <c r="P73" i="9"/>
  <c r="Q73" i="9"/>
  <c r="R73" i="9"/>
  <c r="S73" i="9"/>
  <c r="T73" i="9"/>
  <c r="U73" i="9"/>
  <c r="V73" i="9"/>
  <c r="W73" i="9"/>
  <c r="X73" i="9"/>
  <c r="Y73" i="9"/>
  <c r="Z73" i="9"/>
  <c r="AA73" i="9"/>
  <c r="AB73" i="9"/>
  <c r="AC73" i="9"/>
  <c r="AD73" i="9"/>
  <c r="E74" i="9"/>
  <c r="F74" i="9"/>
  <c r="G74" i="9"/>
  <c r="H74" i="9"/>
  <c r="I74" i="9"/>
  <c r="J74" i="9"/>
  <c r="K74" i="9"/>
  <c r="L74" i="9"/>
  <c r="M74" i="9"/>
  <c r="N74" i="9"/>
  <c r="O74" i="9"/>
  <c r="P74" i="9"/>
  <c r="Q74" i="9"/>
  <c r="R74" i="9"/>
  <c r="S74" i="9"/>
  <c r="T74" i="9"/>
  <c r="U74" i="9"/>
  <c r="V74" i="9"/>
  <c r="W74" i="9"/>
  <c r="X74" i="9"/>
  <c r="Y74" i="9"/>
  <c r="Z74" i="9"/>
  <c r="AA74" i="9"/>
  <c r="AB74" i="9"/>
  <c r="AC74" i="9"/>
  <c r="AD74" i="9"/>
  <c r="E75" i="9"/>
  <c r="F75" i="9"/>
  <c r="G75" i="9"/>
  <c r="H75" i="9"/>
  <c r="I75" i="9"/>
  <c r="J75" i="9"/>
  <c r="K75" i="9"/>
  <c r="L75" i="9"/>
  <c r="M75" i="9"/>
  <c r="N75" i="9"/>
  <c r="O75" i="9"/>
  <c r="P75" i="9"/>
  <c r="Q75" i="9"/>
  <c r="R75" i="9"/>
  <c r="S75" i="9"/>
  <c r="T75" i="9"/>
  <c r="U75" i="9"/>
  <c r="V75" i="9"/>
  <c r="W75" i="9"/>
  <c r="X75" i="9"/>
  <c r="Y75" i="9"/>
  <c r="Z75" i="9"/>
  <c r="AA75" i="9"/>
  <c r="AB75" i="9"/>
  <c r="AC75" i="9"/>
  <c r="AD75" i="9"/>
  <c r="E76" i="9"/>
  <c r="F76" i="9"/>
  <c r="G76" i="9"/>
  <c r="H76" i="9"/>
  <c r="I76" i="9"/>
  <c r="J76" i="9"/>
  <c r="K76" i="9"/>
  <c r="L76" i="9"/>
  <c r="M76" i="9"/>
  <c r="N76" i="9"/>
  <c r="O76" i="9"/>
  <c r="P76" i="9"/>
  <c r="Q76" i="9"/>
  <c r="R76" i="9"/>
  <c r="S76" i="9"/>
  <c r="T76" i="9"/>
  <c r="U76" i="9"/>
  <c r="V76" i="9"/>
  <c r="W76" i="9"/>
  <c r="X76" i="9"/>
  <c r="Y76" i="9"/>
  <c r="Z76" i="9"/>
  <c r="AA76" i="9"/>
  <c r="AB76" i="9"/>
  <c r="AC76" i="9"/>
  <c r="AD76" i="9"/>
  <c r="E77" i="9"/>
  <c r="F77" i="9"/>
  <c r="G77" i="9"/>
  <c r="H77" i="9"/>
  <c r="I77" i="9"/>
  <c r="J77" i="9"/>
  <c r="K77" i="9"/>
  <c r="L77" i="9"/>
  <c r="M77" i="9"/>
  <c r="N77" i="9"/>
  <c r="O77" i="9"/>
  <c r="P77" i="9"/>
  <c r="Q77" i="9"/>
  <c r="R77" i="9"/>
  <c r="S77" i="9"/>
  <c r="T77" i="9"/>
  <c r="U77" i="9"/>
  <c r="V77" i="9"/>
  <c r="W77" i="9"/>
  <c r="X77" i="9"/>
  <c r="Y77" i="9"/>
  <c r="Z77" i="9"/>
  <c r="AA77" i="9"/>
  <c r="AB77" i="9"/>
  <c r="AC77" i="9"/>
  <c r="AD77" i="9"/>
  <c r="E78" i="9"/>
  <c r="F78" i="9"/>
  <c r="G78" i="9"/>
  <c r="H78" i="9"/>
  <c r="I78" i="9"/>
  <c r="J78" i="9"/>
  <c r="K78" i="9"/>
  <c r="L78" i="9"/>
  <c r="M78" i="9"/>
  <c r="N78" i="9"/>
  <c r="O78" i="9"/>
  <c r="P78" i="9"/>
  <c r="Q78" i="9"/>
  <c r="R78" i="9"/>
  <c r="S78" i="9"/>
  <c r="T78" i="9"/>
  <c r="U78" i="9"/>
  <c r="V78" i="9"/>
  <c r="W78" i="9"/>
  <c r="X78" i="9"/>
  <c r="Y78" i="9"/>
  <c r="Z78" i="9"/>
  <c r="AA78" i="9"/>
  <c r="AB78" i="9"/>
  <c r="AC78" i="9"/>
  <c r="AD78" i="9"/>
  <c r="E79" i="9"/>
  <c r="F79" i="9"/>
  <c r="G79" i="9"/>
  <c r="H79" i="9"/>
  <c r="I79" i="9"/>
  <c r="J79" i="9"/>
  <c r="K79" i="9"/>
  <c r="L79" i="9"/>
  <c r="M79" i="9"/>
  <c r="N79" i="9"/>
  <c r="O79" i="9"/>
  <c r="P79" i="9"/>
  <c r="Q79" i="9"/>
  <c r="R79" i="9"/>
  <c r="S79" i="9"/>
  <c r="T79" i="9"/>
  <c r="U79" i="9"/>
  <c r="V79" i="9"/>
  <c r="W79" i="9"/>
  <c r="X79" i="9"/>
  <c r="Y79" i="9"/>
  <c r="Z79" i="9"/>
  <c r="AA79" i="9"/>
  <c r="AB79" i="9"/>
  <c r="AC79" i="9"/>
  <c r="AD79" i="9"/>
  <c r="E80" i="9"/>
  <c r="F80" i="9"/>
  <c r="G80" i="9"/>
  <c r="H80" i="9"/>
  <c r="I80" i="9"/>
  <c r="J80" i="9"/>
  <c r="K80" i="9"/>
  <c r="L80" i="9"/>
  <c r="M80" i="9"/>
  <c r="N80" i="9"/>
  <c r="O80" i="9"/>
  <c r="P80" i="9"/>
  <c r="Q80" i="9"/>
  <c r="R80" i="9"/>
  <c r="S80" i="9"/>
  <c r="T80" i="9"/>
  <c r="U80" i="9"/>
  <c r="V80" i="9"/>
  <c r="W80" i="9"/>
  <c r="X80" i="9"/>
  <c r="Y80" i="9"/>
  <c r="Z80" i="9"/>
  <c r="AA80" i="9"/>
  <c r="AB80" i="9"/>
  <c r="AC80" i="9"/>
  <c r="AD80" i="9"/>
  <c r="E81" i="9"/>
  <c r="F81" i="9"/>
  <c r="G81" i="9"/>
  <c r="H81" i="9"/>
  <c r="I81" i="9"/>
  <c r="J81" i="9"/>
  <c r="K81" i="9"/>
  <c r="L81" i="9"/>
  <c r="M81" i="9"/>
  <c r="N81" i="9"/>
  <c r="O81" i="9"/>
  <c r="P81" i="9"/>
  <c r="Q81" i="9"/>
  <c r="R81" i="9"/>
  <c r="S81" i="9"/>
  <c r="T81" i="9"/>
  <c r="U81" i="9"/>
  <c r="V81" i="9"/>
  <c r="W81" i="9"/>
  <c r="X81" i="9"/>
  <c r="Y81" i="9"/>
  <c r="Z81" i="9"/>
  <c r="AA81" i="9"/>
  <c r="AB81" i="9"/>
  <c r="AC81" i="9"/>
  <c r="AD81" i="9"/>
  <c r="E82" i="9"/>
  <c r="F82" i="9"/>
  <c r="G82" i="9"/>
  <c r="H82" i="9"/>
  <c r="I82" i="9"/>
  <c r="J82" i="9"/>
  <c r="K82" i="9"/>
  <c r="L82" i="9"/>
  <c r="M82" i="9"/>
  <c r="N82" i="9"/>
  <c r="O82" i="9"/>
  <c r="P82" i="9"/>
  <c r="Q82" i="9"/>
  <c r="R82" i="9"/>
  <c r="S82" i="9"/>
  <c r="T82" i="9"/>
  <c r="U82" i="9"/>
  <c r="V82" i="9"/>
  <c r="W82" i="9"/>
  <c r="X82" i="9"/>
  <c r="Y82" i="9"/>
  <c r="Z82" i="9"/>
  <c r="AA82" i="9"/>
  <c r="AB82" i="9"/>
  <c r="AC82" i="9"/>
  <c r="AD82" i="9"/>
  <c r="E83" i="9"/>
  <c r="F83" i="9"/>
  <c r="G83" i="9"/>
  <c r="H83" i="9"/>
  <c r="I83" i="9"/>
  <c r="J83" i="9"/>
  <c r="K83" i="9"/>
  <c r="L83" i="9"/>
  <c r="M83" i="9"/>
  <c r="N83" i="9"/>
  <c r="O83" i="9"/>
  <c r="P83" i="9"/>
  <c r="Q83" i="9"/>
  <c r="R83" i="9"/>
  <c r="S83" i="9"/>
  <c r="T83" i="9"/>
  <c r="U83" i="9"/>
  <c r="V83" i="9"/>
  <c r="W83" i="9"/>
  <c r="X83" i="9"/>
  <c r="Y83" i="9"/>
  <c r="Z83" i="9"/>
  <c r="AA83" i="9"/>
  <c r="AB83" i="9"/>
  <c r="AC83" i="9"/>
  <c r="AD83" i="9"/>
  <c r="E84" i="9"/>
  <c r="F84" i="9"/>
  <c r="G84" i="9"/>
  <c r="H84" i="9"/>
  <c r="I84" i="9"/>
  <c r="J84" i="9"/>
  <c r="K84" i="9"/>
  <c r="L84" i="9"/>
  <c r="M84" i="9"/>
  <c r="N84" i="9"/>
  <c r="O84" i="9"/>
  <c r="P84" i="9"/>
  <c r="Q84" i="9"/>
  <c r="R84" i="9"/>
  <c r="S84" i="9"/>
  <c r="T84" i="9"/>
  <c r="U84" i="9"/>
  <c r="V84" i="9"/>
  <c r="W84" i="9"/>
  <c r="X84" i="9"/>
  <c r="Y84" i="9"/>
  <c r="Z84" i="9"/>
  <c r="AA84" i="9"/>
  <c r="AB84" i="9"/>
  <c r="AC84" i="9"/>
  <c r="AD84" i="9"/>
  <c r="E85" i="9"/>
  <c r="F85" i="9"/>
  <c r="G85" i="9"/>
  <c r="H85" i="9"/>
  <c r="I85" i="9"/>
  <c r="J85" i="9"/>
  <c r="K85" i="9"/>
  <c r="L85" i="9"/>
  <c r="M85" i="9"/>
  <c r="N85" i="9"/>
  <c r="O85" i="9"/>
  <c r="P85" i="9"/>
  <c r="Q85" i="9"/>
  <c r="R85" i="9"/>
  <c r="S85" i="9"/>
  <c r="T85" i="9"/>
  <c r="U85" i="9"/>
  <c r="V85" i="9"/>
  <c r="W85" i="9"/>
  <c r="X85" i="9"/>
  <c r="Y85" i="9"/>
  <c r="Z85" i="9"/>
  <c r="AA85" i="9"/>
  <c r="AB85" i="9"/>
  <c r="AC85" i="9"/>
  <c r="AD85" i="9"/>
  <c r="E86" i="9"/>
  <c r="F86" i="9"/>
  <c r="G86" i="9"/>
  <c r="H86" i="9"/>
  <c r="I86" i="9"/>
  <c r="J86" i="9"/>
  <c r="K86" i="9"/>
  <c r="L86" i="9"/>
  <c r="M86" i="9"/>
  <c r="N86" i="9"/>
  <c r="O86" i="9"/>
  <c r="P86" i="9"/>
  <c r="Q86" i="9"/>
  <c r="R86" i="9"/>
  <c r="S86" i="9"/>
  <c r="T86" i="9"/>
  <c r="U86" i="9"/>
  <c r="V86" i="9"/>
  <c r="W86" i="9"/>
  <c r="X86" i="9"/>
  <c r="Y86" i="9"/>
  <c r="Z86" i="9"/>
  <c r="AA86" i="9"/>
  <c r="AB86" i="9"/>
  <c r="AC86" i="9"/>
  <c r="AD86" i="9"/>
  <c r="E87" i="9"/>
  <c r="F87" i="9"/>
  <c r="G87" i="9"/>
  <c r="H87" i="9"/>
  <c r="I87" i="9"/>
  <c r="J87" i="9"/>
  <c r="K87" i="9"/>
  <c r="L87" i="9"/>
  <c r="M87" i="9"/>
  <c r="N87" i="9"/>
  <c r="O87" i="9"/>
  <c r="P87" i="9"/>
  <c r="Q87" i="9"/>
  <c r="R87" i="9"/>
  <c r="S87" i="9"/>
  <c r="T87" i="9"/>
  <c r="U87" i="9"/>
  <c r="V87" i="9"/>
  <c r="W87" i="9"/>
  <c r="X87" i="9"/>
  <c r="Y87" i="9"/>
  <c r="Z87" i="9"/>
  <c r="AA87" i="9"/>
  <c r="AB87" i="9"/>
  <c r="AC87" i="9"/>
  <c r="AD87" i="9"/>
  <c r="E88" i="9"/>
  <c r="F88" i="9"/>
  <c r="G88" i="9"/>
  <c r="H88" i="9"/>
  <c r="I88" i="9"/>
  <c r="J88" i="9"/>
  <c r="K88" i="9"/>
  <c r="L88" i="9"/>
  <c r="M88" i="9"/>
  <c r="N88" i="9"/>
  <c r="O88" i="9"/>
  <c r="P88" i="9"/>
  <c r="Q88" i="9"/>
  <c r="R88" i="9"/>
  <c r="S88" i="9"/>
  <c r="T88" i="9"/>
  <c r="U88" i="9"/>
  <c r="V88" i="9"/>
  <c r="W88" i="9"/>
  <c r="X88" i="9"/>
  <c r="Y88" i="9"/>
  <c r="Z88" i="9"/>
  <c r="AA88" i="9"/>
  <c r="AB88" i="9"/>
  <c r="AC88" i="9"/>
  <c r="AD88" i="9"/>
  <c r="E89" i="9"/>
  <c r="F89" i="9"/>
  <c r="G89" i="9"/>
  <c r="H89" i="9"/>
  <c r="I89" i="9"/>
  <c r="J89" i="9"/>
  <c r="K89" i="9"/>
  <c r="L89" i="9"/>
  <c r="M89" i="9"/>
  <c r="N89" i="9"/>
  <c r="O89" i="9"/>
  <c r="P89" i="9"/>
  <c r="Q89" i="9"/>
  <c r="R89" i="9"/>
  <c r="S89" i="9"/>
  <c r="T89" i="9"/>
  <c r="U89" i="9"/>
  <c r="V89" i="9"/>
  <c r="W89" i="9"/>
  <c r="X89" i="9"/>
  <c r="Y89" i="9"/>
  <c r="Z89" i="9"/>
  <c r="AA89" i="9"/>
  <c r="AB89" i="9"/>
  <c r="AC89" i="9"/>
  <c r="AD89" i="9"/>
  <c r="E90" i="9"/>
  <c r="F90" i="9"/>
  <c r="G90" i="9"/>
  <c r="H90" i="9"/>
  <c r="I90" i="9"/>
  <c r="J90" i="9"/>
  <c r="K90" i="9"/>
  <c r="L90" i="9"/>
  <c r="M90" i="9"/>
  <c r="N90" i="9"/>
  <c r="O90" i="9"/>
  <c r="P90" i="9"/>
  <c r="Q90" i="9"/>
  <c r="R90" i="9"/>
  <c r="S90" i="9"/>
  <c r="T90" i="9"/>
  <c r="U90" i="9"/>
  <c r="V90" i="9"/>
  <c r="W90" i="9"/>
  <c r="X90" i="9"/>
  <c r="Y90" i="9"/>
  <c r="Z90" i="9"/>
  <c r="AA90" i="9"/>
  <c r="AB90" i="9"/>
  <c r="AC90" i="9"/>
  <c r="AD90" i="9"/>
  <c r="E91" i="9"/>
  <c r="F91" i="9"/>
  <c r="G91" i="9"/>
  <c r="H91" i="9"/>
  <c r="I91" i="9"/>
  <c r="J91" i="9"/>
  <c r="K91" i="9"/>
  <c r="L91" i="9"/>
  <c r="M91" i="9"/>
  <c r="N91" i="9"/>
  <c r="O91" i="9"/>
  <c r="P91" i="9"/>
  <c r="Q91" i="9"/>
  <c r="R91" i="9"/>
  <c r="S91" i="9"/>
  <c r="T91" i="9"/>
  <c r="U91" i="9"/>
  <c r="V91" i="9"/>
  <c r="W91" i="9"/>
  <c r="X91" i="9"/>
  <c r="Y91" i="9"/>
  <c r="Z91" i="9"/>
  <c r="AA91" i="9"/>
  <c r="AB91" i="9"/>
  <c r="AC91" i="9"/>
  <c r="AD91" i="9"/>
  <c r="D68" i="9"/>
  <c r="D69" i="9"/>
  <c r="D70" i="9"/>
  <c r="D71" i="9"/>
  <c r="D72" i="9"/>
  <c r="D73" i="9"/>
  <c r="D74" i="9"/>
  <c r="D75" i="9"/>
  <c r="D76" i="9"/>
  <c r="D77" i="9"/>
  <c r="D78" i="9"/>
  <c r="D79" i="9"/>
  <c r="D80" i="9"/>
  <c r="D81" i="9"/>
  <c r="D82" i="9"/>
  <c r="D83" i="9"/>
  <c r="D84" i="9"/>
  <c r="D85" i="9"/>
  <c r="D86" i="9"/>
  <c r="D87" i="9"/>
  <c r="D88" i="9"/>
  <c r="D89" i="9"/>
  <c r="D90" i="9"/>
  <c r="D91" i="9"/>
  <c r="D67" i="9"/>
  <c r="D34" i="14"/>
  <c r="E34" i="14"/>
  <c r="F34" i="14"/>
  <c r="F34" i="15" s="1"/>
  <c r="G34" i="14"/>
  <c r="H34" i="14"/>
  <c r="I34" i="14"/>
  <c r="I34" i="15" s="1"/>
  <c r="J34" i="14"/>
  <c r="K34" i="14"/>
  <c r="K34" i="15" s="1"/>
  <c r="L34" i="14"/>
  <c r="L34" i="15" s="1"/>
  <c r="M34" i="14"/>
  <c r="N34" i="14"/>
  <c r="O34" i="14"/>
  <c r="O34" i="15" s="1"/>
  <c r="P34" i="14"/>
  <c r="Q34" i="14"/>
  <c r="R34" i="14"/>
  <c r="R34" i="15" s="1"/>
  <c r="S34" i="14"/>
  <c r="T34" i="14"/>
  <c r="U34" i="14"/>
  <c r="V34" i="14"/>
  <c r="W34" i="14"/>
  <c r="X34" i="14"/>
  <c r="Y34" i="14"/>
  <c r="Z34" i="14"/>
  <c r="AA34" i="14"/>
  <c r="AB34" i="14"/>
  <c r="AC34" i="14"/>
  <c r="AD34" i="14"/>
  <c r="C34" i="14"/>
  <c r="D34" i="13"/>
  <c r="D34" i="15" s="1"/>
  <c r="E34" i="13"/>
  <c r="F34" i="13"/>
  <c r="G34" i="13"/>
  <c r="G34" i="15" s="1"/>
  <c r="H34" i="13"/>
  <c r="I34" i="13"/>
  <c r="J34" i="13"/>
  <c r="J34" i="15" s="1"/>
  <c r="K34" i="13"/>
  <c r="L34" i="13"/>
  <c r="M34" i="13"/>
  <c r="M34" i="15" s="1"/>
  <c r="N34" i="13"/>
  <c r="O34" i="13"/>
  <c r="P34" i="13"/>
  <c r="P34" i="15" s="1"/>
  <c r="Q34" i="13"/>
  <c r="R34" i="13"/>
  <c r="S34" i="13"/>
  <c r="T34" i="13"/>
  <c r="U34" i="13"/>
  <c r="V34" i="13"/>
  <c r="W34" i="13"/>
  <c r="X34" i="13"/>
  <c r="Y34" i="13"/>
  <c r="Z34" i="13"/>
  <c r="AA34" i="13"/>
  <c r="AB34" i="13"/>
  <c r="AC92" i="13" s="1"/>
  <c r="AC34" i="13"/>
  <c r="AD34" i="13"/>
  <c r="C34" i="13"/>
  <c r="C34" i="15" s="1"/>
  <c r="M34" i="9"/>
  <c r="N92" i="9" s="1"/>
  <c r="N34" i="9"/>
  <c r="O92" i="9" s="1"/>
  <c r="O34" i="9"/>
  <c r="P34" i="9"/>
  <c r="P92" i="9" s="1"/>
  <c r="Q34" i="9"/>
  <c r="R92" i="9" s="1"/>
  <c r="R34" i="9"/>
  <c r="S34" i="9"/>
  <c r="T92" i="9" s="1"/>
  <c r="T34" i="9"/>
  <c r="U92" i="9" s="1"/>
  <c r="U34" i="9"/>
  <c r="V34" i="9"/>
  <c r="V92" i="9" s="1"/>
  <c r="W34" i="9"/>
  <c r="X92" i="9" s="1"/>
  <c r="X34" i="9"/>
  <c r="Y34" i="9"/>
  <c r="Z92" i="9" s="1"/>
  <c r="Z34" i="9"/>
  <c r="AA92" i="9" s="1"/>
  <c r="AA34" i="9"/>
  <c r="AB34" i="9"/>
  <c r="AB92" i="9" s="1"/>
  <c r="AC34" i="9"/>
  <c r="AD92" i="9" s="1"/>
  <c r="AD34" i="9"/>
  <c r="D34" i="9"/>
  <c r="D92" i="9" s="1"/>
  <c r="E34" i="9"/>
  <c r="F34" i="9"/>
  <c r="F92" i="9" s="1"/>
  <c r="G34" i="9"/>
  <c r="H92" i="9" s="1"/>
  <c r="H34" i="9"/>
  <c r="I34" i="9"/>
  <c r="I92" i="9" s="1"/>
  <c r="J34" i="9"/>
  <c r="J92" i="9" s="1"/>
  <c r="K34" i="9"/>
  <c r="L34" i="9"/>
  <c r="L92" i="9" s="1"/>
  <c r="C34" i="9"/>
  <c r="AF34" i="9" s="1"/>
  <c r="AF39" i="9" s="1"/>
  <c r="AD72" i="6"/>
  <c r="D23" i="7"/>
  <c r="D24" i="7" s="1"/>
  <c r="D43" i="7" s="1"/>
  <c r="E23" i="7"/>
  <c r="E24" i="7" s="1"/>
  <c r="E43" i="7" s="1"/>
  <c r="F23" i="7"/>
  <c r="F24" i="7" s="1"/>
  <c r="G23" i="7"/>
  <c r="G42" i="7" s="1"/>
  <c r="H23" i="7"/>
  <c r="H24" i="7" s="1"/>
  <c r="I23" i="7"/>
  <c r="I24" i="7" s="1"/>
  <c r="J23" i="7"/>
  <c r="J24" i="7" s="1"/>
  <c r="K23" i="7"/>
  <c r="K24" i="7" s="1"/>
  <c r="L23" i="7"/>
  <c r="M23" i="7"/>
  <c r="N23" i="7"/>
  <c r="O23" i="7"/>
  <c r="P23" i="7"/>
  <c r="Q23" i="7"/>
  <c r="R23" i="7"/>
  <c r="S23" i="7"/>
  <c r="T23" i="7"/>
  <c r="U23" i="7"/>
  <c r="V23" i="7"/>
  <c r="W23" i="7"/>
  <c r="X23" i="7"/>
  <c r="Y23" i="7"/>
  <c r="Y24" i="7" s="1"/>
  <c r="Z23" i="7"/>
  <c r="Z24" i="7" s="1"/>
  <c r="AA23" i="7"/>
  <c r="AA24" i="7" s="1"/>
  <c r="AB23" i="7"/>
  <c r="AB24" i="7" s="1"/>
  <c r="AB43" i="7" s="1"/>
  <c r="AC23" i="7"/>
  <c r="AC24" i="7" s="1"/>
  <c r="AC43" i="7" s="1"/>
  <c r="AD23" i="7"/>
  <c r="AD24" i="7" s="1"/>
  <c r="AD43" i="7" s="1"/>
  <c r="C23" i="7"/>
  <c r="C24" i="7" s="1"/>
  <c r="C34" i="5"/>
  <c r="D23" i="8"/>
  <c r="E23" i="8"/>
  <c r="F61" i="8" s="1"/>
  <c r="F23" i="8"/>
  <c r="F24" i="8" s="1"/>
  <c r="G23" i="8"/>
  <c r="G24" i="8" s="1"/>
  <c r="H23" i="8"/>
  <c r="I23" i="8"/>
  <c r="I24" i="8" s="1"/>
  <c r="J23" i="8"/>
  <c r="J24" i="8" s="1"/>
  <c r="K23" i="8"/>
  <c r="L23" i="8"/>
  <c r="L42" i="8" s="1"/>
  <c r="M23" i="8"/>
  <c r="M24" i="8" s="1"/>
  <c r="M43" i="8" s="1"/>
  <c r="N23" i="8"/>
  <c r="N24" i="8" s="1"/>
  <c r="O23" i="8"/>
  <c r="O24" i="8" s="1"/>
  <c r="O43" i="8" s="1"/>
  <c r="P23" i="8"/>
  <c r="Q23" i="8"/>
  <c r="Q24" i="8" s="1"/>
  <c r="R23" i="8"/>
  <c r="R24" i="8" s="1"/>
  <c r="S23" i="8"/>
  <c r="T23" i="8"/>
  <c r="U23" i="8"/>
  <c r="U42" i="8" s="1"/>
  <c r="V23" i="8"/>
  <c r="W23" i="8"/>
  <c r="W61" i="8" s="1"/>
  <c r="X23" i="8"/>
  <c r="X42" i="8" s="1"/>
  <c r="Y23" i="8"/>
  <c r="Y24" i="8" s="1"/>
  <c r="Z23" i="8"/>
  <c r="Z24" i="8" s="1"/>
  <c r="AA23" i="8"/>
  <c r="AB23" i="8"/>
  <c r="AB24" i="8" s="1"/>
  <c r="AB43" i="8" s="1"/>
  <c r="AC23" i="8"/>
  <c r="AD61" i="8" s="1"/>
  <c r="AD23" i="8"/>
  <c r="AD24" i="8" s="1"/>
  <c r="D24" i="8"/>
  <c r="T24" i="8"/>
  <c r="V24" i="8"/>
  <c r="C23" i="8"/>
  <c r="C42" i="8" s="1"/>
  <c r="AF48" i="8"/>
  <c r="AF49" i="8"/>
  <c r="AF50" i="8"/>
  <c r="AF51" i="8"/>
  <c r="AF52" i="8"/>
  <c r="AF53" i="8"/>
  <c r="AF54" i="8"/>
  <c r="AF55" i="8"/>
  <c r="AF56" i="8"/>
  <c r="AF57" i="8"/>
  <c r="AF58" i="8"/>
  <c r="AF59" i="8"/>
  <c r="AF60" i="8"/>
  <c r="AF61" i="8"/>
  <c r="AF63" i="8"/>
  <c r="E47" i="8"/>
  <c r="F47" i="8"/>
  <c r="G47" i="8"/>
  <c r="H47" i="8"/>
  <c r="I47" i="8"/>
  <c r="J47" i="8"/>
  <c r="K47" i="8"/>
  <c r="L47" i="8"/>
  <c r="M47" i="8"/>
  <c r="N47" i="8"/>
  <c r="O47" i="8"/>
  <c r="P47" i="8"/>
  <c r="Q47" i="8"/>
  <c r="R47" i="8"/>
  <c r="S47" i="8"/>
  <c r="T47" i="8"/>
  <c r="U47" i="8"/>
  <c r="V47" i="8"/>
  <c r="W47" i="8"/>
  <c r="X47" i="8"/>
  <c r="Y47" i="8"/>
  <c r="Z47" i="8"/>
  <c r="AA47" i="8"/>
  <c r="AB47" i="8"/>
  <c r="AC47" i="8"/>
  <c r="AD47" i="8"/>
  <c r="E48" i="8"/>
  <c r="F48" i="8"/>
  <c r="G48" i="8"/>
  <c r="H48" i="8"/>
  <c r="I48" i="8"/>
  <c r="J48" i="8"/>
  <c r="K48" i="8"/>
  <c r="L48" i="8"/>
  <c r="M48" i="8"/>
  <c r="N48" i="8"/>
  <c r="O48" i="8"/>
  <c r="P48" i="8"/>
  <c r="Q48" i="8"/>
  <c r="R48" i="8"/>
  <c r="S48" i="8"/>
  <c r="T48" i="8"/>
  <c r="U48" i="8"/>
  <c r="V48" i="8"/>
  <c r="W48" i="8"/>
  <c r="X48" i="8"/>
  <c r="Y48" i="8"/>
  <c r="Z48" i="8"/>
  <c r="AA48" i="8"/>
  <c r="AB48" i="8"/>
  <c r="AC48" i="8"/>
  <c r="AD48" i="8"/>
  <c r="E49" i="8"/>
  <c r="F49" i="8"/>
  <c r="G49" i="8"/>
  <c r="H49" i="8"/>
  <c r="I49" i="8"/>
  <c r="J49" i="8"/>
  <c r="K49" i="8"/>
  <c r="L49" i="8"/>
  <c r="M49" i="8"/>
  <c r="N49" i="8"/>
  <c r="O49" i="8"/>
  <c r="P49" i="8"/>
  <c r="Q49" i="8"/>
  <c r="R49" i="8"/>
  <c r="S49" i="8"/>
  <c r="T49" i="8"/>
  <c r="U49" i="8"/>
  <c r="V49" i="8"/>
  <c r="W49" i="8"/>
  <c r="X49" i="8"/>
  <c r="Y49" i="8"/>
  <c r="Z49" i="8"/>
  <c r="AA49" i="8"/>
  <c r="AB49" i="8"/>
  <c r="AC49" i="8"/>
  <c r="AD49" i="8"/>
  <c r="E50" i="8"/>
  <c r="F50" i="8"/>
  <c r="G50" i="8"/>
  <c r="H50" i="8"/>
  <c r="I50" i="8"/>
  <c r="J50" i="8"/>
  <c r="K50" i="8"/>
  <c r="L50" i="8"/>
  <c r="M50" i="8"/>
  <c r="N50" i="8"/>
  <c r="O50" i="8"/>
  <c r="P50" i="8"/>
  <c r="Q50" i="8"/>
  <c r="R50" i="8"/>
  <c r="S50" i="8"/>
  <c r="T50" i="8"/>
  <c r="U50" i="8"/>
  <c r="V50" i="8"/>
  <c r="W50" i="8"/>
  <c r="X50" i="8"/>
  <c r="Y50" i="8"/>
  <c r="Z50" i="8"/>
  <c r="AA50" i="8"/>
  <c r="AB50" i="8"/>
  <c r="AC50" i="8"/>
  <c r="AD50" i="8"/>
  <c r="E51" i="8"/>
  <c r="F51" i="8"/>
  <c r="G51" i="8"/>
  <c r="H51" i="8"/>
  <c r="I51" i="8"/>
  <c r="J51" i="8"/>
  <c r="K51" i="8"/>
  <c r="L51" i="8"/>
  <c r="M51" i="8"/>
  <c r="N51" i="8"/>
  <c r="O51" i="8"/>
  <c r="P51" i="8"/>
  <c r="Q51" i="8"/>
  <c r="R51" i="8"/>
  <c r="S51" i="8"/>
  <c r="T51" i="8"/>
  <c r="U51" i="8"/>
  <c r="V51" i="8"/>
  <c r="W51" i="8"/>
  <c r="X51" i="8"/>
  <c r="Y51" i="8"/>
  <c r="Z51" i="8"/>
  <c r="AA51" i="8"/>
  <c r="AB51" i="8"/>
  <c r="AC51" i="8"/>
  <c r="AD51" i="8"/>
  <c r="E52" i="8"/>
  <c r="F52" i="8"/>
  <c r="G52" i="8"/>
  <c r="H52" i="8"/>
  <c r="I52" i="8"/>
  <c r="J52" i="8"/>
  <c r="K52" i="8"/>
  <c r="L52" i="8"/>
  <c r="M52" i="8"/>
  <c r="N52" i="8"/>
  <c r="O52" i="8"/>
  <c r="P52" i="8"/>
  <c r="Q52" i="8"/>
  <c r="R52" i="8"/>
  <c r="S52" i="8"/>
  <c r="T52" i="8"/>
  <c r="U52" i="8"/>
  <c r="V52" i="8"/>
  <c r="W52" i="8"/>
  <c r="X52" i="8"/>
  <c r="Y52" i="8"/>
  <c r="Z52" i="8"/>
  <c r="AA52" i="8"/>
  <c r="AB52" i="8"/>
  <c r="AC52" i="8"/>
  <c r="AD52" i="8"/>
  <c r="E53" i="8"/>
  <c r="F53" i="8"/>
  <c r="G53" i="8"/>
  <c r="H53" i="8"/>
  <c r="I53" i="8"/>
  <c r="J53" i="8"/>
  <c r="K53" i="8"/>
  <c r="L53" i="8"/>
  <c r="M53" i="8"/>
  <c r="N53" i="8"/>
  <c r="O53" i="8"/>
  <c r="P53" i="8"/>
  <c r="Q53" i="8"/>
  <c r="R53" i="8"/>
  <c r="S53" i="8"/>
  <c r="T53" i="8"/>
  <c r="U53" i="8"/>
  <c r="V53" i="8"/>
  <c r="W53" i="8"/>
  <c r="X53" i="8"/>
  <c r="Y53" i="8"/>
  <c r="Z53" i="8"/>
  <c r="AA53" i="8"/>
  <c r="AB53" i="8"/>
  <c r="AC53" i="8"/>
  <c r="AD53" i="8"/>
  <c r="E54" i="8"/>
  <c r="F54" i="8"/>
  <c r="G54" i="8"/>
  <c r="H54" i="8"/>
  <c r="I54" i="8"/>
  <c r="J54" i="8"/>
  <c r="K54" i="8"/>
  <c r="L54" i="8"/>
  <c r="M54" i="8"/>
  <c r="N54" i="8"/>
  <c r="O54" i="8"/>
  <c r="P54" i="8"/>
  <c r="Q54" i="8"/>
  <c r="R54" i="8"/>
  <c r="S54" i="8"/>
  <c r="T54" i="8"/>
  <c r="U54" i="8"/>
  <c r="V54" i="8"/>
  <c r="W54" i="8"/>
  <c r="X54" i="8"/>
  <c r="Y54" i="8"/>
  <c r="Z54" i="8"/>
  <c r="AA54" i="8"/>
  <c r="AB54" i="8"/>
  <c r="AC54" i="8"/>
  <c r="AD54" i="8"/>
  <c r="E55" i="8"/>
  <c r="F55" i="8"/>
  <c r="G55" i="8"/>
  <c r="H55" i="8"/>
  <c r="I55" i="8"/>
  <c r="J55" i="8"/>
  <c r="K55" i="8"/>
  <c r="L55" i="8"/>
  <c r="M55" i="8"/>
  <c r="N55" i="8"/>
  <c r="O55" i="8"/>
  <c r="P55" i="8"/>
  <c r="Q55" i="8"/>
  <c r="R55" i="8"/>
  <c r="S55" i="8"/>
  <c r="T55" i="8"/>
  <c r="U55" i="8"/>
  <c r="V55" i="8"/>
  <c r="W55" i="8"/>
  <c r="X55" i="8"/>
  <c r="Y55" i="8"/>
  <c r="Z55" i="8"/>
  <c r="AA55" i="8"/>
  <c r="AB55" i="8"/>
  <c r="AC55" i="8"/>
  <c r="AD55" i="8"/>
  <c r="E56" i="8"/>
  <c r="F56" i="8"/>
  <c r="G56" i="8"/>
  <c r="H56" i="8"/>
  <c r="I56" i="8"/>
  <c r="J56" i="8"/>
  <c r="K56" i="8"/>
  <c r="L56" i="8"/>
  <c r="M56" i="8"/>
  <c r="N56" i="8"/>
  <c r="O56" i="8"/>
  <c r="P56" i="8"/>
  <c r="Q56" i="8"/>
  <c r="R56" i="8"/>
  <c r="S56" i="8"/>
  <c r="T56" i="8"/>
  <c r="U56" i="8"/>
  <c r="V56" i="8"/>
  <c r="W56" i="8"/>
  <c r="X56" i="8"/>
  <c r="Y56" i="8"/>
  <c r="Z56" i="8"/>
  <c r="AA56" i="8"/>
  <c r="AB56" i="8"/>
  <c r="AC56" i="8"/>
  <c r="AD56" i="8"/>
  <c r="E57" i="8"/>
  <c r="F57" i="8"/>
  <c r="G57" i="8"/>
  <c r="H57" i="8"/>
  <c r="I57" i="8"/>
  <c r="J57" i="8"/>
  <c r="K57" i="8"/>
  <c r="L57" i="8"/>
  <c r="M57" i="8"/>
  <c r="N57" i="8"/>
  <c r="O57" i="8"/>
  <c r="P57" i="8"/>
  <c r="Q57" i="8"/>
  <c r="R57" i="8"/>
  <c r="S57" i="8"/>
  <c r="T57" i="8"/>
  <c r="U57" i="8"/>
  <c r="V57" i="8"/>
  <c r="W57" i="8"/>
  <c r="X57" i="8"/>
  <c r="Y57" i="8"/>
  <c r="Z57" i="8"/>
  <c r="AA57" i="8"/>
  <c r="AB57" i="8"/>
  <c r="AC57" i="8"/>
  <c r="AD57" i="8"/>
  <c r="E58" i="8"/>
  <c r="F58" i="8"/>
  <c r="G58" i="8"/>
  <c r="H58" i="8"/>
  <c r="I58" i="8"/>
  <c r="J58" i="8"/>
  <c r="K58" i="8"/>
  <c r="L58" i="8"/>
  <c r="M58" i="8"/>
  <c r="N58" i="8"/>
  <c r="O58" i="8"/>
  <c r="P58" i="8"/>
  <c r="Q58" i="8"/>
  <c r="R58" i="8"/>
  <c r="S58" i="8"/>
  <c r="T58" i="8"/>
  <c r="U58" i="8"/>
  <c r="V58" i="8"/>
  <c r="W58" i="8"/>
  <c r="X58" i="8"/>
  <c r="Y58" i="8"/>
  <c r="Z58" i="8"/>
  <c r="AA58" i="8"/>
  <c r="AB58" i="8"/>
  <c r="AC58" i="8"/>
  <c r="AD58" i="8"/>
  <c r="E59" i="8"/>
  <c r="F59" i="8"/>
  <c r="G59" i="8"/>
  <c r="H59" i="8"/>
  <c r="I59" i="8"/>
  <c r="J59" i="8"/>
  <c r="K59" i="8"/>
  <c r="L59" i="8"/>
  <c r="M59" i="8"/>
  <c r="N59" i="8"/>
  <c r="O59" i="8"/>
  <c r="P59" i="8"/>
  <c r="Q59" i="8"/>
  <c r="R59" i="8"/>
  <c r="S59" i="8"/>
  <c r="T59" i="8"/>
  <c r="U59" i="8"/>
  <c r="V59" i="8"/>
  <c r="W59" i="8"/>
  <c r="X59" i="8"/>
  <c r="Y59" i="8"/>
  <c r="Z59" i="8"/>
  <c r="AA59" i="8"/>
  <c r="AB59" i="8"/>
  <c r="AC59" i="8"/>
  <c r="AD59" i="8"/>
  <c r="E60" i="8"/>
  <c r="F60" i="8"/>
  <c r="G60" i="8"/>
  <c r="H60" i="8"/>
  <c r="I60" i="8"/>
  <c r="J60" i="8"/>
  <c r="K60" i="8"/>
  <c r="L60" i="8"/>
  <c r="M60" i="8"/>
  <c r="N60" i="8"/>
  <c r="O60" i="8"/>
  <c r="P60" i="8"/>
  <c r="Q60" i="8"/>
  <c r="R60" i="8"/>
  <c r="S60" i="8"/>
  <c r="T60" i="8"/>
  <c r="U60" i="8"/>
  <c r="V60" i="8"/>
  <c r="W60" i="8"/>
  <c r="X60" i="8"/>
  <c r="Y60" i="8"/>
  <c r="Z60" i="8"/>
  <c r="AA60" i="8"/>
  <c r="AB60" i="8"/>
  <c r="AC60" i="8"/>
  <c r="AD60" i="8"/>
  <c r="E61" i="8"/>
  <c r="H61" i="8"/>
  <c r="J61" i="8"/>
  <c r="M61" i="8"/>
  <c r="P61" i="8"/>
  <c r="U61" i="8"/>
  <c r="V61" i="8"/>
  <c r="X61" i="8"/>
  <c r="AC61" i="8"/>
  <c r="E63" i="8"/>
  <c r="F63" i="8"/>
  <c r="G63" i="8"/>
  <c r="H63" i="8"/>
  <c r="I63" i="8"/>
  <c r="J63" i="8"/>
  <c r="K63" i="8"/>
  <c r="L63" i="8"/>
  <c r="M63" i="8"/>
  <c r="N63" i="8"/>
  <c r="O63" i="8"/>
  <c r="P63" i="8"/>
  <c r="Q63" i="8"/>
  <c r="R63" i="8"/>
  <c r="S63" i="8"/>
  <c r="T63" i="8"/>
  <c r="U63" i="8"/>
  <c r="V63" i="8"/>
  <c r="W63" i="8"/>
  <c r="X63" i="8"/>
  <c r="Y63" i="8"/>
  <c r="Z63" i="8"/>
  <c r="AA63" i="8"/>
  <c r="AB63" i="8"/>
  <c r="AC63" i="8"/>
  <c r="AD63" i="8"/>
  <c r="D48" i="8"/>
  <c r="D49" i="8"/>
  <c r="D50" i="8"/>
  <c r="D51" i="8"/>
  <c r="D52" i="8"/>
  <c r="D53" i="8"/>
  <c r="D54" i="8"/>
  <c r="D55" i="8"/>
  <c r="D56" i="8"/>
  <c r="D57" i="8"/>
  <c r="D58" i="8"/>
  <c r="D59" i="8"/>
  <c r="D60" i="8"/>
  <c r="D61" i="8"/>
  <c r="D63" i="8"/>
  <c r="D28" i="8"/>
  <c r="E28" i="8"/>
  <c r="F28" i="8"/>
  <c r="G28" i="8"/>
  <c r="H28" i="8"/>
  <c r="I28" i="8"/>
  <c r="J28" i="8"/>
  <c r="K28" i="8"/>
  <c r="L28" i="8"/>
  <c r="M28" i="8"/>
  <c r="N28" i="8"/>
  <c r="O28" i="8"/>
  <c r="P28" i="8"/>
  <c r="Q28" i="8"/>
  <c r="R28" i="8"/>
  <c r="S28" i="8"/>
  <c r="T28" i="8"/>
  <c r="U28" i="8"/>
  <c r="V28" i="8"/>
  <c r="W28" i="8"/>
  <c r="X28" i="8"/>
  <c r="Y28" i="8"/>
  <c r="Z28" i="8"/>
  <c r="AA28" i="8"/>
  <c r="AB28" i="8"/>
  <c r="AC28" i="8"/>
  <c r="AD28"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D32" i="8"/>
  <c r="E32" i="8"/>
  <c r="F32" i="8"/>
  <c r="G32" i="8"/>
  <c r="H32" i="8"/>
  <c r="I32" i="8"/>
  <c r="J32" i="8"/>
  <c r="K32" i="8"/>
  <c r="L32" i="8"/>
  <c r="M32" i="8"/>
  <c r="N32" i="8"/>
  <c r="O32" i="8"/>
  <c r="P32" i="8"/>
  <c r="Q32" i="8"/>
  <c r="R32" i="8"/>
  <c r="S32" i="8"/>
  <c r="T32" i="8"/>
  <c r="U32" i="8"/>
  <c r="V32" i="8"/>
  <c r="W32" i="8"/>
  <c r="X32" i="8"/>
  <c r="Y32" i="8"/>
  <c r="Z32" i="8"/>
  <c r="AA32" i="8"/>
  <c r="AB32" i="8"/>
  <c r="AC32" i="8"/>
  <c r="AD32" i="8"/>
  <c r="D33" i="8"/>
  <c r="E33" i="8"/>
  <c r="F33" i="8"/>
  <c r="G33" i="8"/>
  <c r="H33" i="8"/>
  <c r="I33" i="8"/>
  <c r="J33" i="8"/>
  <c r="K33" i="8"/>
  <c r="L33" i="8"/>
  <c r="M33" i="8"/>
  <c r="N33" i="8"/>
  <c r="O33" i="8"/>
  <c r="P33" i="8"/>
  <c r="Q33" i="8"/>
  <c r="R33" i="8"/>
  <c r="S33" i="8"/>
  <c r="T33" i="8"/>
  <c r="U33" i="8"/>
  <c r="V33" i="8"/>
  <c r="W33" i="8"/>
  <c r="X33" i="8"/>
  <c r="Y33" i="8"/>
  <c r="Z33" i="8"/>
  <c r="AA33" i="8"/>
  <c r="AB33" i="8"/>
  <c r="AC33" i="8"/>
  <c r="AD33" i="8"/>
  <c r="D34" i="8"/>
  <c r="E34" i="8"/>
  <c r="F34" i="8"/>
  <c r="G34" i="8"/>
  <c r="H34" i="8"/>
  <c r="I34" i="8"/>
  <c r="J34" i="8"/>
  <c r="K34" i="8"/>
  <c r="L34" i="8"/>
  <c r="M34" i="8"/>
  <c r="N34" i="8"/>
  <c r="O34" i="8"/>
  <c r="P34" i="8"/>
  <c r="Q34" i="8"/>
  <c r="R34" i="8"/>
  <c r="S34" i="8"/>
  <c r="T34" i="8"/>
  <c r="U34" i="8"/>
  <c r="V34" i="8"/>
  <c r="W34" i="8"/>
  <c r="X34" i="8"/>
  <c r="Y34" i="8"/>
  <c r="Z34" i="8"/>
  <c r="AA34" i="8"/>
  <c r="AB34" i="8"/>
  <c r="AC34" i="8"/>
  <c r="AD34"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D36" i="8"/>
  <c r="E36" i="8"/>
  <c r="F36" i="8"/>
  <c r="G36" i="8"/>
  <c r="H36" i="8"/>
  <c r="I36" i="8"/>
  <c r="J36" i="8"/>
  <c r="K36" i="8"/>
  <c r="L36" i="8"/>
  <c r="M36" i="8"/>
  <c r="N36" i="8"/>
  <c r="O36" i="8"/>
  <c r="P36" i="8"/>
  <c r="Q36" i="8"/>
  <c r="R36" i="8"/>
  <c r="S36" i="8"/>
  <c r="T36" i="8"/>
  <c r="U36" i="8"/>
  <c r="V36" i="8"/>
  <c r="W36" i="8"/>
  <c r="X36" i="8"/>
  <c r="Y36" i="8"/>
  <c r="Z36" i="8"/>
  <c r="AA36" i="8"/>
  <c r="AB36" i="8"/>
  <c r="AC36" i="8"/>
  <c r="AD36" i="8"/>
  <c r="D37" i="8"/>
  <c r="E37" i="8"/>
  <c r="F37" i="8"/>
  <c r="G37" i="8"/>
  <c r="H37" i="8"/>
  <c r="I37" i="8"/>
  <c r="J37" i="8"/>
  <c r="K37" i="8"/>
  <c r="L37" i="8"/>
  <c r="M37" i="8"/>
  <c r="N37" i="8"/>
  <c r="O37" i="8"/>
  <c r="P37" i="8"/>
  <c r="Q37" i="8"/>
  <c r="R37" i="8"/>
  <c r="S37" i="8"/>
  <c r="T37" i="8"/>
  <c r="U37" i="8"/>
  <c r="V37" i="8"/>
  <c r="W37" i="8"/>
  <c r="X37" i="8"/>
  <c r="Y37" i="8"/>
  <c r="Z37" i="8"/>
  <c r="AA37" i="8"/>
  <c r="AB37" i="8"/>
  <c r="AC37" i="8"/>
  <c r="AD3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D42" i="8"/>
  <c r="E42" i="8"/>
  <c r="G42" i="8"/>
  <c r="H42" i="8"/>
  <c r="J42" i="8"/>
  <c r="K42" i="8"/>
  <c r="M42" i="8"/>
  <c r="N42" i="8"/>
  <c r="P42" i="8"/>
  <c r="Q42" i="8"/>
  <c r="S42" i="8"/>
  <c r="T42" i="8"/>
  <c r="V42" i="8"/>
  <c r="W42" i="8"/>
  <c r="Y42" i="8"/>
  <c r="Z42" i="8"/>
  <c r="AB42" i="8"/>
  <c r="AC42" i="8"/>
  <c r="AD42" i="8"/>
  <c r="D43" i="8"/>
  <c r="T43" i="8"/>
  <c r="V43"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C29" i="8"/>
  <c r="C30" i="8"/>
  <c r="C31" i="8"/>
  <c r="C32" i="8"/>
  <c r="C33" i="8"/>
  <c r="C34" i="8"/>
  <c r="C35" i="8"/>
  <c r="C36" i="8"/>
  <c r="C37" i="8"/>
  <c r="C38" i="8"/>
  <c r="C39" i="8"/>
  <c r="C40" i="8"/>
  <c r="C41" i="8"/>
  <c r="C44" i="8"/>
  <c r="C24" i="8"/>
  <c r="D62" i="8" s="1"/>
  <c r="E47" i="7"/>
  <c r="F47" i="7"/>
  <c r="G47" i="7"/>
  <c r="H47" i="7"/>
  <c r="I47" i="7"/>
  <c r="J47" i="7"/>
  <c r="K47" i="7"/>
  <c r="L47" i="7"/>
  <c r="M47" i="7"/>
  <c r="N47" i="7"/>
  <c r="O47" i="7"/>
  <c r="P47" i="7"/>
  <c r="Q47" i="7"/>
  <c r="R47" i="7"/>
  <c r="S47" i="7"/>
  <c r="T47" i="7"/>
  <c r="U47" i="7"/>
  <c r="V47" i="7"/>
  <c r="W47" i="7"/>
  <c r="X47" i="7"/>
  <c r="Y47" i="7"/>
  <c r="Z47" i="7"/>
  <c r="AA47" i="7"/>
  <c r="AB47" i="7"/>
  <c r="AC47" i="7"/>
  <c r="AD47" i="7"/>
  <c r="E48" i="7"/>
  <c r="F48" i="7"/>
  <c r="G48" i="7"/>
  <c r="H48" i="7"/>
  <c r="I48" i="7"/>
  <c r="J48" i="7"/>
  <c r="K48" i="7"/>
  <c r="L48" i="7"/>
  <c r="M48" i="7"/>
  <c r="N48" i="7"/>
  <c r="O48" i="7"/>
  <c r="P48" i="7"/>
  <c r="Q48" i="7"/>
  <c r="R48" i="7"/>
  <c r="S48" i="7"/>
  <c r="T48" i="7"/>
  <c r="U48" i="7"/>
  <c r="V48" i="7"/>
  <c r="W48" i="7"/>
  <c r="X48" i="7"/>
  <c r="Y48" i="7"/>
  <c r="Z48" i="7"/>
  <c r="AA48" i="7"/>
  <c r="AB48" i="7"/>
  <c r="AC48" i="7"/>
  <c r="AD48" i="7"/>
  <c r="E49" i="7"/>
  <c r="F49" i="7"/>
  <c r="G49" i="7"/>
  <c r="H49" i="7"/>
  <c r="I49" i="7"/>
  <c r="J49" i="7"/>
  <c r="K49" i="7"/>
  <c r="L49" i="7"/>
  <c r="M49" i="7"/>
  <c r="N49" i="7"/>
  <c r="O49" i="7"/>
  <c r="P49" i="7"/>
  <c r="Q49" i="7"/>
  <c r="R49" i="7"/>
  <c r="S49" i="7"/>
  <c r="T49" i="7"/>
  <c r="U49" i="7"/>
  <c r="V49" i="7"/>
  <c r="W49" i="7"/>
  <c r="X49" i="7"/>
  <c r="Y49" i="7"/>
  <c r="Z49" i="7"/>
  <c r="AA49" i="7"/>
  <c r="AB49" i="7"/>
  <c r="AC49" i="7"/>
  <c r="AD49" i="7"/>
  <c r="E50" i="7"/>
  <c r="F50" i="7"/>
  <c r="G50" i="7"/>
  <c r="H50" i="7"/>
  <c r="I50" i="7"/>
  <c r="J50" i="7"/>
  <c r="K50" i="7"/>
  <c r="L50" i="7"/>
  <c r="M50" i="7"/>
  <c r="N50" i="7"/>
  <c r="O50" i="7"/>
  <c r="P50" i="7"/>
  <c r="Q50" i="7"/>
  <c r="R50" i="7"/>
  <c r="S50" i="7"/>
  <c r="T50" i="7"/>
  <c r="U50" i="7"/>
  <c r="V50" i="7"/>
  <c r="W50" i="7"/>
  <c r="X50" i="7"/>
  <c r="Y50" i="7"/>
  <c r="Z50" i="7"/>
  <c r="AA50" i="7"/>
  <c r="AB50" i="7"/>
  <c r="AC50" i="7"/>
  <c r="AD50" i="7"/>
  <c r="E51" i="7"/>
  <c r="F51" i="7"/>
  <c r="G51" i="7"/>
  <c r="H51" i="7"/>
  <c r="I51" i="7"/>
  <c r="J51" i="7"/>
  <c r="K51" i="7"/>
  <c r="L51" i="7"/>
  <c r="M51" i="7"/>
  <c r="N51" i="7"/>
  <c r="O51" i="7"/>
  <c r="P51" i="7"/>
  <c r="Q51" i="7"/>
  <c r="R51" i="7"/>
  <c r="S51" i="7"/>
  <c r="T51" i="7"/>
  <c r="U51" i="7"/>
  <c r="V51" i="7"/>
  <c r="W51" i="7"/>
  <c r="X51" i="7"/>
  <c r="Y51" i="7"/>
  <c r="Z51" i="7"/>
  <c r="AA51" i="7"/>
  <c r="AB51" i="7"/>
  <c r="AC51" i="7"/>
  <c r="AD51" i="7"/>
  <c r="E52" i="7"/>
  <c r="F52" i="7"/>
  <c r="G52" i="7"/>
  <c r="H52" i="7"/>
  <c r="I52" i="7"/>
  <c r="J52" i="7"/>
  <c r="K52" i="7"/>
  <c r="L52" i="7"/>
  <c r="M52" i="7"/>
  <c r="N52" i="7"/>
  <c r="O52" i="7"/>
  <c r="P52" i="7"/>
  <c r="Q52" i="7"/>
  <c r="R52" i="7"/>
  <c r="S52" i="7"/>
  <c r="T52" i="7"/>
  <c r="U52" i="7"/>
  <c r="V52" i="7"/>
  <c r="W52" i="7"/>
  <c r="X52" i="7"/>
  <c r="Y52" i="7"/>
  <c r="Z52" i="7"/>
  <c r="AA52" i="7"/>
  <c r="AB52" i="7"/>
  <c r="AC52" i="7"/>
  <c r="AD52" i="7"/>
  <c r="E53" i="7"/>
  <c r="F53" i="7"/>
  <c r="G53" i="7"/>
  <c r="H53" i="7"/>
  <c r="I53" i="7"/>
  <c r="J53" i="7"/>
  <c r="K53" i="7"/>
  <c r="L53" i="7"/>
  <c r="M53" i="7"/>
  <c r="N53" i="7"/>
  <c r="O53" i="7"/>
  <c r="P53" i="7"/>
  <c r="Q53" i="7"/>
  <c r="R53" i="7"/>
  <c r="S53" i="7"/>
  <c r="T53" i="7"/>
  <c r="U53" i="7"/>
  <c r="V53" i="7"/>
  <c r="W53" i="7"/>
  <c r="X53" i="7"/>
  <c r="Y53" i="7"/>
  <c r="Z53" i="7"/>
  <c r="AA53" i="7"/>
  <c r="AB53" i="7"/>
  <c r="AC53" i="7"/>
  <c r="AD53" i="7"/>
  <c r="E54" i="7"/>
  <c r="F54" i="7"/>
  <c r="G54" i="7"/>
  <c r="H54" i="7"/>
  <c r="I54" i="7"/>
  <c r="J54" i="7"/>
  <c r="K54" i="7"/>
  <c r="L54" i="7"/>
  <c r="M54" i="7"/>
  <c r="N54" i="7"/>
  <c r="O54" i="7"/>
  <c r="P54" i="7"/>
  <c r="Q54" i="7"/>
  <c r="R54" i="7"/>
  <c r="S54" i="7"/>
  <c r="T54" i="7"/>
  <c r="U54" i="7"/>
  <c r="V54" i="7"/>
  <c r="W54" i="7"/>
  <c r="X54" i="7"/>
  <c r="Y54" i="7"/>
  <c r="Z54" i="7"/>
  <c r="AA54" i="7"/>
  <c r="AB54" i="7"/>
  <c r="AC54" i="7"/>
  <c r="AD54" i="7"/>
  <c r="E55" i="7"/>
  <c r="F55" i="7"/>
  <c r="G55" i="7"/>
  <c r="H55" i="7"/>
  <c r="I55" i="7"/>
  <c r="J55" i="7"/>
  <c r="K55" i="7"/>
  <c r="L55" i="7"/>
  <c r="M55" i="7"/>
  <c r="N55" i="7"/>
  <c r="O55" i="7"/>
  <c r="P55" i="7"/>
  <c r="Q55" i="7"/>
  <c r="R55" i="7"/>
  <c r="S55" i="7"/>
  <c r="T55" i="7"/>
  <c r="U55" i="7"/>
  <c r="V55" i="7"/>
  <c r="W55" i="7"/>
  <c r="X55" i="7"/>
  <c r="Y55" i="7"/>
  <c r="Z55" i="7"/>
  <c r="AA55" i="7"/>
  <c r="AB55" i="7"/>
  <c r="AC55" i="7"/>
  <c r="AD55" i="7"/>
  <c r="E56" i="7"/>
  <c r="F56" i="7"/>
  <c r="G56" i="7"/>
  <c r="H56" i="7"/>
  <c r="I56" i="7"/>
  <c r="J56" i="7"/>
  <c r="K56" i="7"/>
  <c r="L56" i="7"/>
  <c r="M56" i="7"/>
  <c r="N56" i="7"/>
  <c r="O56" i="7"/>
  <c r="P56" i="7"/>
  <c r="Q56" i="7"/>
  <c r="R56" i="7"/>
  <c r="S56" i="7"/>
  <c r="T56" i="7"/>
  <c r="U56" i="7"/>
  <c r="V56" i="7"/>
  <c r="W56" i="7"/>
  <c r="X56" i="7"/>
  <c r="Y56" i="7"/>
  <c r="Z56" i="7"/>
  <c r="AA56" i="7"/>
  <c r="AB56" i="7"/>
  <c r="AC56" i="7"/>
  <c r="AD56" i="7"/>
  <c r="E57" i="7"/>
  <c r="F57" i="7"/>
  <c r="G57" i="7"/>
  <c r="H57" i="7"/>
  <c r="I57" i="7"/>
  <c r="J57" i="7"/>
  <c r="K57" i="7"/>
  <c r="L57" i="7"/>
  <c r="M57" i="7"/>
  <c r="N57" i="7"/>
  <c r="O57" i="7"/>
  <c r="P57" i="7"/>
  <c r="Q57" i="7"/>
  <c r="R57" i="7"/>
  <c r="S57" i="7"/>
  <c r="T57" i="7"/>
  <c r="U57" i="7"/>
  <c r="V57" i="7"/>
  <c r="W57" i="7"/>
  <c r="X57" i="7"/>
  <c r="Y57" i="7"/>
  <c r="Z57" i="7"/>
  <c r="AA57" i="7"/>
  <c r="AB57" i="7"/>
  <c r="AC57" i="7"/>
  <c r="AD57" i="7"/>
  <c r="E58" i="7"/>
  <c r="F58" i="7"/>
  <c r="G58" i="7"/>
  <c r="H58" i="7"/>
  <c r="I58" i="7"/>
  <c r="J58" i="7"/>
  <c r="K58" i="7"/>
  <c r="L58" i="7"/>
  <c r="M58" i="7"/>
  <c r="N58" i="7"/>
  <c r="O58" i="7"/>
  <c r="P58" i="7"/>
  <c r="Q58" i="7"/>
  <c r="R58" i="7"/>
  <c r="S58" i="7"/>
  <c r="T58" i="7"/>
  <c r="U58" i="7"/>
  <c r="V58" i="7"/>
  <c r="W58" i="7"/>
  <c r="X58" i="7"/>
  <c r="Y58" i="7"/>
  <c r="Z58" i="7"/>
  <c r="AA58" i="7"/>
  <c r="AB58" i="7"/>
  <c r="AC58" i="7"/>
  <c r="AD58" i="7"/>
  <c r="E59" i="7"/>
  <c r="F59" i="7"/>
  <c r="G59" i="7"/>
  <c r="H59" i="7"/>
  <c r="I59" i="7"/>
  <c r="J59" i="7"/>
  <c r="K59" i="7"/>
  <c r="L59" i="7"/>
  <c r="M59" i="7"/>
  <c r="N59" i="7"/>
  <c r="O59" i="7"/>
  <c r="P59" i="7"/>
  <c r="Q59" i="7"/>
  <c r="R59" i="7"/>
  <c r="S59" i="7"/>
  <c r="T59" i="7"/>
  <c r="U59" i="7"/>
  <c r="V59" i="7"/>
  <c r="W59" i="7"/>
  <c r="X59" i="7"/>
  <c r="Y59" i="7"/>
  <c r="Z59" i="7"/>
  <c r="AA59" i="7"/>
  <c r="AB59" i="7"/>
  <c r="AC59" i="7"/>
  <c r="AD59" i="7"/>
  <c r="E60" i="7"/>
  <c r="F60" i="7"/>
  <c r="G60" i="7"/>
  <c r="H60" i="7"/>
  <c r="I60" i="7"/>
  <c r="J60" i="7"/>
  <c r="K60" i="7"/>
  <c r="L60" i="7"/>
  <c r="M60" i="7"/>
  <c r="N60" i="7"/>
  <c r="O60" i="7"/>
  <c r="P60" i="7"/>
  <c r="Q60" i="7"/>
  <c r="R60" i="7"/>
  <c r="S60" i="7"/>
  <c r="T60" i="7"/>
  <c r="U60" i="7"/>
  <c r="V60" i="7"/>
  <c r="W60" i="7"/>
  <c r="X60" i="7"/>
  <c r="Y60" i="7"/>
  <c r="Z60" i="7"/>
  <c r="AA60" i="7"/>
  <c r="AB60" i="7"/>
  <c r="AC60" i="7"/>
  <c r="AD60" i="7"/>
  <c r="E63" i="7"/>
  <c r="F63" i="7"/>
  <c r="G63" i="7"/>
  <c r="H63" i="7"/>
  <c r="I63" i="7"/>
  <c r="J63" i="7"/>
  <c r="K63" i="7"/>
  <c r="Z63" i="7"/>
  <c r="AA63" i="7"/>
  <c r="AB63" i="7"/>
  <c r="AC63" i="7"/>
  <c r="AD63" i="7"/>
  <c r="D48" i="7"/>
  <c r="D49" i="7"/>
  <c r="D50" i="7"/>
  <c r="D51" i="7"/>
  <c r="D52" i="7"/>
  <c r="D53" i="7"/>
  <c r="D54" i="7"/>
  <c r="D55" i="7"/>
  <c r="D56" i="7"/>
  <c r="D57" i="7"/>
  <c r="D58" i="7"/>
  <c r="D59" i="7"/>
  <c r="D60" i="7"/>
  <c r="D63" i="7"/>
  <c r="Y28" i="7"/>
  <c r="Z28" i="7"/>
  <c r="AA28" i="7"/>
  <c r="AB28" i="7"/>
  <c r="AC28" i="7"/>
  <c r="AD28" i="7"/>
  <c r="Y29" i="7"/>
  <c r="Z29" i="7"/>
  <c r="AA29" i="7"/>
  <c r="AB29" i="7"/>
  <c r="AC29" i="7"/>
  <c r="AD29" i="7"/>
  <c r="Y30" i="7"/>
  <c r="Z30" i="7"/>
  <c r="AA30" i="7"/>
  <c r="AB30" i="7"/>
  <c r="AC30" i="7"/>
  <c r="AD30" i="7"/>
  <c r="Y31" i="7"/>
  <c r="Z31" i="7"/>
  <c r="AA31" i="7"/>
  <c r="AB31" i="7"/>
  <c r="AC31" i="7"/>
  <c r="AD31" i="7"/>
  <c r="Y32" i="7"/>
  <c r="Z32" i="7"/>
  <c r="AA32" i="7"/>
  <c r="AB32" i="7"/>
  <c r="AC32" i="7"/>
  <c r="AD32" i="7"/>
  <c r="Y33" i="7"/>
  <c r="Z33" i="7"/>
  <c r="AA33" i="7"/>
  <c r="AB33" i="7"/>
  <c r="AC33" i="7"/>
  <c r="AD33" i="7"/>
  <c r="Y34" i="7"/>
  <c r="Z34" i="7"/>
  <c r="AA34" i="7"/>
  <c r="AB34" i="7"/>
  <c r="AC34" i="7"/>
  <c r="AD34" i="7"/>
  <c r="Y35" i="7"/>
  <c r="Z35" i="7"/>
  <c r="AA35" i="7"/>
  <c r="AB35" i="7"/>
  <c r="AC35" i="7"/>
  <c r="AD35" i="7"/>
  <c r="Y36" i="7"/>
  <c r="Z36" i="7"/>
  <c r="AA36" i="7"/>
  <c r="AB36" i="7"/>
  <c r="AC36" i="7"/>
  <c r="AD36" i="7"/>
  <c r="Y37" i="7"/>
  <c r="Z37" i="7"/>
  <c r="AA37" i="7"/>
  <c r="AB37" i="7"/>
  <c r="AC37" i="7"/>
  <c r="AD37" i="7"/>
  <c r="Y38" i="7"/>
  <c r="Z38" i="7"/>
  <c r="AA38" i="7"/>
  <c r="AB38" i="7"/>
  <c r="AC38" i="7"/>
  <c r="AD38" i="7"/>
  <c r="Y39" i="7"/>
  <c r="Z39" i="7"/>
  <c r="AA39" i="7"/>
  <c r="AB39" i="7"/>
  <c r="AC39" i="7"/>
  <c r="AD39" i="7"/>
  <c r="Y40" i="7"/>
  <c r="Z40" i="7"/>
  <c r="AA40" i="7"/>
  <c r="AB40" i="7"/>
  <c r="AC40" i="7"/>
  <c r="AD40" i="7"/>
  <c r="Y41" i="7"/>
  <c r="Z41" i="7"/>
  <c r="AA41" i="7"/>
  <c r="AB41" i="7"/>
  <c r="AC41" i="7"/>
  <c r="AD41" i="7"/>
  <c r="AB42" i="7"/>
  <c r="AD42" i="7"/>
  <c r="Y44" i="7"/>
  <c r="Z44" i="7"/>
  <c r="AA44" i="7"/>
  <c r="AB44" i="7"/>
  <c r="AC44" i="7"/>
  <c r="AD44" i="7"/>
  <c r="D28" i="7"/>
  <c r="E28" i="7"/>
  <c r="F28" i="7"/>
  <c r="G28" i="7"/>
  <c r="H28" i="7"/>
  <c r="I28" i="7"/>
  <c r="J28" i="7"/>
  <c r="K28" i="7"/>
  <c r="D29" i="7"/>
  <c r="E29" i="7"/>
  <c r="F29" i="7"/>
  <c r="G29" i="7"/>
  <c r="H29" i="7"/>
  <c r="I29" i="7"/>
  <c r="J29" i="7"/>
  <c r="K29" i="7"/>
  <c r="D30" i="7"/>
  <c r="E30" i="7"/>
  <c r="F30" i="7"/>
  <c r="G30" i="7"/>
  <c r="H30" i="7"/>
  <c r="I30" i="7"/>
  <c r="J30" i="7"/>
  <c r="K30" i="7"/>
  <c r="D31" i="7"/>
  <c r="E31" i="7"/>
  <c r="F31" i="7"/>
  <c r="G31" i="7"/>
  <c r="H31" i="7"/>
  <c r="I31" i="7"/>
  <c r="J31" i="7"/>
  <c r="K31" i="7"/>
  <c r="D32" i="7"/>
  <c r="E32" i="7"/>
  <c r="F32" i="7"/>
  <c r="G32" i="7"/>
  <c r="H32" i="7"/>
  <c r="I32" i="7"/>
  <c r="J32" i="7"/>
  <c r="K32" i="7"/>
  <c r="D33" i="7"/>
  <c r="E33" i="7"/>
  <c r="F33" i="7"/>
  <c r="G33" i="7"/>
  <c r="H33" i="7"/>
  <c r="I33" i="7"/>
  <c r="J33" i="7"/>
  <c r="K33" i="7"/>
  <c r="D34" i="7"/>
  <c r="E34" i="7"/>
  <c r="F34" i="7"/>
  <c r="G34" i="7"/>
  <c r="H34" i="7"/>
  <c r="I34" i="7"/>
  <c r="J34" i="7"/>
  <c r="K34" i="7"/>
  <c r="D35" i="7"/>
  <c r="E35" i="7"/>
  <c r="F35" i="7"/>
  <c r="G35" i="7"/>
  <c r="H35" i="7"/>
  <c r="I35" i="7"/>
  <c r="J35" i="7"/>
  <c r="K35" i="7"/>
  <c r="D36" i="7"/>
  <c r="E36" i="7"/>
  <c r="F36" i="7"/>
  <c r="G36" i="7"/>
  <c r="H36" i="7"/>
  <c r="I36" i="7"/>
  <c r="J36" i="7"/>
  <c r="K36" i="7"/>
  <c r="D37" i="7"/>
  <c r="E37" i="7"/>
  <c r="F37" i="7"/>
  <c r="G37" i="7"/>
  <c r="H37" i="7"/>
  <c r="I37" i="7"/>
  <c r="J37" i="7"/>
  <c r="K37" i="7"/>
  <c r="D38" i="7"/>
  <c r="E38" i="7"/>
  <c r="F38" i="7"/>
  <c r="G38" i="7"/>
  <c r="H38" i="7"/>
  <c r="I38" i="7"/>
  <c r="J38" i="7"/>
  <c r="K38" i="7"/>
  <c r="D39" i="7"/>
  <c r="E39" i="7"/>
  <c r="F39" i="7"/>
  <c r="G39" i="7"/>
  <c r="H39" i="7"/>
  <c r="I39" i="7"/>
  <c r="J39" i="7"/>
  <c r="K39" i="7"/>
  <c r="D40" i="7"/>
  <c r="E40" i="7"/>
  <c r="F40" i="7"/>
  <c r="G40" i="7"/>
  <c r="H40" i="7"/>
  <c r="I40" i="7"/>
  <c r="J40" i="7"/>
  <c r="K40" i="7"/>
  <c r="D41" i="7"/>
  <c r="E41" i="7"/>
  <c r="F41" i="7"/>
  <c r="G41" i="7"/>
  <c r="H41" i="7"/>
  <c r="I41" i="7"/>
  <c r="J41" i="7"/>
  <c r="K41" i="7"/>
  <c r="D42" i="7"/>
  <c r="F42" i="7"/>
  <c r="D44" i="7"/>
  <c r="E44" i="7"/>
  <c r="F44" i="7"/>
  <c r="G44" i="7"/>
  <c r="H44" i="7"/>
  <c r="I44" i="7"/>
  <c r="J44" i="7"/>
  <c r="K44" i="7"/>
  <c r="C29" i="7"/>
  <c r="C30" i="7"/>
  <c r="C31" i="7"/>
  <c r="C32" i="7"/>
  <c r="C33" i="7"/>
  <c r="C34" i="7"/>
  <c r="C35" i="7"/>
  <c r="C36" i="7"/>
  <c r="C37" i="7"/>
  <c r="C38" i="7"/>
  <c r="C39" i="7"/>
  <c r="C40" i="7"/>
  <c r="C41" i="7"/>
  <c r="C44" i="7"/>
  <c r="C28" i="7"/>
  <c r="AF47" i="8"/>
  <c r="D47" i="8"/>
  <c r="C28" i="8"/>
  <c r="D47" i="7"/>
  <c r="C9" i="18"/>
  <c r="E23" i="15"/>
  <c r="Q9" i="15"/>
  <c r="R9" i="15"/>
  <c r="S9" i="15"/>
  <c r="T9" i="15"/>
  <c r="U9" i="15"/>
  <c r="V9" i="15"/>
  <c r="W9" i="15"/>
  <c r="X9" i="15"/>
  <c r="Y9" i="15"/>
  <c r="Z9" i="15"/>
  <c r="AA9" i="15"/>
  <c r="AB9" i="15"/>
  <c r="AC9" i="15"/>
  <c r="AD9" i="15"/>
  <c r="Q10" i="15"/>
  <c r="R10" i="15"/>
  <c r="S10" i="15"/>
  <c r="T10" i="15"/>
  <c r="U10" i="15"/>
  <c r="V10" i="15"/>
  <c r="W10" i="15"/>
  <c r="X10" i="15"/>
  <c r="Y10" i="15"/>
  <c r="Z10" i="15"/>
  <c r="AA10" i="15"/>
  <c r="AB10" i="15"/>
  <c r="AC10" i="15"/>
  <c r="AD10" i="15"/>
  <c r="Q11" i="15"/>
  <c r="R11" i="15"/>
  <c r="S11" i="15"/>
  <c r="T11" i="15"/>
  <c r="U11" i="15"/>
  <c r="V11" i="15"/>
  <c r="W11" i="15"/>
  <c r="X11" i="15"/>
  <c r="Y11" i="15"/>
  <c r="Z11" i="15"/>
  <c r="AA11" i="15"/>
  <c r="AB11" i="15"/>
  <c r="AC11" i="15"/>
  <c r="AD11" i="15"/>
  <c r="Q12" i="15"/>
  <c r="R12" i="15"/>
  <c r="S12" i="15"/>
  <c r="T12" i="15"/>
  <c r="U12" i="15"/>
  <c r="V12" i="15"/>
  <c r="W12" i="15"/>
  <c r="X12" i="15"/>
  <c r="Y12" i="15"/>
  <c r="Z12" i="15"/>
  <c r="AA12" i="15"/>
  <c r="AB12" i="15"/>
  <c r="AC12" i="15"/>
  <c r="AD12" i="15"/>
  <c r="Q13" i="15"/>
  <c r="R13" i="15"/>
  <c r="S13" i="15"/>
  <c r="T13" i="15"/>
  <c r="U13" i="15"/>
  <c r="V13" i="15"/>
  <c r="W13" i="15"/>
  <c r="X13" i="15"/>
  <c r="Y13" i="15"/>
  <c r="Z13" i="15"/>
  <c r="AA13" i="15"/>
  <c r="AB13" i="15"/>
  <c r="AC13" i="15"/>
  <c r="AD13" i="15"/>
  <c r="Q14" i="15"/>
  <c r="R14" i="15"/>
  <c r="S14" i="15"/>
  <c r="T14" i="15"/>
  <c r="U14" i="15"/>
  <c r="V14" i="15"/>
  <c r="W14" i="15"/>
  <c r="X14" i="15"/>
  <c r="Y14" i="15"/>
  <c r="Z14" i="15"/>
  <c r="AA14" i="15"/>
  <c r="AB14" i="15"/>
  <c r="AC14" i="15"/>
  <c r="AD14" i="15"/>
  <c r="Q15" i="15"/>
  <c r="R15" i="15"/>
  <c r="S15" i="15"/>
  <c r="T15" i="15"/>
  <c r="U15" i="15"/>
  <c r="V15" i="15"/>
  <c r="W15" i="15"/>
  <c r="X15" i="15"/>
  <c r="Y15" i="15"/>
  <c r="Z15" i="15"/>
  <c r="AA15" i="15"/>
  <c r="AB15" i="15"/>
  <c r="AC15" i="15"/>
  <c r="AD15" i="15"/>
  <c r="Q16" i="15"/>
  <c r="R16" i="15"/>
  <c r="S16" i="15"/>
  <c r="T16" i="15"/>
  <c r="U16" i="15"/>
  <c r="V16" i="15"/>
  <c r="W16" i="15"/>
  <c r="X16" i="15"/>
  <c r="Y16" i="15"/>
  <c r="Z16" i="15"/>
  <c r="AA16" i="15"/>
  <c r="AB16" i="15"/>
  <c r="AC16" i="15"/>
  <c r="AD16" i="15"/>
  <c r="Q17" i="15"/>
  <c r="R17" i="15"/>
  <c r="S17" i="15"/>
  <c r="T17" i="15"/>
  <c r="U17" i="15"/>
  <c r="V17" i="15"/>
  <c r="W17" i="15"/>
  <c r="X17" i="15"/>
  <c r="Y17" i="15"/>
  <c r="Z17" i="15"/>
  <c r="AA17" i="15"/>
  <c r="AB17" i="15"/>
  <c r="AC17" i="15"/>
  <c r="AD17" i="15"/>
  <c r="Q18" i="15"/>
  <c r="R18" i="15"/>
  <c r="S18" i="15"/>
  <c r="T18" i="15"/>
  <c r="U18" i="15"/>
  <c r="V18" i="15"/>
  <c r="W18" i="15"/>
  <c r="X18" i="15"/>
  <c r="Y18" i="15"/>
  <c r="Z18" i="15"/>
  <c r="AA18" i="15"/>
  <c r="AB18" i="15"/>
  <c r="AC18" i="15"/>
  <c r="AD18" i="15"/>
  <c r="Q19" i="15"/>
  <c r="R19" i="15"/>
  <c r="S19" i="15"/>
  <c r="T19" i="15"/>
  <c r="U19" i="15"/>
  <c r="V19" i="15"/>
  <c r="W19" i="15"/>
  <c r="X19" i="15"/>
  <c r="Y19" i="15"/>
  <c r="Z19" i="15"/>
  <c r="AA19" i="15"/>
  <c r="AB19" i="15"/>
  <c r="AC19" i="15"/>
  <c r="AD19" i="15"/>
  <c r="Q20" i="15"/>
  <c r="R20" i="15"/>
  <c r="S20" i="15"/>
  <c r="T20" i="15"/>
  <c r="U20" i="15"/>
  <c r="V20" i="15"/>
  <c r="W20" i="15"/>
  <c r="X20" i="15"/>
  <c r="Y20" i="15"/>
  <c r="Z20" i="15"/>
  <c r="AA20" i="15"/>
  <c r="AB20" i="15"/>
  <c r="AC20" i="15"/>
  <c r="AD20" i="15"/>
  <c r="Q21" i="15"/>
  <c r="R21" i="15"/>
  <c r="S21" i="15"/>
  <c r="T21" i="15"/>
  <c r="U21" i="15"/>
  <c r="V21" i="15"/>
  <c r="W21" i="15"/>
  <c r="X21" i="15"/>
  <c r="Y21" i="15"/>
  <c r="Z21" i="15"/>
  <c r="AA21" i="15"/>
  <c r="AB21" i="15"/>
  <c r="AC21" i="15"/>
  <c r="AD21" i="15"/>
  <c r="Q22" i="15"/>
  <c r="R22" i="15"/>
  <c r="S22" i="15"/>
  <c r="T22" i="15"/>
  <c r="U22" i="15"/>
  <c r="V22" i="15"/>
  <c r="W22" i="15"/>
  <c r="X22" i="15"/>
  <c r="Y22" i="15"/>
  <c r="Z22" i="15"/>
  <c r="AA22" i="15"/>
  <c r="AB22" i="15"/>
  <c r="AC22" i="15"/>
  <c r="AD22" i="15"/>
  <c r="Q23" i="15"/>
  <c r="R23" i="15"/>
  <c r="S23" i="15"/>
  <c r="T23" i="15"/>
  <c r="U23" i="15"/>
  <c r="V23" i="15"/>
  <c r="W23" i="15"/>
  <c r="X23" i="15"/>
  <c r="Y23" i="15"/>
  <c r="Z23" i="15"/>
  <c r="AA23" i="15"/>
  <c r="AB23" i="15"/>
  <c r="AC23" i="15"/>
  <c r="AD23" i="15"/>
  <c r="Q24" i="15"/>
  <c r="R24" i="15"/>
  <c r="S24" i="15"/>
  <c r="T24" i="15"/>
  <c r="U24" i="15"/>
  <c r="V24" i="15"/>
  <c r="W24" i="15"/>
  <c r="X24" i="15"/>
  <c r="Y24" i="15"/>
  <c r="Z24" i="15"/>
  <c r="AA24" i="15"/>
  <c r="AB24" i="15"/>
  <c r="AC24" i="15"/>
  <c r="AD24" i="15"/>
  <c r="Q25" i="15"/>
  <c r="R25" i="15"/>
  <c r="S25" i="15"/>
  <c r="T25" i="15"/>
  <c r="U25" i="15"/>
  <c r="V25" i="15"/>
  <c r="W25" i="15"/>
  <c r="X25" i="15"/>
  <c r="Y25" i="15"/>
  <c r="Z25" i="15"/>
  <c r="AA25" i="15"/>
  <c r="AB25" i="15"/>
  <c r="AC25" i="15"/>
  <c r="AD25" i="15"/>
  <c r="Q26" i="15"/>
  <c r="R26" i="15"/>
  <c r="S26" i="15"/>
  <c r="T26" i="15"/>
  <c r="U26" i="15"/>
  <c r="V26" i="15"/>
  <c r="W26" i="15"/>
  <c r="X26" i="15"/>
  <c r="Y26" i="15"/>
  <c r="Z26" i="15"/>
  <c r="AA26" i="15"/>
  <c r="AB26" i="15"/>
  <c r="AC26" i="15"/>
  <c r="AD26" i="15"/>
  <c r="Q27" i="15"/>
  <c r="R27" i="15"/>
  <c r="S27" i="15"/>
  <c r="T27" i="15"/>
  <c r="U27" i="15"/>
  <c r="V27" i="15"/>
  <c r="W27" i="15"/>
  <c r="X27" i="15"/>
  <c r="Y27" i="15"/>
  <c r="Z27" i="15"/>
  <c r="AA27" i="15"/>
  <c r="AB27" i="15"/>
  <c r="AC27" i="15"/>
  <c r="AD27" i="15"/>
  <c r="Q28" i="15"/>
  <c r="R28" i="15"/>
  <c r="S28" i="15"/>
  <c r="T28" i="15"/>
  <c r="U28" i="15"/>
  <c r="V28" i="15"/>
  <c r="W28" i="15"/>
  <c r="X28" i="15"/>
  <c r="Y28" i="15"/>
  <c r="Z28" i="15"/>
  <c r="AA28" i="15"/>
  <c r="AB28" i="15"/>
  <c r="AC28" i="15"/>
  <c r="AD28" i="15"/>
  <c r="Q29" i="15"/>
  <c r="R29" i="15"/>
  <c r="S29" i="15"/>
  <c r="T29" i="15"/>
  <c r="U29" i="15"/>
  <c r="V29" i="15"/>
  <c r="W29" i="15"/>
  <c r="X29" i="15"/>
  <c r="Y29" i="15"/>
  <c r="Z29" i="15"/>
  <c r="AA29" i="15"/>
  <c r="AB29" i="15"/>
  <c r="AC29" i="15"/>
  <c r="AD29" i="15"/>
  <c r="Q30" i="15"/>
  <c r="R30" i="15"/>
  <c r="S30" i="15"/>
  <c r="T30" i="15"/>
  <c r="U30" i="15"/>
  <c r="V30" i="15"/>
  <c r="W30" i="15"/>
  <c r="X30" i="15"/>
  <c r="Y30" i="15"/>
  <c r="Z30" i="15"/>
  <c r="AA30" i="15"/>
  <c r="AB30" i="15"/>
  <c r="AC30" i="15"/>
  <c r="AD30" i="15"/>
  <c r="Q31" i="15"/>
  <c r="R31" i="15"/>
  <c r="S31" i="15"/>
  <c r="T31" i="15"/>
  <c r="U31" i="15"/>
  <c r="V31" i="15"/>
  <c r="W31" i="15"/>
  <c r="X31" i="15"/>
  <c r="Y31" i="15"/>
  <c r="Z31" i="15"/>
  <c r="AA31" i="15"/>
  <c r="AB31" i="15"/>
  <c r="AC31" i="15"/>
  <c r="AD31" i="15"/>
  <c r="Q32" i="15"/>
  <c r="R32" i="15"/>
  <c r="S32" i="15"/>
  <c r="T32" i="15"/>
  <c r="U32" i="15"/>
  <c r="V32" i="15"/>
  <c r="W32" i="15"/>
  <c r="X32" i="15"/>
  <c r="Y32" i="15"/>
  <c r="Z32" i="15"/>
  <c r="AA32" i="15"/>
  <c r="AB32" i="15"/>
  <c r="AC32" i="15"/>
  <c r="AD32" i="15"/>
  <c r="Q33" i="15"/>
  <c r="R33" i="15"/>
  <c r="S33" i="15"/>
  <c r="T33" i="15"/>
  <c r="U33" i="15"/>
  <c r="V33" i="15"/>
  <c r="W33" i="15"/>
  <c r="X33" i="15"/>
  <c r="Y33" i="15"/>
  <c r="Z33" i="15"/>
  <c r="AA33" i="15"/>
  <c r="AB33" i="15"/>
  <c r="AC33" i="15"/>
  <c r="AD33" i="15"/>
  <c r="Q34" i="15"/>
  <c r="T34" i="15"/>
  <c r="U34" i="15"/>
  <c r="V34" i="15"/>
  <c r="W34" i="15"/>
  <c r="X34" i="15"/>
  <c r="Y34" i="15"/>
  <c r="Z34" i="15"/>
  <c r="AC34" i="15"/>
  <c r="C24" i="15"/>
  <c r="D24" i="15"/>
  <c r="E24" i="15"/>
  <c r="F24" i="15"/>
  <c r="G24" i="15"/>
  <c r="H24" i="15"/>
  <c r="I24" i="15"/>
  <c r="J24" i="15"/>
  <c r="K24" i="15"/>
  <c r="L24" i="15"/>
  <c r="M24" i="15"/>
  <c r="N24" i="15"/>
  <c r="O24" i="15"/>
  <c r="P24" i="15"/>
  <c r="C25" i="15"/>
  <c r="D25" i="15"/>
  <c r="E25" i="15"/>
  <c r="F25" i="15"/>
  <c r="G25" i="15"/>
  <c r="H25" i="15"/>
  <c r="I25" i="15"/>
  <c r="J25" i="15"/>
  <c r="K25" i="15"/>
  <c r="L25" i="15"/>
  <c r="M25" i="15"/>
  <c r="N25" i="15"/>
  <c r="O25" i="15"/>
  <c r="P25" i="15"/>
  <c r="C26" i="15"/>
  <c r="D26" i="15"/>
  <c r="E26" i="15"/>
  <c r="F26" i="15"/>
  <c r="G26" i="15"/>
  <c r="H26" i="15"/>
  <c r="I26" i="15"/>
  <c r="J26" i="15"/>
  <c r="K26" i="15"/>
  <c r="L26" i="15"/>
  <c r="M26" i="15"/>
  <c r="N26" i="15"/>
  <c r="O26" i="15"/>
  <c r="P26" i="15"/>
  <c r="C27" i="15"/>
  <c r="D27" i="15"/>
  <c r="E27" i="15"/>
  <c r="F27" i="15"/>
  <c r="G27" i="15"/>
  <c r="H27" i="15"/>
  <c r="I27" i="15"/>
  <c r="J27" i="15"/>
  <c r="K27" i="15"/>
  <c r="L27" i="15"/>
  <c r="M27" i="15"/>
  <c r="N27" i="15"/>
  <c r="O27" i="15"/>
  <c r="P27" i="15"/>
  <c r="C28" i="15"/>
  <c r="D28" i="15"/>
  <c r="E28" i="15"/>
  <c r="F28" i="15"/>
  <c r="G28" i="15"/>
  <c r="H28" i="15"/>
  <c r="I28" i="15"/>
  <c r="J28" i="15"/>
  <c r="K28" i="15"/>
  <c r="L28" i="15"/>
  <c r="M28" i="15"/>
  <c r="N28" i="15"/>
  <c r="O28" i="15"/>
  <c r="P28" i="15"/>
  <c r="C29" i="15"/>
  <c r="D29" i="15"/>
  <c r="E29" i="15"/>
  <c r="F29" i="15"/>
  <c r="G29" i="15"/>
  <c r="H29" i="15"/>
  <c r="I29" i="15"/>
  <c r="J29" i="15"/>
  <c r="K29" i="15"/>
  <c r="L29" i="15"/>
  <c r="M29" i="15"/>
  <c r="N29" i="15"/>
  <c r="O29" i="15"/>
  <c r="P29" i="15"/>
  <c r="C30" i="15"/>
  <c r="D30" i="15"/>
  <c r="E30" i="15"/>
  <c r="F30" i="15"/>
  <c r="G30" i="15"/>
  <c r="H30" i="15"/>
  <c r="I30" i="15"/>
  <c r="J30" i="15"/>
  <c r="K30" i="15"/>
  <c r="L30" i="15"/>
  <c r="M30" i="15"/>
  <c r="N30" i="15"/>
  <c r="O30" i="15"/>
  <c r="P30" i="15"/>
  <c r="C31" i="15"/>
  <c r="D31" i="15"/>
  <c r="E31" i="15"/>
  <c r="F31" i="15"/>
  <c r="G31" i="15"/>
  <c r="H31" i="15"/>
  <c r="I31" i="15"/>
  <c r="J31" i="15"/>
  <c r="K31" i="15"/>
  <c r="L31" i="15"/>
  <c r="M31" i="15"/>
  <c r="N31" i="15"/>
  <c r="O31" i="15"/>
  <c r="P31" i="15"/>
  <c r="C32" i="15"/>
  <c r="D32" i="15"/>
  <c r="E32" i="15"/>
  <c r="F32" i="15"/>
  <c r="G32" i="15"/>
  <c r="H32" i="15"/>
  <c r="I32" i="15"/>
  <c r="J32" i="15"/>
  <c r="K32" i="15"/>
  <c r="L32" i="15"/>
  <c r="M32" i="15"/>
  <c r="N32" i="15"/>
  <c r="O32" i="15"/>
  <c r="P32" i="15"/>
  <c r="C33" i="15"/>
  <c r="D33" i="15"/>
  <c r="E33" i="15"/>
  <c r="F33" i="15"/>
  <c r="G33" i="15"/>
  <c r="H33" i="15"/>
  <c r="I33" i="15"/>
  <c r="J33" i="15"/>
  <c r="K33" i="15"/>
  <c r="L33" i="15"/>
  <c r="M33" i="15"/>
  <c r="N33" i="15"/>
  <c r="O33" i="15"/>
  <c r="P33" i="15"/>
  <c r="E34" i="15"/>
  <c r="H34" i="15"/>
  <c r="N34" i="15"/>
  <c r="C9" i="15"/>
  <c r="D9" i="15"/>
  <c r="E9" i="15"/>
  <c r="F9" i="15"/>
  <c r="G9" i="15"/>
  <c r="H9" i="15"/>
  <c r="I9" i="15"/>
  <c r="J9" i="15"/>
  <c r="K9" i="15"/>
  <c r="L9" i="15"/>
  <c r="M9" i="15"/>
  <c r="N9" i="15"/>
  <c r="O9" i="15"/>
  <c r="C10" i="15"/>
  <c r="D10" i="15"/>
  <c r="E10" i="15"/>
  <c r="F10" i="15"/>
  <c r="G10" i="15"/>
  <c r="H10" i="15"/>
  <c r="I10" i="15"/>
  <c r="J10" i="15"/>
  <c r="K10" i="15"/>
  <c r="L10" i="15"/>
  <c r="M10" i="15"/>
  <c r="N10" i="15"/>
  <c r="O10" i="15"/>
  <c r="C11" i="15"/>
  <c r="D11" i="15"/>
  <c r="E11" i="15"/>
  <c r="F11" i="15"/>
  <c r="G11" i="15"/>
  <c r="H11" i="15"/>
  <c r="I11" i="15"/>
  <c r="J11" i="15"/>
  <c r="K11" i="15"/>
  <c r="L11" i="15"/>
  <c r="M11" i="15"/>
  <c r="N11" i="15"/>
  <c r="O11" i="15"/>
  <c r="C12" i="15"/>
  <c r="D12" i="15"/>
  <c r="E12" i="15"/>
  <c r="F12" i="15"/>
  <c r="G12" i="15"/>
  <c r="H12" i="15"/>
  <c r="I12" i="15"/>
  <c r="J12" i="15"/>
  <c r="K12" i="15"/>
  <c r="L12" i="15"/>
  <c r="M12" i="15"/>
  <c r="N12" i="15"/>
  <c r="O12" i="15"/>
  <c r="C13" i="15"/>
  <c r="D13" i="15"/>
  <c r="E13" i="15"/>
  <c r="F13" i="15"/>
  <c r="G13" i="15"/>
  <c r="H13" i="15"/>
  <c r="I13" i="15"/>
  <c r="J13" i="15"/>
  <c r="K13" i="15"/>
  <c r="L13" i="15"/>
  <c r="M13" i="15"/>
  <c r="N13" i="15"/>
  <c r="O13" i="15"/>
  <c r="C14" i="15"/>
  <c r="D14" i="15"/>
  <c r="E14" i="15"/>
  <c r="F14" i="15"/>
  <c r="G14" i="15"/>
  <c r="H14" i="15"/>
  <c r="I14" i="15"/>
  <c r="J14" i="15"/>
  <c r="K14" i="15"/>
  <c r="L14" i="15"/>
  <c r="M14" i="15"/>
  <c r="N14" i="15"/>
  <c r="O14" i="15"/>
  <c r="C15" i="15"/>
  <c r="D15" i="15"/>
  <c r="E15" i="15"/>
  <c r="F15" i="15"/>
  <c r="G15" i="15"/>
  <c r="H15" i="15"/>
  <c r="I15" i="15"/>
  <c r="J15" i="15"/>
  <c r="K15" i="15"/>
  <c r="L15" i="15"/>
  <c r="M15" i="15"/>
  <c r="N15" i="15"/>
  <c r="O15" i="15"/>
  <c r="C16" i="15"/>
  <c r="D16" i="15"/>
  <c r="E16" i="15"/>
  <c r="F16" i="15"/>
  <c r="G16" i="15"/>
  <c r="H16" i="15"/>
  <c r="I16" i="15"/>
  <c r="J16" i="15"/>
  <c r="K16" i="15"/>
  <c r="L16" i="15"/>
  <c r="M16" i="15"/>
  <c r="N16" i="15"/>
  <c r="O16" i="15"/>
  <c r="C17" i="15"/>
  <c r="D17" i="15"/>
  <c r="E17" i="15"/>
  <c r="F17" i="15"/>
  <c r="G17" i="15"/>
  <c r="H17" i="15"/>
  <c r="I17" i="15"/>
  <c r="J17" i="15"/>
  <c r="K17" i="15"/>
  <c r="L17" i="15"/>
  <c r="M17" i="15"/>
  <c r="N17" i="15"/>
  <c r="O17" i="15"/>
  <c r="C18" i="15"/>
  <c r="D18" i="15"/>
  <c r="E18" i="15"/>
  <c r="F18" i="15"/>
  <c r="G18" i="15"/>
  <c r="H18" i="15"/>
  <c r="I18" i="15"/>
  <c r="J18" i="15"/>
  <c r="K18" i="15"/>
  <c r="L18" i="15"/>
  <c r="M18" i="15"/>
  <c r="N18" i="15"/>
  <c r="O18" i="15"/>
  <c r="C19" i="15"/>
  <c r="D19" i="15"/>
  <c r="E19" i="15"/>
  <c r="F19" i="15"/>
  <c r="G19" i="15"/>
  <c r="H19" i="15"/>
  <c r="I19" i="15"/>
  <c r="J19" i="15"/>
  <c r="K19" i="15"/>
  <c r="L19" i="15"/>
  <c r="M19" i="15"/>
  <c r="N19" i="15"/>
  <c r="O19" i="15"/>
  <c r="C20" i="15"/>
  <c r="D20" i="15"/>
  <c r="E20" i="15"/>
  <c r="F20" i="15"/>
  <c r="G20" i="15"/>
  <c r="H20" i="15"/>
  <c r="I20" i="15"/>
  <c r="J20" i="15"/>
  <c r="K20" i="15"/>
  <c r="L20" i="15"/>
  <c r="M20" i="15"/>
  <c r="N20" i="15"/>
  <c r="O20" i="15"/>
  <c r="C21" i="15"/>
  <c r="D21" i="15"/>
  <c r="E21" i="15"/>
  <c r="F21" i="15"/>
  <c r="G21" i="15"/>
  <c r="H21" i="15"/>
  <c r="I21" i="15"/>
  <c r="J21" i="15"/>
  <c r="K21" i="15"/>
  <c r="L21" i="15"/>
  <c r="M21" i="15"/>
  <c r="N21" i="15"/>
  <c r="O21" i="15"/>
  <c r="C22" i="15"/>
  <c r="D22" i="15"/>
  <c r="E22" i="15"/>
  <c r="F22" i="15"/>
  <c r="G22" i="15"/>
  <c r="H22" i="15"/>
  <c r="I22" i="15"/>
  <c r="J22" i="15"/>
  <c r="K22" i="15"/>
  <c r="L22" i="15"/>
  <c r="M22" i="15"/>
  <c r="N22" i="15"/>
  <c r="O22" i="15"/>
  <c r="C23" i="15"/>
  <c r="D23" i="15"/>
  <c r="F23" i="15"/>
  <c r="G23" i="15"/>
  <c r="H23" i="15"/>
  <c r="I23" i="15"/>
  <c r="J23" i="15"/>
  <c r="K23" i="15"/>
  <c r="L23" i="15"/>
  <c r="M23" i="15"/>
  <c r="N23" i="15"/>
  <c r="O23" i="15"/>
  <c r="P9" i="15"/>
  <c r="P10" i="15"/>
  <c r="P11" i="15"/>
  <c r="P12" i="15"/>
  <c r="P13" i="15"/>
  <c r="P14" i="15"/>
  <c r="P15" i="15"/>
  <c r="P16" i="15"/>
  <c r="P17" i="15"/>
  <c r="P18" i="15"/>
  <c r="P19" i="15"/>
  <c r="P20" i="15"/>
  <c r="P21" i="15"/>
  <c r="P22" i="15"/>
  <c r="AA68" i="14"/>
  <c r="AB68" i="14"/>
  <c r="AC68" i="14"/>
  <c r="AD68" i="14"/>
  <c r="AA69" i="14"/>
  <c r="AB69" i="14"/>
  <c r="AC69" i="14"/>
  <c r="AD69" i="14"/>
  <c r="AA70" i="14"/>
  <c r="AB70" i="14"/>
  <c r="AC70" i="14"/>
  <c r="AD70" i="14"/>
  <c r="AA71" i="14"/>
  <c r="AB71" i="14"/>
  <c r="AC71" i="14"/>
  <c r="AD71" i="14"/>
  <c r="AA72" i="14"/>
  <c r="AB72" i="14"/>
  <c r="AC72" i="14"/>
  <c r="AD72" i="14"/>
  <c r="AA73" i="14"/>
  <c r="AB73" i="14"/>
  <c r="AC73" i="14"/>
  <c r="AD73" i="14"/>
  <c r="AA74" i="14"/>
  <c r="AB74" i="14"/>
  <c r="AC74" i="14"/>
  <c r="AD74" i="14"/>
  <c r="AA75" i="14"/>
  <c r="AB75" i="14"/>
  <c r="AC75" i="14"/>
  <c r="AD75" i="14"/>
  <c r="AA76" i="14"/>
  <c r="AB76" i="14"/>
  <c r="AC76" i="14"/>
  <c r="AD76" i="14"/>
  <c r="AA77" i="14"/>
  <c r="AB77" i="14"/>
  <c r="AC77" i="14"/>
  <c r="AD77" i="14"/>
  <c r="AA78" i="14"/>
  <c r="AB78" i="14"/>
  <c r="AC78" i="14"/>
  <c r="AD78" i="14"/>
  <c r="AA79" i="14"/>
  <c r="AB79" i="14"/>
  <c r="AC79" i="14"/>
  <c r="AD79" i="14"/>
  <c r="AA80" i="14"/>
  <c r="AB80" i="14"/>
  <c r="AC80" i="14"/>
  <c r="AD80" i="14"/>
  <c r="AA81" i="14"/>
  <c r="AB81" i="14"/>
  <c r="AC81" i="14"/>
  <c r="AD81" i="14"/>
  <c r="AA82" i="14"/>
  <c r="AB82" i="14"/>
  <c r="AC82" i="14"/>
  <c r="AD82" i="14"/>
  <c r="AA83" i="14"/>
  <c r="AB83" i="14"/>
  <c r="AC83" i="14"/>
  <c r="AD83" i="14"/>
  <c r="AA84" i="14"/>
  <c r="AB84" i="14"/>
  <c r="AC84" i="14"/>
  <c r="AD84" i="14"/>
  <c r="AA85" i="14"/>
  <c r="AB85" i="14"/>
  <c r="AC85" i="14"/>
  <c r="AD85" i="14"/>
  <c r="AA86" i="14"/>
  <c r="AB86" i="14"/>
  <c r="AC86" i="14"/>
  <c r="AD86" i="14"/>
  <c r="AA87" i="14"/>
  <c r="AB87" i="14"/>
  <c r="AC87" i="14"/>
  <c r="AD87" i="14"/>
  <c r="AA88" i="14"/>
  <c r="AB88" i="14"/>
  <c r="AC88" i="14"/>
  <c r="AD88" i="14"/>
  <c r="AA89" i="14"/>
  <c r="AB89" i="14"/>
  <c r="AC89" i="14"/>
  <c r="AD89" i="14"/>
  <c r="AA90" i="14"/>
  <c r="AB90" i="14"/>
  <c r="AC90" i="14"/>
  <c r="AD90" i="14"/>
  <c r="AA91" i="14"/>
  <c r="AB91" i="14"/>
  <c r="AC91" i="14"/>
  <c r="AD91" i="14"/>
  <c r="AA92" i="14"/>
  <c r="AC92" i="14"/>
  <c r="AB67" i="14"/>
  <c r="AC67" i="14"/>
  <c r="AD67" i="14"/>
  <c r="AB39" i="14"/>
  <c r="AC39" i="14"/>
  <c r="AB40" i="14"/>
  <c r="AC40" i="14"/>
  <c r="AB41" i="14"/>
  <c r="AC41" i="14"/>
  <c r="AB42" i="14"/>
  <c r="AC42" i="14"/>
  <c r="AB43" i="14"/>
  <c r="AC43" i="14"/>
  <c r="AB44" i="14"/>
  <c r="AC44" i="14"/>
  <c r="AB45" i="14"/>
  <c r="AC45" i="14"/>
  <c r="AB46" i="14"/>
  <c r="AC46" i="14"/>
  <c r="AB47" i="14"/>
  <c r="AC47" i="14"/>
  <c r="AB48" i="14"/>
  <c r="AC48" i="14"/>
  <c r="AB49" i="14"/>
  <c r="AC49" i="14"/>
  <c r="AB50" i="14"/>
  <c r="AC50" i="14"/>
  <c r="AB51" i="14"/>
  <c r="AC51" i="14"/>
  <c r="AB52" i="14"/>
  <c r="AC52" i="14"/>
  <c r="AB53" i="14"/>
  <c r="AC53" i="14"/>
  <c r="AB54" i="14"/>
  <c r="AC54" i="14"/>
  <c r="AB55" i="14"/>
  <c r="AC55" i="14"/>
  <c r="AB56" i="14"/>
  <c r="AC56" i="14"/>
  <c r="AB57" i="14"/>
  <c r="AC57" i="14"/>
  <c r="AB58" i="14"/>
  <c r="AC58" i="14"/>
  <c r="AB59" i="14"/>
  <c r="AC59" i="14"/>
  <c r="AB60" i="14"/>
  <c r="AC60" i="14"/>
  <c r="AB61" i="14"/>
  <c r="AC61" i="14"/>
  <c r="AB62" i="14"/>
  <c r="AC62" i="14"/>
  <c r="AB63" i="14"/>
  <c r="AC63" i="14"/>
  <c r="AC38" i="14"/>
  <c r="AF68" i="13"/>
  <c r="AF69" i="13"/>
  <c r="AF70" i="13"/>
  <c r="AF71" i="13"/>
  <c r="AF72" i="13"/>
  <c r="AF73" i="13"/>
  <c r="AF74" i="13"/>
  <c r="AF75" i="13"/>
  <c r="AF76" i="13"/>
  <c r="AF77" i="13"/>
  <c r="AF78" i="13"/>
  <c r="AF79" i="13"/>
  <c r="AF80" i="13"/>
  <c r="AF81" i="13"/>
  <c r="AF82" i="13"/>
  <c r="AF83" i="13"/>
  <c r="AF84" i="13"/>
  <c r="AF85" i="13"/>
  <c r="AF86" i="13"/>
  <c r="AF87" i="13"/>
  <c r="AF88" i="13"/>
  <c r="AF89" i="13"/>
  <c r="AF90" i="13"/>
  <c r="AF91" i="13"/>
  <c r="AF92" i="13"/>
  <c r="AF67" i="13"/>
  <c r="AA68" i="13"/>
  <c r="AB68" i="13"/>
  <c r="AC68" i="13"/>
  <c r="AD68" i="13"/>
  <c r="AA69" i="13"/>
  <c r="AB69" i="13"/>
  <c r="AC69" i="13"/>
  <c r="AD69" i="13"/>
  <c r="AA70" i="13"/>
  <c r="AB70" i="13"/>
  <c r="AC70" i="13"/>
  <c r="AD70" i="13"/>
  <c r="AA71" i="13"/>
  <c r="AB71" i="13"/>
  <c r="AC71" i="13"/>
  <c r="AD71" i="13"/>
  <c r="AA72" i="13"/>
  <c r="AB72" i="13"/>
  <c r="AC72" i="13"/>
  <c r="AD72" i="13"/>
  <c r="AA73" i="13"/>
  <c r="AB73" i="13"/>
  <c r="AC73" i="13"/>
  <c r="AD73" i="13"/>
  <c r="AA74" i="13"/>
  <c r="AB74" i="13"/>
  <c r="AC74" i="13"/>
  <c r="AD74" i="13"/>
  <c r="AA75" i="13"/>
  <c r="AB75" i="13"/>
  <c r="AC75" i="13"/>
  <c r="AD75" i="13"/>
  <c r="AA76" i="13"/>
  <c r="AB76" i="13"/>
  <c r="AC76" i="13"/>
  <c r="AD76" i="13"/>
  <c r="AA77" i="13"/>
  <c r="AB77" i="13"/>
  <c r="AC77" i="13"/>
  <c r="AD77" i="13"/>
  <c r="AA78" i="13"/>
  <c r="AB78" i="13"/>
  <c r="AC78" i="13"/>
  <c r="AD78" i="13"/>
  <c r="AA79" i="13"/>
  <c r="AB79" i="13"/>
  <c r="AC79" i="13"/>
  <c r="AD79" i="13"/>
  <c r="AA80" i="13"/>
  <c r="AB80" i="13"/>
  <c r="AC80" i="13"/>
  <c r="AD80" i="13"/>
  <c r="AA81" i="13"/>
  <c r="AB81" i="13"/>
  <c r="AC81" i="13"/>
  <c r="AD81" i="13"/>
  <c r="AA82" i="13"/>
  <c r="AB82" i="13"/>
  <c r="AC82" i="13"/>
  <c r="AD82" i="13"/>
  <c r="AA83" i="13"/>
  <c r="AB83" i="13"/>
  <c r="AC83" i="13"/>
  <c r="AD83" i="13"/>
  <c r="AA84" i="13"/>
  <c r="AB84" i="13"/>
  <c r="AC84" i="13"/>
  <c r="AD84" i="13"/>
  <c r="AA85" i="13"/>
  <c r="AB85" i="13"/>
  <c r="AC85" i="13"/>
  <c r="AD85" i="13"/>
  <c r="AA86" i="13"/>
  <c r="AB86" i="13"/>
  <c r="AC86" i="13"/>
  <c r="AD86" i="13"/>
  <c r="AA87" i="13"/>
  <c r="AB87" i="13"/>
  <c r="AC87" i="13"/>
  <c r="AD87" i="13"/>
  <c r="AA88" i="13"/>
  <c r="AB88" i="13"/>
  <c r="AC88" i="13"/>
  <c r="AD88" i="13"/>
  <c r="AA89" i="13"/>
  <c r="AB89" i="13"/>
  <c r="AC89" i="13"/>
  <c r="AD89" i="13"/>
  <c r="AA90" i="13"/>
  <c r="AB90" i="13"/>
  <c r="AC90" i="13"/>
  <c r="AD90" i="13"/>
  <c r="AA91" i="13"/>
  <c r="AB91" i="13"/>
  <c r="AC91" i="13"/>
  <c r="AD91" i="13"/>
  <c r="AA92" i="13"/>
  <c r="AB92" i="13"/>
  <c r="AD92" i="13"/>
  <c r="AB67" i="13"/>
  <c r="AC67" i="13"/>
  <c r="AD67" i="13"/>
  <c r="AB39" i="13"/>
  <c r="AC39" i="13"/>
  <c r="AD39" i="13"/>
  <c r="AB40" i="13"/>
  <c r="AC40" i="13"/>
  <c r="AD40" i="13"/>
  <c r="AB41" i="13"/>
  <c r="AC41" i="13"/>
  <c r="AD41" i="13"/>
  <c r="AB42" i="13"/>
  <c r="AC42" i="13"/>
  <c r="AD42" i="13"/>
  <c r="AB43" i="13"/>
  <c r="AC43" i="13"/>
  <c r="AD43" i="13"/>
  <c r="AB44" i="13"/>
  <c r="AC44" i="13"/>
  <c r="AD44" i="13"/>
  <c r="AB45" i="13"/>
  <c r="AC45" i="13"/>
  <c r="AD45" i="13"/>
  <c r="AB46" i="13"/>
  <c r="AC46" i="13"/>
  <c r="AD46" i="13"/>
  <c r="AB47" i="13"/>
  <c r="AC47" i="13"/>
  <c r="AD47" i="13"/>
  <c r="AB48" i="13"/>
  <c r="AC48" i="13"/>
  <c r="AD48" i="13"/>
  <c r="AB49" i="13"/>
  <c r="AC49" i="13"/>
  <c r="AD49" i="13"/>
  <c r="AB50" i="13"/>
  <c r="AC50" i="13"/>
  <c r="AD50" i="13"/>
  <c r="AB51" i="13"/>
  <c r="AC51" i="13"/>
  <c r="AD51" i="13"/>
  <c r="AB52" i="13"/>
  <c r="AC52" i="13"/>
  <c r="AD52" i="13"/>
  <c r="AB53" i="13"/>
  <c r="AC53" i="13"/>
  <c r="AD53" i="13"/>
  <c r="AB54" i="13"/>
  <c r="AC54" i="13"/>
  <c r="AD54" i="13"/>
  <c r="AB55" i="13"/>
  <c r="AC55" i="13"/>
  <c r="AD55" i="13"/>
  <c r="AB56" i="13"/>
  <c r="AC56" i="13"/>
  <c r="AD56" i="13"/>
  <c r="AB57" i="13"/>
  <c r="AC57" i="13"/>
  <c r="AD57" i="13"/>
  <c r="AB58" i="13"/>
  <c r="AC58" i="13"/>
  <c r="AD58" i="13"/>
  <c r="AB59" i="13"/>
  <c r="AC59" i="13"/>
  <c r="AD59" i="13"/>
  <c r="AB60" i="13"/>
  <c r="AC60" i="13"/>
  <c r="AD60" i="13"/>
  <c r="AB61" i="13"/>
  <c r="AC61" i="13"/>
  <c r="AD61" i="13"/>
  <c r="AB62" i="13"/>
  <c r="AC62" i="13"/>
  <c r="AD62" i="13"/>
  <c r="AB63" i="13"/>
  <c r="AC63" i="13"/>
  <c r="AD63" i="13"/>
  <c r="AC38" i="13"/>
  <c r="AD38" i="13"/>
  <c r="AF10" i="15"/>
  <c r="AF12" i="15"/>
  <c r="AF13" i="15"/>
  <c r="AF18" i="15"/>
  <c r="AF19" i="15"/>
  <c r="AF21" i="15"/>
  <c r="AF22" i="15"/>
  <c r="AF27" i="15"/>
  <c r="AF28" i="15"/>
  <c r="AF30" i="15"/>
  <c r="AF9" i="15"/>
  <c r="AA68" i="12"/>
  <c r="AB68" i="12"/>
  <c r="AC68" i="12"/>
  <c r="AD68" i="12"/>
  <c r="AA69" i="12"/>
  <c r="AB69" i="12"/>
  <c r="AC69" i="12"/>
  <c r="AD69" i="12"/>
  <c r="AA70" i="12"/>
  <c r="AB70" i="12"/>
  <c r="AC70" i="12"/>
  <c r="AD70" i="12"/>
  <c r="AA71" i="12"/>
  <c r="AB71" i="12"/>
  <c r="AC71" i="12"/>
  <c r="AD71" i="12"/>
  <c r="AA72" i="12"/>
  <c r="AB72" i="12"/>
  <c r="AC72" i="12"/>
  <c r="AD72" i="12"/>
  <c r="AA73" i="12"/>
  <c r="AB73" i="12"/>
  <c r="AC73" i="12"/>
  <c r="AD73" i="12"/>
  <c r="AA74" i="12"/>
  <c r="AB74" i="12"/>
  <c r="AC74" i="12"/>
  <c r="AD74" i="12"/>
  <c r="AA75" i="12"/>
  <c r="AB75" i="12"/>
  <c r="AC75" i="12"/>
  <c r="AD75" i="12"/>
  <c r="AA76" i="12"/>
  <c r="AB76" i="12"/>
  <c r="AC76" i="12"/>
  <c r="AD76" i="12"/>
  <c r="AA77" i="12"/>
  <c r="AB77" i="12"/>
  <c r="AC77" i="12"/>
  <c r="AD77" i="12"/>
  <c r="AA78" i="12"/>
  <c r="AB78" i="12"/>
  <c r="AC78" i="12"/>
  <c r="AD78" i="12"/>
  <c r="AA79" i="12"/>
  <c r="AB79" i="12"/>
  <c r="AC79" i="12"/>
  <c r="AD79" i="12"/>
  <c r="AA80" i="12"/>
  <c r="AB80" i="12"/>
  <c r="AC80" i="12"/>
  <c r="AD80" i="12"/>
  <c r="AA81" i="12"/>
  <c r="AB81" i="12"/>
  <c r="AC81" i="12"/>
  <c r="AD81" i="12"/>
  <c r="AA82" i="12"/>
  <c r="AB82" i="12"/>
  <c r="AC82" i="12"/>
  <c r="AD82" i="12"/>
  <c r="AA83" i="12"/>
  <c r="AB83" i="12"/>
  <c r="AC83" i="12"/>
  <c r="AD83" i="12"/>
  <c r="AA84" i="12"/>
  <c r="AB84" i="12"/>
  <c r="AC84" i="12"/>
  <c r="AD84" i="12"/>
  <c r="AA85" i="12"/>
  <c r="AB85" i="12"/>
  <c r="AC85" i="12"/>
  <c r="AD85" i="12"/>
  <c r="AA86" i="12"/>
  <c r="AB86" i="12"/>
  <c r="AC86" i="12"/>
  <c r="AD86" i="12"/>
  <c r="AA87" i="12"/>
  <c r="AB87" i="12"/>
  <c r="AC87" i="12"/>
  <c r="AD87" i="12"/>
  <c r="AA88" i="12"/>
  <c r="AB88" i="12"/>
  <c r="AC88" i="12"/>
  <c r="AD88" i="12"/>
  <c r="AA89" i="12"/>
  <c r="AB89" i="12"/>
  <c r="AC89" i="12"/>
  <c r="AD89" i="12"/>
  <c r="AA90" i="12"/>
  <c r="AB90" i="12"/>
  <c r="AC90" i="12"/>
  <c r="AD90" i="12"/>
  <c r="AA91" i="12"/>
  <c r="AB91" i="12"/>
  <c r="AC91" i="12"/>
  <c r="AD91" i="12"/>
  <c r="AC92" i="12"/>
  <c r="AD92" i="12"/>
  <c r="AB67" i="12"/>
  <c r="AC67" i="12"/>
  <c r="AD67" i="12"/>
  <c r="AB39" i="12"/>
  <c r="AC39" i="12"/>
  <c r="AD39" i="12"/>
  <c r="AB40" i="12"/>
  <c r="AC40" i="12"/>
  <c r="AD40" i="12"/>
  <c r="AB41" i="12"/>
  <c r="AC41" i="12"/>
  <c r="AD41" i="12"/>
  <c r="AB42" i="12"/>
  <c r="AC42" i="12"/>
  <c r="AD42" i="12"/>
  <c r="AB43" i="12"/>
  <c r="AC43" i="12"/>
  <c r="AD43" i="12"/>
  <c r="AB44" i="12"/>
  <c r="AC44" i="12"/>
  <c r="AD44" i="12"/>
  <c r="AB45" i="12"/>
  <c r="AC45" i="12"/>
  <c r="AD45" i="12"/>
  <c r="AB46" i="12"/>
  <c r="AC46" i="12"/>
  <c r="AD46" i="12"/>
  <c r="AB47" i="12"/>
  <c r="AC47" i="12"/>
  <c r="AD47" i="12"/>
  <c r="AB48" i="12"/>
  <c r="AC48" i="12"/>
  <c r="AD48" i="12"/>
  <c r="AB49" i="12"/>
  <c r="AC49" i="12"/>
  <c r="AD49" i="12"/>
  <c r="AB50" i="12"/>
  <c r="AC50" i="12"/>
  <c r="AD50" i="12"/>
  <c r="AB51" i="12"/>
  <c r="AC51" i="12"/>
  <c r="AD51" i="12"/>
  <c r="AB52" i="12"/>
  <c r="AC52" i="12"/>
  <c r="AD52" i="12"/>
  <c r="AB53" i="12"/>
  <c r="AC53" i="12"/>
  <c r="AD53" i="12"/>
  <c r="AB54" i="12"/>
  <c r="AC54" i="12"/>
  <c r="AD54" i="12"/>
  <c r="AB55" i="12"/>
  <c r="AC55" i="12"/>
  <c r="AD55" i="12"/>
  <c r="AB56" i="12"/>
  <c r="AC56" i="12"/>
  <c r="AD56" i="12"/>
  <c r="AB57" i="12"/>
  <c r="AC57" i="12"/>
  <c r="AD57" i="12"/>
  <c r="AB58" i="12"/>
  <c r="AC58" i="12"/>
  <c r="AD58" i="12"/>
  <c r="AB59" i="12"/>
  <c r="AC59" i="12"/>
  <c r="AD59" i="12"/>
  <c r="AB60" i="12"/>
  <c r="AC60" i="12"/>
  <c r="AD60" i="12"/>
  <c r="AB61" i="12"/>
  <c r="AC61" i="12"/>
  <c r="AD61" i="12"/>
  <c r="AB62" i="12"/>
  <c r="AC62" i="12"/>
  <c r="AD62" i="12"/>
  <c r="AB63" i="12"/>
  <c r="AC63" i="12"/>
  <c r="AD63" i="12"/>
  <c r="AC38" i="12"/>
  <c r="AD38" i="12"/>
  <c r="AF9" i="18"/>
  <c r="D9" i="17"/>
  <c r="E9" i="17"/>
  <c r="F9" i="17"/>
  <c r="G9" i="17"/>
  <c r="H9" i="17"/>
  <c r="I9" i="17"/>
  <c r="J9" i="17"/>
  <c r="K9" i="17"/>
  <c r="L9" i="17"/>
  <c r="M9" i="17"/>
  <c r="N9" i="17"/>
  <c r="O9" i="17"/>
  <c r="P9" i="17"/>
  <c r="Q9" i="17"/>
  <c r="R9" i="17"/>
  <c r="S9" i="17"/>
  <c r="T9" i="17"/>
  <c r="U9" i="17"/>
  <c r="V9" i="17"/>
  <c r="W9" i="17"/>
  <c r="X9" i="17"/>
  <c r="Y9" i="17"/>
  <c r="Z9" i="17"/>
  <c r="AA9" i="17"/>
  <c r="AB9" i="17"/>
  <c r="AC9" i="17"/>
  <c r="AD9" i="17"/>
  <c r="D10" i="17"/>
  <c r="E10" i="17"/>
  <c r="F10" i="17"/>
  <c r="G10" i="17"/>
  <c r="H10" i="17"/>
  <c r="I10" i="17"/>
  <c r="J10" i="17"/>
  <c r="K10" i="17"/>
  <c r="L10" i="17"/>
  <c r="M10" i="17"/>
  <c r="N10" i="17"/>
  <c r="O10" i="17"/>
  <c r="P10" i="17"/>
  <c r="Q10" i="17"/>
  <c r="R10" i="17"/>
  <c r="S10" i="17"/>
  <c r="T10" i="17"/>
  <c r="U10" i="17"/>
  <c r="V10" i="17"/>
  <c r="W10" i="17"/>
  <c r="X10" i="17"/>
  <c r="Y10" i="17"/>
  <c r="Z10" i="17"/>
  <c r="AA10" i="17"/>
  <c r="AB10" i="17"/>
  <c r="AC10" i="17"/>
  <c r="AD10" i="17"/>
  <c r="D11" i="17"/>
  <c r="E11" i="17"/>
  <c r="F11" i="17"/>
  <c r="G11" i="17"/>
  <c r="H11" i="17"/>
  <c r="I11" i="17"/>
  <c r="J11" i="17"/>
  <c r="K11" i="17"/>
  <c r="L11" i="17"/>
  <c r="M11" i="17"/>
  <c r="N11" i="17"/>
  <c r="O11" i="17"/>
  <c r="P11" i="17"/>
  <c r="Q11" i="17"/>
  <c r="R11" i="17"/>
  <c r="S11" i="17"/>
  <c r="T11" i="17"/>
  <c r="U11" i="17"/>
  <c r="V11" i="17"/>
  <c r="W11" i="17"/>
  <c r="X11" i="17"/>
  <c r="Y11" i="17"/>
  <c r="Z11" i="17"/>
  <c r="AA11" i="17"/>
  <c r="AB11" i="17"/>
  <c r="AC11" i="17"/>
  <c r="AD11" i="17"/>
  <c r="D12"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D13" i="17"/>
  <c r="E13" i="17"/>
  <c r="F13" i="17"/>
  <c r="G13" i="17"/>
  <c r="H13" i="17"/>
  <c r="I13" i="17"/>
  <c r="J13" i="17"/>
  <c r="K13" i="17"/>
  <c r="L13" i="17"/>
  <c r="M13" i="17"/>
  <c r="N13" i="17"/>
  <c r="O13" i="17"/>
  <c r="P13" i="17"/>
  <c r="Q13" i="17"/>
  <c r="R13" i="17"/>
  <c r="S13" i="17"/>
  <c r="T13" i="17"/>
  <c r="U13" i="17"/>
  <c r="V13" i="17"/>
  <c r="W13" i="17"/>
  <c r="X13" i="17"/>
  <c r="Y13" i="17"/>
  <c r="Z13" i="17"/>
  <c r="AA13" i="17"/>
  <c r="AB13" i="17"/>
  <c r="AC13" i="17"/>
  <c r="AD13" i="17"/>
  <c r="D14" i="17"/>
  <c r="E14" i="17"/>
  <c r="F14" i="17"/>
  <c r="G14" i="17"/>
  <c r="H14" i="17"/>
  <c r="I14" i="17"/>
  <c r="J14" i="17"/>
  <c r="K14" i="17"/>
  <c r="L14" i="17"/>
  <c r="M14" i="17"/>
  <c r="N14" i="17"/>
  <c r="O14" i="17"/>
  <c r="P14" i="17"/>
  <c r="Q14" i="17"/>
  <c r="R14" i="17"/>
  <c r="S14" i="17"/>
  <c r="T14" i="17"/>
  <c r="U14" i="17"/>
  <c r="V14" i="17"/>
  <c r="W14" i="17"/>
  <c r="X14" i="17"/>
  <c r="Y14" i="17"/>
  <c r="Z14" i="17"/>
  <c r="AA14" i="17"/>
  <c r="AB14" i="17"/>
  <c r="AC14" i="17"/>
  <c r="AD14" i="17"/>
  <c r="D15" i="17"/>
  <c r="E15" i="17"/>
  <c r="F15" i="17"/>
  <c r="G15" i="17"/>
  <c r="H15" i="17"/>
  <c r="I15" i="17"/>
  <c r="J15" i="17"/>
  <c r="K15" i="17"/>
  <c r="L15" i="17"/>
  <c r="M15" i="17"/>
  <c r="N15" i="17"/>
  <c r="O15" i="17"/>
  <c r="P15" i="17"/>
  <c r="Q15" i="17"/>
  <c r="R15" i="17"/>
  <c r="S15" i="17"/>
  <c r="T15" i="17"/>
  <c r="U15" i="17"/>
  <c r="V15" i="17"/>
  <c r="W15" i="17"/>
  <c r="X15" i="17"/>
  <c r="Y15" i="17"/>
  <c r="Z15" i="17"/>
  <c r="AA15" i="17"/>
  <c r="AB15" i="17"/>
  <c r="AC15" i="17"/>
  <c r="AD15" i="17"/>
  <c r="D16" i="17"/>
  <c r="E16" i="17"/>
  <c r="F16" i="17"/>
  <c r="G16" i="17"/>
  <c r="H16" i="17"/>
  <c r="I16" i="17"/>
  <c r="J16" i="17"/>
  <c r="K16" i="17"/>
  <c r="L16" i="17"/>
  <c r="M16" i="17"/>
  <c r="N16" i="17"/>
  <c r="O16" i="17"/>
  <c r="P16" i="17"/>
  <c r="Q16" i="17"/>
  <c r="R16" i="17"/>
  <c r="S16" i="17"/>
  <c r="T16" i="17"/>
  <c r="U16" i="17"/>
  <c r="V16" i="17"/>
  <c r="W16" i="17"/>
  <c r="X16" i="17"/>
  <c r="Y16" i="17"/>
  <c r="Z16" i="17"/>
  <c r="AA16" i="17"/>
  <c r="AB16" i="17"/>
  <c r="AC16" i="17"/>
  <c r="AD16" i="17"/>
  <c r="D17" i="17"/>
  <c r="E17" i="17"/>
  <c r="F17" i="17"/>
  <c r="G17" i="17"/>
  <c r="H17" i="17"/>
  <c r="I17" i="17"/>
  <c r="J17" i="17"/>
  <c r="K17" i="17"/>
  <c r="L17" i="17"/>
  <c r="M17" i="17"/>
  <c r="N17" i="17"/>
  <c r="O17" i="17"/>
  <c r="P17" i="17"/>
  <c r="Q17" i="17"/>
  <c r="R17" i="17"/>
  <c r="S17" i="17"/>
  <c r="T17" i="17"/>
  <c r="U17" i="17"/>
  <c r="V17" i="17"/>
  <c r="W17" i="17"/>
  <c r="X17" i="17"/>
  <c r="Y17" i="17"/>
  <c r="Z17" i="17"/>
  <c r="AA17" i="17"/>
  <c r="AB17" i="17"/>
  <c r="AC17" i="17"/>
  <c r="AD17" i="17"/>
  <c r="D18" i="17"/>
  <c r="E18" i="17"/>
  <c r="F18" i="17"/>
  <c r="G18" i="17"/>
  <c r="H18" i="17"/>
  <c r="I18" i="17"/>
  <c r="J18" i="17"/>
  <c r="K18" i="17"/>
  <c r="L18" i="17"/>
  <c r="M18" i="17"/>
  <c r="N18" i="17"/>
  <c r="O18" i="17"/>
  <c r="P18" i="17"/>
  <c r="Q18" i="17"/>
  <c r="R18" i="17"/>
  <c r="S18" i="17"/>
  <c r="T18" i="17"/>
  <c r="U18" i="17"/>
  <c r="V18" i="17"/>
  <c r="W18" i="17"/>
  <c r="X18" i="17"/>
  <c r="Y18" i="17"/>
  <c r="Z18" i="17"/>
  <c r="AA18" i="17"/>
  <c r="AB18" i="17"/>
  <c r="AC18" i="17"/>
  <c r="AD18" i="17"/>
  <c r="D19" i="17"/>
  <c r="E19" i="17"/>
  <c r="F19" i="17"/>
  <c r="G19" i="17"/>
  <c r="H19" i="17"/>
  <c r="I19" i="17"/>
  <c r="J19" i="17"/>
  <c r="K19" i="17"/>
  <c r="L19" i="17"/>
  <c r="M19" i="17"/>
  <c r="N19" i="17"/>
  <c r="O19" i="17"/>
  <c r="P19" i="17"/>
  <c r="Q19" i="17"/>
  <c r="R19" i="17"/>
  <c r="S19" i="17"/>
  <c r="T19" i="17"/>
  <c r="U19" i="17"/>
  <c r="V19" i="17"/>
  <c r="W19" i="17"/>
  <c r="X19" i="17"/>
  <c r="Y19" i="17"/>
  <c r="Z19" i="17"/>
  <c r="AA19" i="17"/>
  <c r="AB19" i="17"/>
  <c r="AC19" i="17"/>
  <c r="AD19" i="17"/>
  <c r="D20"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D21" i="17"/>
  <c r="E21" i="17"/>
  <c r="F21" i="17"/>
  <c r="G21" i="17"/>
  <c r="H21" i="17"/>
  <c r="I21" i="17"/>
  <c r="J21" i="17"/>
  <c r="K21" i="17"/>
  <c r="L21" i="17"/>
  <c r="M21" i="17"/>
  <c r="N21" i="17"/>
  <c r="O21" i="17"/>
  <c r="P21" i="17"/>
  <c r="Q21" i="17"/>
  <c r="R21" i="17"/>
  <c r="S21" i="17"/>
  <c r="T21" i="17"/>
  <c r="U21" i="17"/>
  <c r="V21" i="17"/>
  <c r="W21" i="17"/>
  <c r="X21" i="17"/>
  <c r="Y21" i="17"/>
  <c r="Z21" i="17"/>
  <c r="AA21" i="17"/>
  <c r="AB21" i="17"/>
  <c r="AC21" i="17"/>
  <c r="AD21" i="17"/>
  <c r="D22" i="17"/>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D23" i="17"/>
  <c r="E23" i="17"/>
  <c r="F23" i="17"/>
  <c r="G23" i="17"/>
  <c r="H23" i="17"/>
  <c r="I23" i="17"/>
  <c r="J23" i="17"/>
  <c r="K23" i="17"/>
  <c r="L23" i="17"/>
  <c r="M23" i="17"/>
  <c r="N23" i="17"/>
  <c r="O23" i="17"/>
  <c r="P23" i="17"/>
  <c r="Q23" i="17"/>
  <c r="R23" i="17"/>
  <c r="S23" i="17"/>
  <c r="T23" i="17"/>
  <c r="U23" i="17"/>
  <c r="V23" i="17"/>
  <c r="W23" i="17"/>
  <c r="X23" i="17"/>
  <c r="Y23" i="17"/>
  <c r="Z23" i="17"/>
  <c r="AA23" i="17"/>
  <c r="AB23" i="17"/>
  <c r="AC23" i="17"/>
  <c r="AD23" i="17"/>
  <c r="D24" i="17"/>
  <c r="E24" i="17"/>
  <c r="F24" i="17"/>
  <c r="G24" i="17"/>
  <c r="H24" i="17"/>
  <c r="I24" i="17"/>
  <c r="J24" i="17"/>
  <c r="K24" i="17"/>
  <c r="L24" i="17"/>
  <c r="M24" i="17"/>
  <c r="N24" i="17"/>
  <c r="O24" i="17"/>
  <c r="P24" i="17"/>
  <c r="Q24" i="17"/>
  <c r="R24" i="17"/>
  <c r="S24" i="17"/>
  <c r="T24" i="17"/>
  <c r="U24" i="17"/>
  <c r="V24" i="17"/>
  <c r="W24" i="17"/>
  <c r="X24" i="17"/>
  <c r="Y24" i="17"/>
  <c r="Z24" i="17"/>
  <c r="AA24" i="17"/>
  <c r="AB24" i="17"/>
  <c r="AC24" i="17"/>
  <c r="AD24" i="17"/>
  <c r="D25" i="17"/>
  <c r="E25" i="17"/>
  <c r="F25" i="17"/>
  <c r="G25" i="17"/>
  <c r="H25" i="17"/>
  <c r="I25" i="17"/>
  <c r="J25" i="17"/>
  <c r="K25" i="17"/>
  <c r="L25" i="17"/>
  <c r="M25" i="17"/>
  <c r="N25" i="17"/>
  <c r="O25" i="17"/>
  <c r="P25" i="17"/>
  <c r="Q25" i="17"/>
  <c r="R25" i="17"/>
  <c r="S25" i="17"/>
  <c r="T25" i="17"/>
  <c r="U25" i="17"/>
  <c r="V25" i="17"/>
  <c r="W25" i="17"/>
  <c r="X25" i="17"/>
  <c r="Y25" i="17"/>
  <c r="Z25" i="17"/>
  <c r="AA25" i="17"/>
  <c r="AB25" i="17"/>
  <c r="AC25" i="17"/>
  <c r="AD25" i="17"/>
  <c r="D26" i="17"/>
  <c r="E26" i="17"/>
  <c r="F26" i="17"/>
  <c r="G26" i="17"/>
  <c r="H26" i="17"/>
  <c r="I26" i="17"/>
  <c r="J26" i="17"/>
  <c r="K26" i="17"/>
  <c r="L26" i="17"/>
  <c r="M26" i="17"/>
  <c r="N26" i="17"/>
  <c r="O26" i="17"/>
  <c r="P26" i="17"/>
  <c r="Q26" i="17"/>
  <c r="R26" i="17"/>
  <c r="S26" i="17"/>
  <c r="T26" i="17"/>
  <c r="U26" i="17"/>
  <c r="V26" i="17"/>
  <c r="W26" i="17"/>
  <c r="X26" i="17"/>
  <c r="Y26" i="17"/>
  <c r="Z26" i="17"/>
  <c r="AA26" i="17"/>
  <c r="AB26" i="17"/>
  <c r="AC26" i="17"/>
  <c r="AD26" i="17"/>
  <c r="D27" i="17"/>
  <c r="E27" i="17"/>
  <c r="F27" i="17"/>
  <c r="G27" i="17"/>
  <c r="H27" i="17"/>
  <c r="I27" i="17"/>
  <c r="J27" i="17"/>
  <c r="K27" i="17"/>
  <c r="L27" i="17"/>
  <c r="M27" i="17"/>
  <c r="N27" i="17"/>
  <c r="O27" i="17"/>
  <c r="P27" i="17"/>
  <c r="Q27" i="17"/>
  <c r="R27" i="17"/>
  <c r="S27" i="17"/>
  <c r="T27" i="17"/>
  <c r="U27" i="17"/>
  <c r="V27" i="17"/>
  <c r="W27" i="17"/>
  <c r="X27" i="17"/>
  <c r="Y27" i="17"/>
  <c r="Z27" i="17"/>
  <c r="AA27" i="17"/>
  <c r="AB27" i="17"/>
  <c r="AC27" i="17"/>
  <c r="AD27" i="17"/>
  <c r="D28" i="17"/>
  <c r="E28" i="17"/>
  <c r="F28" i="17"/>
  <c r="G28" i="17"/>
  <c r="H28" i="17"/>
  <c r="I28" i="17"/>
  <c r="J28" i="17"/>
  <c r="K28" i="17"/>
  <c r="L28" i="17"/>
  <c r="M28" i="17"/>
  <c r="N28" i="17"/>
  <c r="O28" i="17"/>
  <c r="P28" i="17"/>
  <c r="Q28" i="17"/>
  <c r="R28" i="17"/>
  <c r="S28" i="17"/>
  <c r="T28" i="17"/>
  <c r="U28" i="17"/>
  <c r="V28" i="17"/>
  <c r="W28" i="17"/>
  <c r="X28" i="17"/>
  <c r="Y28" i="17"/>
  <c r="Z28" i="17"/>
  <c r="AA28" i="17"/>
  <c r="AB28" i="17"/>
  <c r="AC28" i="17"/>
  <c r="AD28" i="17"/>
  <c r="D29" i="17"/>
  <c r="E29" i="17"/>
  <c r="F29" i="17"/>
  <c r="G29" i="17"/>
  <c r="H29" i="17"/>
  <c r="I29" i="17"/>
  <c r="J29" i="17"/>
  <c r="K29" i="17"/>
  <c r="L29" i="17"/>
  <c r="M29" i="17"/>
  <c r="N29" i="17"/>
  <c r="O29" i="17"/>
  <c r="P29" i="17"/>
  <c r="Q29" i="17"/>
  <c r="R29" i="17"/>
  <c r="S29" i="17"/>
  <c r="T29" i="17"/>
  <c r="U29" i="17"/>
  <c r="V29" i="17"/>
  <c r="W29" i="17"/>
  <c r="X29" i="17"/>
  <c r="Y29" i="17"/>
  <c r="Z29" i="17"/>
  <c r="AA29" i="17"/>
  <c r="AB29" i="17"/>
  <c r="AC29" i="17"/>
  <c r="AD29" i="17"/>
  <c r="D30" i="17"/>
  <c r="E30" i="17"/>
  <c r="F30" i="17"/>
  <c r="G30" i="17"/>
  <c r="H30" i="17"/>
  <c r="I30" i="17"/>
  <c r="J30" i="17"/>
  <c r="K30" i="17"/>
  <c r="L30" i="17"/>
  <c r="M30" i="17"/>
  <c r="N30" i="17"/>
  <c r="O30" i="17"/>
  <c r="P30" i="17"/>
  <c r="Q30" i="17"/>
  <c r="R30" i="17"/>
  <c r="S30" i="17"/>
  <c r="T30" i="17"/>
  <c r="U30" i="17"/>
  <c r="V30" i="17"/>
  <c r="W30" i="17"/>
  <c r="X30" i="17"/>
  <c r="Y30" i="17"/>
  <c r="Z30" i="17"/>
  <c r="AA30" i="17"/>
  <c r="AB30" i="17"/>
  <c r="AC30" i="17"/>
  <c r="AD30" i="17"/>
  <c r="D31" i="17"/>
  <c r="E31" i="17"/>
  <c r="F31" i="17"/>
  <c r="G31" i="17"/>
  <c r="H31" i="17"/>
  <c r="I31" i="17"/>
  <c r="J31" i="17"/>
  <c r="K31" i="17"/>
  <c r="L31" i="17"/>
  <c r="M31" i="17"/>
  <c r="N31" i="17"/>
  <c r="O31" i="17"/>
  <c r="P31" i="17"/>
  <c r="Q31" i="17"/>
  <c r="R31" i="17"/>
  <c r="S31" i="17"/>
  <c r="T31" i="17"/>
  <c r="U31" i="17"/>
  <c r="V31" i="17"/>
  <c r="W31" i="17"/>
  <c r="X31" i="17"/>
  <c r="Y31" i="17"/>
  <c r="Z31" i="17"/>
  <c r="AA31" i="17"/>
  <c r="AB31" i="17"/>
  <c r="AC31" i="17"/>
  <c r="AD31" i="17"/>
  <c r="D32" i="17"/>
  <c r="E32" i="17"/>
  <c r="F32" i="17"/>
  <c r="G32" i="17"/>
  <c r="H32" i="17"/>
  <c r="I32" i="17"/>
  <c r="J32" i="17"/>
  <c r="K32" i="17"/>
  <c r="L32" i="17"/>
  <c r="M32" i="17"/>
  <c r="N32" i="17"/>
  <c r="O32" i="17"/>
  <c r="P32" i="17"/>
  <c r="Q32" i="17"/>
  <c r="R32" i="17"/>
  <c r="S32" i="17"/>
  <c r="T32" i="17"/>
  <c r="U32" i="17"/>
  <c r="V32" i="17"/>
  <c r="W32" i="17"/>
  <c r="X32" i="17"/>
  <c r="Y32" i="17"/>
  <c r="Z32" i="17"/>
  <c r="AA32" i="17"/>
  <c r="AB32" i="17"/>
  <c r="AC32" i="17"/>
  <c r="AD32" i="17"/>
  <c r="D33" i="17"/>
  <c r="E33" i="17"/>
  <c r="F33" i="17"/>
  <c r="G33" i="17"/>
  <c r="H33" i="17"/>
  <c r="I33" i="17"/>
  <c r="J33" i="17"/>
  <c r="K33" i="17"/>
  <c r="L33" i="17"/>
  <c r="M33" i="17"/>
  <c r="N33" i="17"/>
  <c r="O33" i="17"/>
  <c r="P33" i="17"/>
  <c r="Q33" i="17"/>
  <c r="R33" i="17"/>
  <c r="S33" i="17"/>
  <c r="T33" i="17"/>
  <c r="U33" i="17"/>
  <c r="V33" i="17"/>
  <c r="W33" i="17"/>
  <c r="X33" i="17"/>
  <c r="Y33" i="17"/>
  <c r="Z33" i="17"/>
  <c r="AA33" i="17"/>
  <c r="AB33" i="17"/>
  <c r="AC33" i="17"/>
  <c r="AD33" i="17"/>
  <c r="AB34" i="17"/>
  <c r="AC34" i="17"/>
  <c r="AD34" i="17"/>
  <c r="C10" i="17"/>
  <c r="C11" i="17"/>
  <c r="C12" i="17"/>
  <c r="C13" i="17"/>
  <c r="C14" i="17"/>
  <c r="C15" i="17"/>
  <c r="C16" i="17"/>
  <c r="C17" i="17"/>
  <c r="C18" i="17"/>
  <c r="C19" i="17"/>
  <c r="C20" i="17"/>
  <c r="C21" i="17"/>
  <c r="C22" i="17"/>
  <c r="C23" i="17"/>
  <c r="C24" i="17"/>
  <c r="C25" i="17"/>
  <c r="C26" i="17"/>
  <c r="C27" i="17"/>
  <c r="C28" i="17"/>
  <c r="C29" i="17"/>
  <c r="C30" i="17"/>
  <c r="C31" i="17"/>
  <c r="C32" i="17"/>
  <c r="C33" i="17"/>
  <c r="AF68" i="10"/>
  <c r="AF69" i="10"/>
  <c r="AF70" i="10"/>
  <c r="AF71" i="10"/>
  <c r="AF72" i="10"/>
  <c r="AF73" i="10"/>
  <c r="AF74" i="10"/>
  <c r="AF75" i="10"/>
  <c r="AF76" i="10"/>
  <c r="AF77" i="10"/>
  <c r="AF78" i="10"/>
  <c r="AF79" i="10"/>
  <c r="AF80" i="10"/>
  <c r="AF81" i="10"/>
  <c r="AF82" i="10"/>
  <c r="AF83" i="10"/>
  <c r="AF84" i="10"/>
  <c r="AF85" i="10"/>
  <c r="AF86" i="10"/>
  <c r="AF87" i="10"/>
  <c r="AF88" i="10"/>
  <c r="AF89" i="10"/>
  <c r="AF90" i="10"/>
  <c r="AF91" i="10"/>
  <c r="AF67" i="10"/>
  <c r="AB68" i="10"/>
  <c r="AC68" i="10"/>
  <c r="AD68" i="10"/>
  <c r="AB69" i="10"/>
  <c r="AC69" i="10"/>
  <c r="AD69" i="10"/>
  <c r="AB70" i="10"/>
  <c r="AC70" i="10"/>
  <c r="AD70" i="10"/>
  <c r="AB71" i="10"/>
  <c r="AC71" i="10"/>
  <c r="AD71" i="10"/>
  <c r="AB72" i="10"/>
  <c r="AC72" i="10"/>
  <c r="AD72" i="10"/>
  <c r="AB73" i="10"/>
  <c r="AC73" i="10"/>
  <c r="AD73" i="10"/>
  <c r="AB74" i="10"/>
  <c r="AC74" i="10"/>
  <c r="AD74" i="10"/>
  <c r="AB75" i="10"/>
  <c r="AC75" i="10"/>
  <c r="AD75" i="10"/>
  <c r="AB76" i="10"/>
  <c r="AC76" i="10"/>
  <c r="AD76" i="10"/>
  <c r="AB77" i="10"/>
  <c r="AC77" i="10"/>
  <c r="AD77" i="10"/>
  <c r="AB78" i="10"/>
  <c r="AC78" i="10"/>
  <c r="AD78" i="10"/>
  <c r="AB79" i="10"/>
  <c r="AC79" i="10"/>
  <c r="AD79" i="10"/>
  <c r="AB80" i="10"/>
  <c r="AC80" i="10"/>
  <c r="AD80" i="10"/>
  <c r="AB81" i="10"/>
  <c r="AC81" i="10"/>
  <c r="AD81" i="10"/>
  <c r="AB82" i="10"/>
  <c r="AC82" i="10"/>
  <c r="AD82" i="10"/>
  <c r="AB83" i="10"/>
  <c r="AC83" i="10"/>
  <c r="AD83" i="10"/>
  <c r="AB84" i="10"/>
  <c r="AC84" i="10"/>
  <c r="AD84" i="10"/>
  <c r="AB85" i="10"/>
  <c r="AC85" i="10"/>
  <c r="AD85" i="10"/>
  <c r="AB86" i="10"/>
  <c r="AC86" i="10"/>
  <c r="AD86" i="10"/>
  <c r="AB87" i="10"/>
  <c r="AC87" i="10"/>
  <c r="AD87" i="10"/>
  <c r="AB88" i="10"/>
  <c r="AC88" i="10"/>
  <c r="AD88" i="10"/>
  <c r="AB89" i="10"/>
  <c r="AC89" i="10"/>
  <c r="AD89" i="10"/>
  <c r="AB90" i="10"/>
  <c r="AC90" i="10"/>
  <c r="AD90" i="10"/>
  <c r="AB91" i="10"/>
  <c r="AC91" i="10"/>
  <c r="AD91" i="10"/>
  <c r="AC92" i="10"/>
  <c r="AD92" i="10"/>
  <c r="AC67" i="10"/>
  <c r="AD67" i="10"/>
  <c r="AC39" i="10"/>
  <c r="AD39" i="10"/>
  <c r="AC40" i="10"/>
  <c r="AD40" i="10"/>
  <c r="AC41" i="10"/>
  <c r="AD41" i="10"/>
  <c r="AC42" i="10"/>
  <c r="AD42" i="10"/>
  <c r="AC43" i="10"/>
  <c r="AD43" i="10"/>
  <c r="AC44" i="10"/>
  <c r="AD44" i="10"/>
  <c r="AC45" i="10"/>
  <c r="AD45" i="10"/>
  <c r="AC46" i="10"/>
  <c r="AD46" i="10"/>
  <c r="AC47" i="10"/>
  <c r="AD47" i="10"/>
  <c r="AC48" i="10"/>
  <c r="AD48" i="10"/>
  <c r="AC49" i="10"/>
  <c r="AD49" i="10"/>
  <c r="AC50" i="10"/>
  <c r="AD50" i="10"/>
  <c r="AC51" i="10"/>
  <c r="AD51" i="10"/>
  <c r="AC52" i="10"/>
  <c r="AD52" i="10"/>
  <c r="AC53" i="10"/>
  <c r="AD53" i="10"/>
  <c r="AC54" i="10"/>
  <c r="AD54" i="10"/>
  <c r="AC55" i="10"/>
  <c r="AD55" i="10"/>
  <c r="AC56" i="10"/>
  <c r="AD56" i="10"/>
  <c r="AC57" i="10"/>
  <c r="AD57" i="10"/>
  <c r="AC58" i="10"/>
  <c r="AD58" i="10"/>
  <c r="AC59" i="10"/>
  <c r="AD59" i="10"/>
  <c r="AC60" i="10"/>
  <c r="AD60" i="10"/>
  <c r="AC61" i="10"/>
  <c r="AD61" i="10"/>
  <c r="AC62" i="10"/>
  <c r="AD62" i="10"/>
  <c r="AC63" i="10"/>
  <c r="AD63" i="10"/>
  <c r="AD38" i="10"/>
  <c r="AB39" i="9"/>
  <c r="AC39" i="9"/>
  <c r="AD39" i="9"/>
  <c r="AB40" i="9"/>
  <c r="AC40" i="9"/>
  <c r="AD40" i="9"/>
  <c r="AB41" i="9"/>
  <c r="AC41" i="9"/>
  <c r="AD41" i="9"/>
  <c r="AB42" i="9"/>
  <c r="AC42" i="9"/>
  <c r="AD42" i="9"/>
  <c r="AB43" i="9"/>
  <c r="AC43" i="9"/>
  <c r="AD43" i="9"/>
  <c r="AB44" i="9"/>
  <c r="AC44" i="9"/>
  <c r="AD44" i="9"/>
  <c r="AB45" i="9"/>
  <c r="AC45" i="9"/>
  <c r="AD45" i="9"/>
  <c r="AB46" i="9"/>
  <c r="AC46" i="9"/>
  <c r="AD46" i="9"/>
  <c r="AB47" i="9"/>
  <c r="AC47" i="9"/>
  <c r="AD47" i="9"/>
  <c r="AB48" i="9"/>
  <c r="AC48" i="9"/>
  <c r="AD48" i="9"/>
  <c r="AB49" i="9"/>
  <c r="AC49" i="9"/>
  <c r="AD49" i="9"/>
  <c r="AB50" i="9"/>
  <c r="AC50" i="9"/>
  <c r="AD50" i="9"/>
  <c r="AB51" i="9"/>
  <c r="AC51" i="9"/>
  <c r="AD51" i="9"/>
  <c r="AB52" i="9"/>
  <c r="AC52" i="9"/>
  <c r="AD52" i="9"/>
  <c r="AB53" i="9"/>
  <c r="AC53" i="9"/>
  <c r="AD53" i="9"/>
  <c r="AB54" i="9"/>
  <c r="AC54" i="9"/>
  <c r="AD54" i="9"/>
  <c r="AB55" i="9"/>
  <c r="AC55" i="9"/>
  <c r="AD55" i="9"/>
  <c r="AB56" i="9"/>
  <c r="AC56" i="9"/>
  <c r="AD56" i="9"/>
  <c r="AB57" i="9"/>
  <c r="AC57" i="9"/>
  <c r="AD57" i="9"/>
  <c r="AB58" i="9"/>
  <c r="AC58" i="9"/>
  <c r="AD58" i="9"/>
  <c r="AB59" i="9"/>
  <c r="AC59" i="9"/>
  <c r="AD59" i="9"/>
  <c r="AB60" i="9"/>
  <c r="AC60" i="9"/>
  <c r="AD60" i="9"/>
  <c r="AB61" i="9"/>
  <c r="AC61" i="9"/>
  <c r="AD61" i="9"/>
  <c r="AB62" i="9"/>
  <c r="AC62" i="9"/>
  <c r="AD62" i="9"/>
  <c r="AB63" i="9"/>
  <c r="AC63" i="9"/>
  <c r="AD63" i="9"/>
  <c r="AC38" i="9"/>
  <c r="AD38" i="9"/>
  <c r="AF10" i="17"/>
  <c r="AF11" i="17"/>
  <c r="AF12" i="17"/>
  <c r="AF13" i="17"/>
  <c r="AF14" i="17"/>
  <c r="AF15" i="17"/>
  <c r="AF16" i="17"/>
  <c r="AF17" i="17"/>
  <c r="AF18" i="17"/>
  <c r="AF19" i="17"/>
  <c r="AF20" i="17"/>
  <c r="AF21" i="17"/>
  <c r="AF22" i="17"/>
  <c r="AF23" i="17"/>
  <c r="AF24" i="17"/>
  <c r="AF25" i="17"/>
  <c r="AF26" i="17"/>
  <c r="AF27" i="17"/>
  <c r="AF28" i="17"/>
  <c r="AF29" i="17"/>
  <c r="AF30" i="17"/>
  <c r="AF31" i="17"/>
  <c r="AF32" i="17"/>
  <c r="AF33" i="17"/>
  <c r="AF9" i="17"/>
  <c r="D9" i="16"/>
  <c r="E9" i="16"/>
  <c r="F9" i="16"/>
  <c r="G9" i="16"/>
  <c r="H9" i="16"/>
  <c r="I9" i="16"/>
  <c r="J9" i="16"/>
  <c r="K9" i="16"/>
  <c r="L9" i="16"/>
  <c r="M9" i="16"/>
  <c r="N9" i="16"/>
  <c r="O9" i="16"/>
  <c r="P9" i="16"/>
  <c r="Q9" i="16"/>
  <c r="R9" i="16"/>
  <c r="S9" i="16"/>
  <c r="T9" i="16"/>
  <c r="U9" i="16"/>
  <c r="V9" i="16"/>
  <c r="W9" i="16"/>
  <c r="X9" i="16"/>
  <c r="Y9" i="16"/>
  <c r="Z9" i="16"/>
  <c r="AA9" i="16"/>
  <c r="AB9" i="16"/>
  <c r="AC9" i="16"/>
  <c r="AD9" i="16"/>
  <c r="D10"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D11"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D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D13"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D14"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D15"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D16"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D17"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D18"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D19"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D20"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D23"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D24" i="16"/>
  <c r="E24" i="16"/>
  <c r="F24" i="16"/>
  <c r="G24" i="16"/>
  <c r="H24" i="16"/>
  <c r="I24" i="16"/>
  <c r="J24" i="16"/>
  <c r="K24" i="16"/>
  <c r="L24" i="16"/>
  <c r="M24" i="16"/>
  <c r="N24" i="16"/>
  <c r="O24" i="16"/>
  <c r="P24" i="16"/>
  <c r="Q24" i="16"/>
  <c r="R24" i="16"/>
  <c r="S24" i="16"/>
  <c r="T24" i="16"/>
  <c r="U24" i="16"/>
  <c r="V24" i="16"/>
  <c r="W24" i="16"/>
  <c r="X24" i="16"/>
  <c r="Y24" i="16"/>
  <c r="Z24" i="16"/>
  <c r="AA24" i="16"/>
  <c r="AB24" i="16"/>
  <c r="AC24" i="16"/>
  <c r="AD24" i="16"/>
  <c r="D25" i="16"/>
  <c r="E25" i="16"/>
  <c r="F25" i="16"/>
  <c r="G25" i="16"/>
  <c r="H25" i="16"/>
  <c r="I25" i="16"/>
  <c r="J25" i="16"/>
  <c r="K25" i="16"/>
  <c r="L25" i="16"/>
  <c r="M25" i="16"/>
  <c r="N25" i="16"/>
  <c r="O25" i="16"/>
  <c r="P25" i="16"/>
  <c r="Q25" i="16"/>
  <c r="R25" i="16"/>
  <c r="S25" i="16"/>
  <c r="T25" i="16"/>
  <c r="U25" i="16"/>
  <c r="V25" i="16"/>
  <c r="W25" i="16"/>
  <c r="X25" i="16"/>
  <c r="Y25" i="16"/>
  <c r="Z25" i="16"/>
  <c r="AA25" i="16"/>
  <c r="AB25" i="16"/>
  <c r="AC25" i="16"/>
  <c r="AD25" i="16"/>
  <c r="D26" i="16"/>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D27"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D28"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D29"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D30"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D31"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D32"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D33"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B34" i="16"/>
  <c r="AC34" i="16"/>
  <c r="AD34" i="16"/>
  <c r="C10" i="16"/>
  <c r="C11" i="16"/>
  <c r="C12" i="16"/>
  <c r="C13" i="16"/>
  <c r="C14" i="16"/>
  <c r="C15" i="16"/>
  <c r="C16" i="16"/>
  <c r="C17" i="16"/>
  <c r="C18" i="16"/>
  <c r="C19" i="16"/>
  <c r="C20" i="16"/>
  <c r="C21" i="16"/>
  <c r="C22" i="16"/>
  <c r="C23" i="16"/>
  <c r="C24" i="16"/>
  <c r="C25" i="16"/>
  <c r="C26" i="16"/>
  <c r="C27" i="16"/>
  <c r="C28" i="16"/>
  <c r="C29" i="16"/>
  <c r="C30" i="16"/>
  <c r="C31" i="16"/>
  <c r="C32" i="16"/>
  <c r="C33" i="16"/>
  <c r="AF69" i="6"/>
  <c r="AF70" i="6"/>
  <c r="AF71" i="6"/>
  <c r="AF72" i="6"/>
  <c r="AF73" i="6"/>
  <c r="AF74" i="6"/>
  <c r="AF75" i="6"/>
  <c r="AF76" i="6"/>
  <c r="AF77" i="6"/>
  <c r="AF78" i="6"/>
  <c r="AF79" i="6"/>
  <c r="AF80" i="6"/>
  <c r="AF81" i="6"/>
  <c r="AF82" i="6"/>
  <c r="AF83" i="6"/>
  <c r="AF84" i="6"/>
  <c r="AF85" i="6"/>
  <c r="AF86" i="6"/>
  <c r="AF87" i="6"/>
  <c r="AF88" i="6"/>
  <c r="AF89" i="6"/>
  <c r="AF90" i="6"/>
  <c r="AF91" i="6"/>
  <c r="AF92" i="6"/>
  <c r="AF68" i="6"/>
  <c r="AA69" i="6"/>
  <c r="AB69" i="6"/>
  <c r="AC69" i="6"/>
  <c r="AD69" i="6"/>
  <c r="AA70" i="6"/>
  <c r="AB70" i="6"/>
  <c r="AC70" i="6"/>
  <c r="AD70" i="6"/>
  <c r="AA71" i="6"/>
  <c r="AB71" i="6"/>
  <c r="AC71" i="6"/>
  <c r="AD71" i="6"/>
  <c r="AA72" i="6"/>
  <c r="AB72" i="6"/>
  <c r="AC72" i="6"/>
  <c r="AA73" i="6"/>
  <c r="AB73" i="6"/>
  <c r="AC73" i="6"/>
  <c r="AD73" i="6"/>
  <c r="AA74" i="6"/>
  <c r="AB74" i="6"/>
  <c r="AC74" i="6"/>
  <c r="AD74" i="6"/>
  <c r="AA75" i="6"/>
  <c r="AB75" i="6"/>
  <c r="AC75" i="6"/>
  <c r="AD75" i="6"/>
  <c r="AA76" i="6"/>
  <c r="AB76" i="6"/>
  <c r="AC76" i="6"/>
  <c r="AD76" i="6"/>
  <c r="AA77" i="6"/>
  <c r="AB77" i="6"/>
  <c r="AC77" i="6"/>
  <c r="AD77" i="6"/>
  <c r="AA78" i="6"/>
  <c r="AB78" i="6"/>
  <c r="AC78" i="6"/>
  <c r="AD78" i="6"/>
  <c r="AA79" i="6"/>
  <c r="AB79" i="6"/>
  <c r="AC79" i="6"/>
  <c r="AD79" i="6"/>
  <c r="AA80" i="6"/>
  <c r="AB80" i="6"/>
  <c r="AC80" i="6"/>
  <c r="AD80" i="6"/>
  <c r="AA81" i="6"/>
  <c r="AB81" i="6"/>
  <c r="AC81" i="6"/>
  <c r="AD81" i="6"/>
  <c r="AA82" i="6"/>
  <c r="AB82" i="6"/>
  <c r="AC82" i="6"/>
  <c r="AD82" i="6"/>
  <c r="AA83" i="6"/>
  <c r="AB83" i="6"/>
  <c r="AC83" i="6"/>
  <c r="AD83" i="6"/>
  <c r="AA84" i="6"/>
  <c r="AB84" i="6"/>
  <c r="AC84" i="6"/>
  <c r="AD84" i="6"/>
  <c r="AA85" i="6"/>
  <c r="AB85" i="6"/>
  <c r="AC85" i="6"/>
  <c r="AD85" i="6"/>
  <c r="AA86" i="6"/>
  <c r="AB86" i="6"/>
  <c r="AC86" i="6"/>
  <c r="AD86" i="6"/>
  <c r="AA87" i="6"/>
  <c r="AB87" i="6"/>
  <c r="AC87" i="6"/>
  <c r="AD87" i="6"/>
  <c r="AA88" i="6"/>
  <c r="AB88" i="6"/>
  <c r="AC88" i="6"/>
  <c r="AD88" i="6"/>
  <c r="AA89" i="6"/>
  <c r="AB89" i="6"/>
  <c r="AC89" i="6"/>
  <c r="AD89" i="6"/>
  <c r="AA90" i="6"/>
  <c r="AB90" i="6"/>
  <c r="AC90" i="6"/>
  <c r="AD90" i="6"/>
  <c r="AA91" i="6"/>
  <c r="AB91" i="6"/>
  <c r="AC91" i="6"/>
  <c r="AD91" i="6"/>
  <c r="AA92" i="6"/>
  <c r="AB92" i="6"/>
  <c r="AC92" i="6"/>
  <c r="AD92" i="6"/>
  <c r="AC93" i="6"/>
  <c r="AD93" i="6"/>
  <c r="AB68" i="6"/>
  <c r="AC68" i="6"/>
  <c r="AD68" i="6"/>
  <c r="AB39" i="6"/>
  <c r="AC39" i="6"/>
  <c r="AD39" i="6"/>
  <c r="AB40" i="6"/>
  <c r="AC40" i="6"/>
  <c r="AD40" i="6"/>
  <c r="AB41" i="6"/>
  <c r="AC41" i="6"/>
  <c r="AD41" i="6"/>
  <c r="AB42" i="6"/>
  <c r="AC42" i="6"/>
  <c r="AD42" i="6"/>
  <c r="AB43" i="6"/>
  <c r="AC43" i="6"/>
  <c r="AD43" i="6"/>
  <c r="AB44" i="6"/>
  <c r="AC44" i="6"/>
  <c r="AD44" i="6"/>
  <c r="AB45" i="6"/>
  <c r="AC45" i="6"/>
  <c r="AD45" i="6"/>
  <c r="AB46" i="6"/>
  <c r="AC46" i="6"/>
  <c r="AD46" i="6"/>
  <c r="AB47" i="6"/>
  <c r="AC47" i="6"/>
  <c r="AD47" i="6"/>
  <c r="AB48" i="6"/>
  <c r="AC48" i="6"/>
  <c r="AD48" i="6"/>
  <c r="AB49" i="6"/>
  <c r="AC49" i="6"/>
  <c r="AD49" i="6"/>
  <c r="AB50" i="6"/>
  <c r="AC50" i="6"/>
  <c r="AD50" i="6"/>
  <c r="AB51" i="6"/>
  <c r="AC51" i="6"/>
  <c r="AD51" i="6"/>
  <c r="AB52" i="6"/>
  <c r="AC52" i="6"/>
  <c r="AD52" i="6"/>
  <c r="AB53" i="6"/>
  <c r="AC53" i="6"/>
  <c r="AD53" i="6"/>
  <c r="AB54" i="6"/>
  <c r="AC54" i="6"/>
  <c r="AD54" i="6"/>
  <c r="AB55" i="6"/>
  <c r="AC55" i="6"/>
  <c r="AD55" i="6"/>
  <c r="AB56" i="6"/>
  <c r="AC56" i="6"/>
  <c r="AD56" i="6"/>
  <c r="AB57" i="6"/>
  <c r="AC57" i="6"/>
  <c r="AD57" i="6"/>
  <c r="AB58" i="6"/>
  <c r="AC58" i="6"/>
  <c r="AD58" i="6"/>
  <c r="AB59" i="6"/>
  <c r="AC59" i="6"/>
  <c r="AD59" i="6"/>
  <c r="AB60" i="6"/>
  <c r="AC60" i="6"/>
  <c r="AD60" i="6"/>
  <c r="AB61" i="6"/>
  <c r="AC61" i="6"/>
  <c r="AD61" i="6"/>
  <c r="AB62" i="6"/>
  <c r="AC62" i="6"/>
  <c r="AD62" i="6"/>
  <c r="AB63" i="6"/>
  <c r="AC63" i="6"/>
  <c r="AD63" i="6"/>
  <c r="AC38" i="6"/>
  <c r="AD38" i="6"/>
  <c r="AF10" i="16"/>
  <c r="AF26" i="16"/>
  <c r="AF28" i="16"/>
  <c r="AF31" i="16"/>
  <c r="AF9" i="16"/>
  <c r="AA69" i="5"/>
  <c r="AB69" i="5"/>
  <c r="AC69" i="5"/>
  <c r="AD69" i="5"/>
  <c r="AA70" i="5"/>
  <c r="AB70" i="5"/>
  <c r="AC70" i="5"/>
  <c r="AD70" i="5"/>
  <c r="AA71" i="5"/>
  <c r="AB71" i="5"/>
  <c r="AC71" i="5"/>
  <c r="AD71" i="5"/>
  <c r="AA72" i="5"/>
  <c r="AB72" i="5"/>
  <c r="AC72" i="5"/>
  <c r="AD72" i="5"/>
  <c r="AA73" i="5"/>
  <c r="AB73" i="5"/>
  <c r="AC73" i="5"/>
  <c r="AD73" i="5"/>
  <c r="AA74" i="5"/>
  <c r="AB74" i="5"/>
  <c r="AC74" i="5"/>
  <c r="AD74" i="5"/>
  <c r="AA75" i="5"/>
  <c r="AB75" i="5"/>
  <c r="AC75" i="5"/>
  <c r="AD75" i="5"/>
  <c r="AA76" i="5"/>
  <c r="AB76" i="5"/>
  <c r="AC76" i="5"/>
  <c r="AD76" i="5"/>
  <c r="AA77" i="5"/>
  <c r="AB77" i="5"/>
  <c r="AC77" i="5"/>
  <c r="AD77" i="5"/>
  <c r="AA78" i="5"/>
  <c r="AB78" i="5"/>
  <c r="AC78" i="5"/>
  <c r="AD78" i="5"/>
  <c r="AA79" i="5"/>
  <c r="AB79" i="5"/>
  <c r="AC79" i="5"/>
  <c r="AD79" i="5"/>
  <c r="AA80" i="5"/>
  <c r="AB80" i="5"/>
  <c r="AC80" i="5"/>
  <c r="AD80" i="5"/>
  <c r="AA81" i="5"/>
  <c r="AB81" i="5"/>
  <c r="AC81" i="5"/>
  <c r="AD81" i="5"/>
  <c r="AA82" i="5"/>
  <c r="AB82" i="5"/>
  <c r="AC82" i="5"/>
  <c r="AD82" i="5"/>
  <c r="AA83" i="5"/>
  <c r="AB83" i="5"/>
  <c r="AC83" i="5"/>
  <c r="AD83" i="5"/>
  <c r="AA84" i="5"/>
  <c r="AB84" i="5"/>
  <c r="AC84" i="5"/>
  <c r="AD84" i="5"/>
  <c r="AA85" i="5"/>
  <c r="AB85" i="5"/>
  <c r="AC85" i="5"/>
  <c r="AD85" i="5"/>
  <c r="AA86" i="5"/>
  <c r="AB86" i="5"/>
  <c r="AC86" i="5"/>
  <c r="AD86" i="5"/>
  <c r="AA87" i="5"/>
  <c r="AB87" i="5"/>
  <c r="AC87" i="5"/>
  <c r="AD87" i="5"/>
  <c r="AA88" i="5"/>
  <c r="AB88" i="5"/>
  <c r="AC88" i="5"/>
  <c r="AD88" i="5"/>
  <c r="AA89" i="5"/>
  <c r="AB89" i="5"/>
  <c r="AC89" i="5"/>
  <c r="AD89" i="5"/>
  <c r="AA90" i="5"/>
  <c r="AB90" i="5"/>
  <c r="AC90" i="5"/>
  <c r="AD90" i="5"/>
  <c r="AA91" i="5"/>
  <c r="AB91" i="5"/>
  <c r="AC91" i="5"/>
  <c r="AD91" i="5"/>
  <c r="AA92" i="5"/>
  <c r="AB92" i="5"/>
  <c r="AC92" i="5"/>
  <c r="AD92" i="5"/>
  <c r="AC93" i="5"/>
  <c r="AD93" i="5"/>
  <c r="AB68" i="5"/>
  <c r="AC68" i="5"/>
  <c r="AD68" i="5"/>
  <c r="AB39" i="5"/>
  <c r="AC39" i="5"/>
  <c r="AD39" i="5"/>
  <c r="AB40" i="5"/>
  <c r="AC40" i="5"/>
  <c r="AD40" i="5"/>
  <c r="AB41" i="5"/>
  <c r="AC41" i="5"/>
  <c r="AD41" i="5"/>
  <c r="AB42" i="5"/>
  <c r="AC42" i="5"/>
  <c r="AD42" i="5"/>
  <c r="AB43" i="5"/>
  <c r="AC43" i="5"/>
  <c r="AD43" i="5"/>
  <c r="AB44" i="5"/>
  <c r="AC44" i="5"/>
  <c r="AD44" i="5"/>
  <c r="AB45" i="5"/>
  <c r="AC45" i="5"/>
  <c r="AD45" i="5"/>
  <c r="AB46" i="5"/>
  <c r="AC46" i="5"/>
  <c r="AD46" i="5"/>
  <c r="AB47" i="5"/>
  <c r="AC47" i="5"/>
  <c r="AD47" i="5"/>
  <c r="AB48" i="5"/>
  <c r="AC48" i="5"/>
  <c r="AD48" i="5"/>
  <c r="AB49" i="5"/>
  <c r="AC49" i="5"/>
  <c r="AD49" i="5"/>
  <c r="AB50" i="5"/>
  <c r="AC50" i="5"/>
  <c r="AD50" i="5"/>
  <c r="AB51" i="5"/>
  <c r="AC51" i="5"/>
  <c r="AD51" i="5"/>
  <c r="AB52" i="5"/>
  <c r="AC52" i="5"/>
  <c r="AD52" i="5"/>
  <c r="AB53" i="5"/>
  <c r="AC53" i="5"/>
  <c r="AD53" i="5"/>
  <c r="AB54" i="5"/>
  <c r="AC54" i="5"/>
  <c r="AD54" i="5"/>
  <c r="AB55" i="5"/>
  <c r="AC55" i="5"/>
  <c r="AD55" i="5"/>
  <c r="AB56" i="5"/>
  <c r="AC56" i="5"/>
  <c r="AD56" i="5"/>
  <c r="AB57" i="5"/>
  <c r="AC57" i="5"/>
  <c r="AD57" i="5"/>
  <c r="AB58" i="5"/>
  <c r="AC58" i="5"/>
  <c r="AD58" i="5"/>
  <c r="AB59" i="5"/>
  <c r="AC59" i="5"/>
  <c r="AD59" i="5"/>
  <c r="AB60" i="5"/>
  <c r="AC60" i="5"/>
  <c r="AD60" i="5"/>
  <c r="AB61" i="5"/>
  <c r="AC61" i="5"/>
  <c r="AD61" i="5"/>
  <c r="AB62" i="5"/>
  <c r="AC62" i="5"/>
  <c r="AD62" i="5"/>
  <c r="AB63" i="5"/>
  <c r="AC63" i="5"/>
  <c r="AD63" i="5"/>
  <c r="AB38" i="5"/>
  <c r="AC38" i="5"/>
  <c r="AD38" i="5"/>
  <c r="AF11" i="16"/>
  <c r="AF13" i="16"/>
  <c r="AF14" i="16"/>
  <c r="AF16" i="16"/>
  <c r="AF17" i="16"/>
  <c r="AF19" i="16"/>
  <c r="AF20" i="16"/>
  <c r="AF22" i="16"/>
  <c r="AF23" i="16"/>
  <c r="AF29" i="16"/>
  <c r="AF32" i="16"/>
  <c r="J19" i="21"/>
  <c r="J18" i="21"/>
  <c r="J17" i="21"/>
  <c r="J10" i="21"/>
  <c r="J9" i="21"/>
  <c r="J8" i="21"/>
  <c r="AE24" i="7" l="1"/>
  <c r="AF62" i="7" s="1"/>
  <c r="AE24" i="8"/>
  <c r="AE43" i="8" s="1"/>
  <c r="AE42" i="8"/>
  <c r="AE61" i="7"/>
  <c r="AF23" i="7"/>
  <c r="AF25" i="16"/>
  <c r="G62" i="8"/>
  <c r="G43" i="8"/>
  <c r="AD43" i="8"/>
  <c r="F43" i="8"/>
  <c r="AF29" i="8"/>
  <c r="W24" i="8"/>
  <c r="E24" i="8"/>
  <c r="F62" i="8" s="1"/>
  <c r="U24" i="8"/>
  <c r="G61" i="8"/>
  <c r="AE61" i="8"/>
  <c r="L24" i="8"/>
  <c r="L43" i="8" s="1"/>
  <c r="AB61" i="8"/>
  <c r="L61" i="8"/>
  <c r="AE42" i="7"/>
  <c r="AE59" i="9"/>
  <c r="AE51" i="9"/>
  <c r="AE43" i="9"/>
  <c r="AE58" i="9"/>
  <c r="AE50" i="9"/>
  <c r="AE42" i="9"/>
  <c r="AE57" i="9"/>
  <c r="AE49" i="9"/>
  <c r="AE41" i="9"/>
  <c r="AE56" i="9"/>
  <c r="AE48" i="9"/>
  <c r="AE40" i="9"/>
  <c r="AE63" i="9"/>
  <c r="AE55" i="9"/>
  <c r="AE47" i="9"/>
  <c r="AE39" i="9"/>
  <c r="AE34" i="17"/>
  <c r="AE62" i="9"/>
  <c r="AE54" i="9"/>
  <c r="AE46" i="9"/>
  <c r="AF16" i="15"/>
  <c r="AE63" i="13"/>
  <c r="AE55" i="13"/>
  <c r="AE47" i="13"/>
  <c r="AE39" i="13"/>
  <c r="AE48" i="13"/>
  <c r="AE62" i="13"/>
  <c r="AE54" i="13"/>
  <c r="AE46" i="13"/>
  <c r="AE38" i="13"/>
  <c r="AE61" i="13"/>
  <c r="AE53" i="13"/>
  <c r="AE45" i="13"/>
  <c r="AE92" i="13"/>
  <c r="AE60" i="13"/>
  <c r="AE52" i="13"/>
  <c r="AE44" i="13"/>
  <c r="AE59" i="13"/>
  <c r="AE51" i="13"/>
  <c r="AE43" i="13"/>
  <c r="AE58" i="13"/>
  <c r="AE50" i="13"/>
  <c r="AE42" i="13"/>
  <c r="AE56" i="13"/>
  <c r="AE40" i="13"/>
  <c r="AE57" i="13"/>
  <c r="AE49" i="13"/>
  <c r="AE54" i="12"/>
  <c r="AE46" i="12"/>
  <c r="AE38" i="12"/>
  <c r="AE52" i="12"/>
  <c r="AE44" i="12"/>
  <c r="AE51" i="12"/>
  <c r="AE43" i="12"/>
  <c r="AF32" i="15"/>
  <c r="AF29" i="15"/>
  <c r="AF26" i="15"/>
  <c r="AF23" i="15"/>
  <c r="AF20" i="15"/>
  <c r="AF17" i="15"/>
  <c r="AF14" i="15"/>
  <c r="AF11" i="15"/>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92" i="14"/>
  <c r="AD38" i="14"/>
  <c r="AD34" i="15"/>
  <c r="AF38" i="13"/>
  <c r="AB34" i="15"/>
  <c r="S34" i="15"/>
  <c r="AA34" i="15"/>
  <c r="AF32" i="18"/>
  <c r="AF29" i="18"/>
  <c r="AF26" i="18"/>
  <c r="AF23" i="18"/>
  <c r="AF20" i="18"/>
  <c r="AF31" i="18"/>
  <c r="AF28" i="18"/>
  <c r="AF25" i="18"/>
  <c r="AF22" i="18"/>
  <c r="AF16" i="18"/>
  <c r="AF33" i="18"/>
  <c r="AF30" i="18"/>
  <c r="AF27" i="18"/>
  <c r="AF24" i="18"/>
  <c r="AF21" i="18"/>
  <c r="AF18" i="18"/>
  <c r="AF15" i="18"/>
  <c r="AF12" i="18"/>
  <c r="AF17" i="18"/>
  <c r="AF14" i="18"/>
  <c r="AF11" i="18"/>
  <c r="AF19" i="18"/>
  <c r="AF13" i="18"/>
  <c r="AF10" i="18"/>
  <c r="AC92" i="9"/>
  <c r="W92" i="9"/>
  <c r="Q92" i="9"/>
  <c r="K92" i="9"/>
  <c r="E92" i="9"/>
  <c r="Y92" i="9"/>
  <c r="S92" i="9"/>
  <c r="M92" i="9"/>
  <c r="G92" i="9"/>
  <c r="AF36" i="8"/>
  <c r="AF33" i="8"/>
  <c r="R42" i="8"/>
  <c r="O42" i="8"/>
  <c r="I42" i="8"/>
  <c r="F42" i="8"/>
  <c r="AA61" i="8"/>
  <c r="S61" i="8"/>
  <c r="O61" i="8"/>
  <c r="K61" i="8"/>
  <c r="AF41" i="8"/>
  <c r="AF35" i="8"/>
  <c r="AC24" i="8"/>
  <c r="T61" i="8"/>
  <c r="Z61" i="8"/>
  <c r="R61" i="8"/>
  <c r="N61" i="8"/>
  <c r="U62" i="8"/>
  <c r="K42" i="7"/>
  <c r="C42" i="7"/>
  <c r="U61" i="7"/>
  <c r="AF33" i="16"/>
  <c r="AF30" i="16"/>
  <c r="AF27" i="16"/>
  <c r="AF24" i="16"/>
  <c r="AF21" i="16"/>
  <c r="AF18" i="16"/>
  <c r="AF15" i="16"/>
  <c r="AF12" i="16"/>
  <c r="N62" i="8"/>
  <c r="N43" i="8"/>
  <c r="O62" i="8"/>
  <c r="Y61" i="8"/>
  <c r="Q61" i="8"/>
  <c r="I61" i="8"/>
  <c r="AC62" i="8"/>
  <c r="M62" i="8"/>
  <c r="AB92" i="14"/>
  <c r="AF63" i="13"/>
  <c r="AF61" i="13"/>
  <c r="AF59" i="13"/>
  <c r="AF57" i="13"/>
  <c r="AF55" i="13"/>
  <c r="AF53" i="13"/>
  <c r="AF51" i="13"/>
  <c r="AF49" i="13"/>
  <c r="AF47" i="13"/>
  <c r="AF45" i="13"/>
  <c r="AF43" i="13"/>
  <c r="AF41" i="13"/>
  <c r="AF39" i="13"/>
  <c r="AF34" i="15"/>
  <c r="AF62" i="13"/>
  <c r="AF60" i="13"/>
  <c r="AF58" i="13"/>
  <c r="AF56" i="13"/>
  <c r="AF54" i="13"/>
  <c r="AF52" i="13"/>
  <c r="AF50" i="13"/>
  <c r="AF48" i="13"/>
  <c r="AF46" i="13"/>
  <c r="AF44" i="13"/>
  <c r="AF42" i="13"/>
  <c r="AF40" i="13"/>
  <c r="V61" i="7"/>
  <c r="N61" i="7"/>
  <c r="AD61" i="7"/>
  <c r="AC42" i="7"/>
  <c r="AC61" i="7"/>
  <c r="E42" i="7"/>
  <c r="W61" i="7"/>
  <c r="F61" i="7"/>
  <c r="E61" i="7"/>
  <c r="F62" i="7"/>
  <c r="F43" i="7"/>
  <c r="G61" i="7"/>
  <c r="O61" i="7"/>
  <c r="M61" i="7"/>
  <c r="G24" i="7"/>
  <c r="G43" i="7" s="1"/>
  <c r="L61" i="7"/>
  <c r="D61" i="7"/>
  <c r="T61" i="7"/>
  <c r="AF62" i="9"/>
  <c r="AF60" i="9"/>
  <c r="AF58" i="9"/>
  <c r="AF56" i="9"/>
  <c r="AF54" i="9"/>
  <c r="AF52" i="9"/>
  <c r="AF50" i="9"/>
  <c r="AF48" i="9"/>
  <c r="AF46" i="9"/>
  <c r="AF44" i="9"/>
  <c r="AF42" i="9"/>
  <c r="AF40" i="9"/>
  <c r="AF38" i="9"/>
  <c r="AF63" i="9"/>
  <c r="AF61" i="9"/>
  <c r="AF59" i="9"/>
  <c r="AF57" i="9"/>
  <c r="AF55" i="9"/>
  <c r="AF53" i="9"/>
  <c r="AF51" i="9"/>
  <c r="AF49" i="9"/>
  <c r="AF47" i="9"/>
  <c r="AF45" i="9"/>
  <c r="AF43" i="9"/>
  <c r="AF41" i="9"/>
  <c r="E62" i="7"/>
  <c r="J42" i="7"/>
  <c r="AB62" i="7"/>
  <c r="H42" i="7"/>
  <c r="K62" i="7"/>
  <c r="K43" i="7"/>
  <c r="Z62" i="7"/>
  <c r="Z43" i="7"/>
  <c r="J62" i="7"/>
  <c r="J43" i="7"/>
  <c r="Y43" i="7"/>
  <c r="I62" i="7"/>
  <c r="I43" i="7"/>
  <c r="H43" i="7"/>
  <c r="X61" i="7"/>
  <c r="P61" i="7"/>
  <c r="H61" i="7"/>
  <c r="I42" i="7"/>
  <c r="AD62" i="7"/>
  <c r="Z42" i="7"/>
  <c r="AC62" i="7"/>
  <c r="S61" i="7"/>
  <c r="K61" i="7"/>
  <c r="Y42" i="7"/>
  <c r="Z61" i="7"/>
  <c r="R61" i="7"/>
  <c r="J61" i="7"/>
  <c r="Y61" i="7"/>
  <c r="Q61" i="7"/>
  <c r="I61" i="7"/>
  <c r="C43" i="7"/>
  <c r="AA42" i="8"/>
  <c r="AF42" i="8"/>
  <c r="AA62" i="7"/>
  <c r="AB61" i="7"/>
  <c r="AA61" i="7"/>
  <c r="AA43" i="7"/>
  <c r="AA42" i="7"/>
  <c r="D62" i="7"/>
  <c r="Z62" i="8"/>
  <c r="Z43" i="8"/>
  <c r="R62" i="8"/>
  <c r="R43" i="8"/>
  <c r="J62" i="8"/>
  <c r="J43" i="8"/>
  <c r="Y43" i="8"/>
  <c r="Q43" i="8"/>
  <c r="I43" i="8"/>
  <c r="X24" i="8"/>
  <c r="Y62" i="8" s="1"/>
  <c r="P24" i="8"/>
  <c r="H24" i="8"/>
  <c r="AA24" i="8"/>
  <c r="S24" i="8"/>
  <c r="K24" i="8"/>
  <c r="AF62" i="8"/>
  <c r="C43" i="8"/>
  <c r="AF44" i="8"/>
  <c r="AF40" i="8"/>
  <c r="AF38" i="8"/>
  <c r="AF34" i="8"/>
  <c r="AF32" i="8"/>
  <c r="AF30" i="8"/>
  <c r="AF28" i="8"/>
  <c r="AF39" i="8"/>
  <c r="AF37" i="8"/>
  <c r="AF31" i="8"/>
  <c r="P23" i="15"/>
  <c r="E67" i="14"/>
  <c r="F67" i="14"/>
  <c r="G67" i="14"/>
  <c r="H67" i="14"/>
  <c r="I67" i="14"/>
  <c r="J67" i="14"/>
  <c r="K67" i="14"/>
  <c r="L67" i="14"/>
  <c r="M67" i="14"/>
  <c r="N67" i="14"/>
  <c r="O67" i="14"/>
  <c r="P67" i="14"/>
  <c r="Q67" i="14"/>
  <c r="R67" i="14"/>
  <c r="S67" i="14"/>
  <c r="T67" i="14"/>
  <c r="U67" i="14"/>
  <c r="V67" i="14"/>
  <c r="W67" i="14"/>
  <c r="X67" i="14"/>
  <c r="Y67" i="14"/>
  <c r="Z67" i="14"/>
  <c r="AA67" i="14"/>
  <c r="E68" i="14"/>
  <c r="F68" i="14"/>
  <c r="G68" i="14"/>
  <c r="H68" i="14"/>
  <c r="I68" i="14"/>
  <c r="J68" i="14"/>
  <c r="K68" i="14"/>
  <c r="L68" i="14"/>
  <c r="M68" i="14"/>
  <c r="N68" i="14"/>
  <c r="O68" i="14"/>
  <c r="P68" i="14"/>
  <c r="Q68" i="14"/>
  <c r="R68" i="14"/>
  <c r="S68" i="14"/>
  <c r="T68" i="14"/>
  <c r="U68" i="14"/>
  <c r="V68" i="14"/>
  <c r="W68" i="14"/>
  <c r="X68" i="14"/>
  <c r="Y68" i="14"/>
  <c r="Z68" i="14"/>
  <c r="E69" i="14"/>
  <c r="F69" i="14"/>
  <c r="G69" i="14"/>
  <c r="H69" i="14"/>
  <c r="I69" i="14"/>
  <c r="J69" i="14"/>
  <c r="K69" i="14"/>
  <c r="L69" i="14"/>
  <c r="M69" i="14"/>
  <c r="N69" i="14"/>
  <c r="O69" i="14"/>
  <c r="P69" i="14"/>
  <c r="Q69" i="14"/>
  <c r="R69" i="14"/>
  <c r="S69" i="14"/>
  <c r="T69" i="14"/>
  <c r="U69" i="14"/>
  <c r="V69" i="14"/>
  <c r="W69" i="14"/>
  <c r="X69" i="14"/>
  <c r="Y69" i="14"/>
  <c r="Z69" i="14"/>
  <c r="E70" i="14"/>
  <c r="F70" i="14"/>
  <c r="G70" i="14"/>
  <c r="H70" i="14"/>
  <c r="I70" i="14"/>
  <c r="J70" i="14"/>
  <c r="K70" i="14"/>
  <c r="L70" i="14"/>
  <c r="M70" i="14"/>
  <c r="N70" i="14"/>
  <c r="O70" i="14"/>
  <c r="P70" i="14"/>
  <c r="Q70" i="14"/>
  <c r="R70" i="14"/>
  <c r="S70" i="14"/>
  <c r="T70" i="14"/>
  <c r="U70" i="14"/>
  <c r="V70" i="14"/>
  <c r="W70" i="14"/>
  <c r="X70" i="14"/>
  <c r="Y70" i="14"/>
  <c r="Z70" i="14"/>
  <c r="E71" i="14"/>
  <c r="F71" i="14"/>
  <c r="G71" i="14"/>
  <c r="H71" i="14"/>
  <c r="I71" i="14"/>
  <c r="J71" i="14"/>
  <c r="K71" i="14"/>
  <c r="L71" i="14"/>
  <c r="M71" i="14"/>
  <c r="N71" i="14"/>
  <c r="O71" i="14"/>
  <c r="P71" i="14"/>
  <c r="Q71" i="14"/>
  <c r="R71" i="14"/>
  <c r="S71" i="14"/>
  <c r="T71" i="14"/>
  <c r="U71" i="14"/>
  <c r="V71" i="14"/>
  <c r="W71" i="14"/>
  <c r="X71" i="14"/>
  <c r="Y71" i="14"/>
  <c r="Z71" i="14"/>
  <c r="E72" i="14"/>
  <c r="F72" i="14"/>
  <c r="G72" i="14"/>
  <c r="H72" i="14"/>
  <c r="I72" i="14"/>
  <c r="J72" i="14"/>
  <c r="K72" i="14"/>
  <c r="L72" i="14"/>
  <c r="M72" i="14"/>
  <c r="N72" i="14"/>
  <c r="O72" i="14"/>
  <c r="P72" i="14"/>
  <c r="Q72" i="14"/>
  <c r="R72" i="14"/>
  <c r="S72" i="14"/>
  <c r="T72" i="14"/>
  <c r="U72" i="14"/>
  <c r="V72" i="14"/>
  <c r="W72" i="14"/>
  <c r="X72" i="14"/>
  <c r="Y72" i="14"/>
  <c r="Z72" i="14"/>
  <c r="E73" i="14"/>
  <c r="F73" i="14"/>
  <c r="G73" i="14"/>
  <c r="H73" i="14"/>
  <c r="I73" i="14"/>
  <c r="J73" i="14"/>
  <c r="K73" i="14"/>
  <c r="L73" i="14"/>
  <c r="M73" i="14"/>
  <c r="N73" i="14"/>
  <c r="O73" i="14"/>
  <c r="P73" i="14"/>
  <c r="Q73" i="14"/>
  <c r="R73" i="14"/>
  <c r="S73" i="14"/>
  <c r="T73" i="14"/>
  <c r="U73" i="14"/>
  <c r="V73" i="14"/>
  <c r="W73" i="14"/>
  <c r="X73" i="14"/>
  <c r="Y73" i="14"/>
  <c r="Z73" i="14"/>
  <c r="E74" i="14"/>
  <c r="F74" i="14"/>
  <c r="G74" i="14"/>
  <c r="H74" i="14"/>
  <c r="I74" i="14"/>
  <c r="J74" i="14"/>
  <c r="K74" i="14"/>
  <c r="L74" i="14"/>
  <c r="M74" i="14"/>
  <c r="N74" i="14"/>
  <c r="O74" i="14"/>
  <c r="P74" i="14"/>
  <c r="Q74" i="14"/>
  <c r="R74" i="14"/>
  <c r="S74" i="14"/>
  <c r="T74" i="14"/>
  <c r="U74" i="14"/>
  <c r="V74" i="14"/>
  <c r="W74" i="14"/>
  <c r="X74" i="14"/>
  <c r="Y74" i="14"/>
  <c r="Z74" i="14"/>
  <c r="E75" i="14"/>
  <c r="F75" i="14"/>
  <c r="G75" i="14"/>
  <c r="H75" i="14"/>
  <c r="I75" i="14"/>
  <c r="J75" i="14"/>
  <c r="K75" i="14"/>
  <c r="L75" i="14"/>
  <c r="M75" i="14"/>
  <c r="N75" i="14"/>
  <c r="O75" i="14"/>
  <c r="P75" i="14"/>
  <c r="Q75" i="14"/>
  <c r="R75" i="14"/>
  <c r="S75" i="14"/>
  <c r="T75" i="14"/>
  <c r="U75" i="14"/>
  <c r="V75" i="14"/>
  <c r="W75" i="14"/>
  <c r="X75" i="14"/>
  <c r="Y75" i="14"/>
  <c r="Z75" i="14"/>
  <c r="E76" i="14"/>
  <c r="F76" i="14"/>
  <c r="G76" i="14"/>
  <c r="H76" i="14"/>
  <c r="I76" i="14"/>
  <c r="J76" i="14"/>
  <c r="K76" i="14"/>
  <c r="L76" i="14"/>
  <c r="M76" i="14"/>
  <c r="N76" i="14"/>
  <c r="O76" i="14"/>
  <c r="P76" i="14"/>
  <c r="Q76" i="14"/>
  <c r="R76" i="14"/>
  <c r="S76" i="14"/>
  <c r="T76" i="14"/>
  <c r="U76" i="14"/>
  <c r="V76" i="14"/>
  <c r="W76" i="14"/>
  <c r="X76" i="14"/>
  <c r="Y76" i="14"/>
  <c r="Z76" i="14"/>
  <c r="E77" i="14"/>
  <c r="F77" i="14"/>
  <c r="G77" i="14"/>
  <c r="H77" i="14"/>
  <c r="I77" i="14"/>
  <c r="J77" i="14"/>
  <c r="K77" i="14"/>
  <c r="L77" i="14"/>
  <c r="M77" i="14"/>
  <c r="N77" i="14"/>
  <c r="O77" i="14"/>
  <c r="P77" i="14"/>
  <c r="Q77" i="14"/>
  <c r="R77" i="14"/>
  <c r="S77" i="14"/>
  <c r="T77" i="14"/>
  <c r="U77" i="14"/>
  <c r="V77" i="14"/>
  <c r="W77" i="14"/>
  <c r="X77" i="14"/>
  <c r="Y77" i="14"/>
  <c r="Z77" i="14"/>
  <c r="E78" i="14"/>
  <c r="F78" i="14"/>
  <c r="G78" i="14"/>
  <c r="H78" i="14"/>
  <c r="I78" i="14"/>
  <c r="J78" i="14"/>
  <c r="K78" i="14"/>
  <c r="L78" i="14"/>
  <c r="M78" i="14"/>
  <c r="N78" i="14"/>
  <c r="O78" i="14"/>
  <c r="P78" i="14"/>
  <c r="Q78" i="14"/>
  <c r="R78" i="14"/>
  <c r="S78" i="14"/>
  <c r="T78" i="14"/>
  <c r="U78" i="14"/>
  <c r="V78" i="14"/>
  <c r="W78" i="14"/>
  <c r="X78" i="14"/>
  <c r="Y78" i="14"/>
  <c r="Z78" i="14"/>
  <c r="E79" i="14"/>
  <c r="F79" i="14"/>
  <c r="G79" i="14"/>
  <c r="H79" i="14"/>
  <c r="I79" i="14"/>
  <c r="J79" i="14"/>
  <c r="K79" i="14"/>
  <c r="L79" i="14"/>
  <c r="M79" i="14"/>
  <c r="N79" i="14"/>
  <c r="O79" i="14"/>
  <c r="P79" i="14"/>
  <c r="Q79" i="14"/>
  <c r="R79" i="14"/>
  <c r="S79" i="14"/>
  <c r="T79" i="14"/>
  <c r="U79" i="14"/>
  <c r="V79" i="14"/>
  <c r="W79" i="14"/>
  <c r="X79" i="14"/>
  <c r="Y79" i="14"/>
  <c r="Z79" i="14"/>
  <c r="E80" i="14"/>
  <c r="F80" i="14"/>
  <c r="G80" i="14"/>
  <c r="H80" i="14"/>
  <c r="I80" i="14"/>
  <c r="J80" i="14"/>
  <c r="K80" i="14"/>
  <c r="L80" i="14"/>
  <c r="M80" i="14"/>
  <c r="N80" i="14"/>
  <c r="O80" i="14"/>
  <c r="P80" i="14"/>
  <c r="Q80" i="14"/>
  <c r="R80" i="14"/>
  <c r="S80" i="14"/>
  <c r="T80" i="14"/>
  <c r="U80" i="14"/>
  <c r="V80" i="14"/>
  <c r="W80" i="14"/>
  <c r="X80" i="14"/>
  <c r="Y80" i="14"/>
  <c r="Z80" i="14"/>
  <c r="E81" i="14"/>
  <c r="F81" i="14"/>
  <c r="G81" i="14"/>
  <c r="H81" i="14"/>
  <c r="I81" i="14"/>
  <c r="J81" i="14"/>
  <c r="K81" i="14"/>
  <c r="L81" i="14"/>
  <c r="M81" i="14"/>
  <c r="N81" i="14"/>
  <c r="O81" i="14"/>
  <c r="P81" i="14"/>
  <c r="Q81" i="14"/>
  <c r="R81" i="14"/>
  <c r="S81" i="14"/>
  <c r="T81" i="14"/>
  <c r="U81" i="14"/>
  <c r="V81" i="14"/>
  <c r="W81" i="14"/>
  <c r="X81" i="14"/>
  <c r="Y81" i="14"/>
  <c r="Z81" i="14"/>
  <c r="E82" i="14"/>
  <c r="F82" i="14"/>
  <c r="G82" i="14"/>
  <c r="H82" i="14"/>
  <c r="I82" i="14"/>
  <c r="J82" i="14"/>
  <c r="K82" i="14"/>
  <c r="L82" i="14"/>
  <c r="M82" i="14"/>
  <c r="N82" i="14"/>
  <c r="O82" i="14"/>
  <c r="P82" i="14"/>
  <c r="Q82" i="14"/>
  <c r="R82" i="14"/>
  <c r="S82" i="14"/>
  <c r="T82" i="14"/>
  <c r="U82" i="14"/>
  <c r="V82" i="14"/>
  <c r="W82" i="14"/>
  <c r="X82" i="14"/>
  <c r="Y82" i="14"/>
  <c r="Z82" i="14"/>
  <c r="E83" i="14"/>
  <c r="F83" i="14"/>
  <c r="G83" i="14"/>
  <c r="H83" i="14"/>
  <c r="I83" i="14"/>
  <c r="J83" i="14"/>
  <c r="K83" i="14"/>
  <c r="L83" i="14"/>
  <c r="M83" i="14"/>
  <c r="N83" i="14"/>
  <c r="O83" i="14"/>
  <c r="P83" i="14"/>
  <c r="Q83" i="14"/>
  <c r="R83" i="14"/>
  <c r="S83" i="14"/>
  <c r="T83" i="14"/>
  <c r="U83" i="14"/>
  <c r="V83" i="14"/>
  <c r="W83" i="14"/>
  <c r="X83" i="14"/>
  <c r="Y83" i="14"/>
  <c r="Z83" i="14"/>
  <c r="E84" i="14"/>
  <c r="F84" i="14"/>
  <c r="G84" i="14"/>
  <c r="H84" i="14"/>
  <c r="I84" i="14"/>
  <c r="J84" i="14"/>
  <c r="K84" i="14"/>
  <c r="L84" i="14"/>
  <c r="M84" i="14"/>
  <c r="N84" i="14"/>
  <c r="O84" i="14"/>
  <c r="P84" i="14"/>
  <c r="Q84" i="14"/>
  <c r="R84" i="14"/>
  <c r="S84" i="14"/>
  <c r="T84" i="14"/>
  <c r="U84" i="14"/>
  <c r="V84" i="14"/>
  <c r="W84" i="14"/>
  <c r="X84" i="14"/>
  <c r="Y84" i="14"/>
  <c r="Z84" i="14"/>
  <c r="E85" i="14"/>
  <c r="F85" i="14"/>
  <c r="G85" i="14"/>
  <c r="H85" i="14"/>
  <c r="I85" i="14"/>
  <c r="J85" i="14"/>
  <c r="K85" i="14"/>
  <c r="L85" i="14"/>
  <c r="M85" i="14"/>
  <c r="N85" i="14"/>
  <c r="O85" i="14"/>
  <c r="P85" i="14"/>
  <c r="Q85" i="14"/>
  <c r="R85" i="14"/>
  <c r="S85" i="14"/>
  <c r="T85" i="14"/>
  <c r="U85" i="14"/>
  <c r="V85" i="14"/>
  <c r="W85" i="14"/>
  <c r="X85" i="14"/>
  <c r="Y85" i="14"/>
  <c r="Z85" i="14"/>
  <c r="E86" i="14"/>
  <c r="F86" i="14"/>
  <c r="G86" i="14"/>
  <c r="H86" i="14"/>
  <c r="I86" i="14"/>
  <c r="J86" i="14"/>
  <c r="K86" i="14"/>
  <c r="L86" i="14"/>
  <c r="M86" i="14"/>
  <c r="N86" i="14"/>
  <c r="O86" i="14"/>
  <c r="P86" i="14"/>
  <c r="Q86" i="14"/>
  <c r="R86" i="14"/>
  <c r="S86" i="14"/>
  <c r="T86" i="14"/>
  <c r="U86" i="14"/>
  <c r="V86" i="14"/>
  <c r="W86" i="14"/>
  <c r="X86" i="14"/>
  <c r="Y86" i="14"/>
  <c r="Z86" i="14"/>
  <c r="E87" i="14"/>
  <c r="F87" i="14"/>
  <c r="G87" i="14"/>
  <c r="H87" i="14"/>
  <c r="I87" i="14"/>
  <c r="J87" i="14"/>
  <c r="K87" i="14"/>
  <c r="L87" i="14"/>
  <c r="M87" i="14"/>
  <c r="N87" i="14"/>
  <c r="O87" i="14"/>
  <c r="P87" i="14"/>
  <c r="Q87" i="14"/>
  <c r="R87" i="14"/>
  <c r="S87" i="14"/>
  <c r="T87" i="14"/>
  <c r="U87" i="14"/>
  <c r="V87" i="14"/>
  <c r="W87" i="14"/>
  <c r="X87" i="14"/>
  <c r="Y87" i="14"/>
  <c r="Z87" i="14"/>
  <c r="E88" i="14"/>
  <c r="F88" i="14"/>
  <c r="G88" i="14"/>
  <c r="H88" i="14"/>
  <c r="I88" i="14"/>
  <c r="J88" i="14"/>
  <c r="K88" i="14"/>
  <c r="L88" i="14"/>
  <c r="M88" i="14"/>
  <c r="N88" i="14"/>
  <c r="O88" i="14"/>
  <c r="P88" i="14"/>
  <c r="Q88" i="14"/>
  <c r="R88" i="14"/>
  <c r="S88" i="14"/>
  <c r="T88" i="14"/>
  <c r="U88" i="14"/>
  <c r="V88" i="14"/>
  <c r="W88" i="14"/>
  <c r="X88" i="14"/>
  <c r="Y88" i="14"/>
  <c r="Z88" i="14"/>
  <c r="E89" i="14"/>
  <c r="F89" i="14"/>
  <c r="G89" i="14"/>
  <c r="H89" i="14"/>
  <c r="I89" i="14"/>
  <c r="J89" i="14"/>
  <c r="K89" i="14"/>
  <c r="L89" i="14"/>
  <c r="M89" i="14"/>
  <c r="N89" i="14"/>
  <c r="O89" i="14"/>
  <c r="P89" i="14"/>
  <c r="Q89" i="14"/>
  <c r="R89" i="14"/>
  <c r="S89" i="14"/>
  <c r="T89" i="14"/>
  <c r="U89" i="14"/>
  <c r="V89" i="14"/>
  <c r="W89" i="14"/>
  <c r="X89" i="14"/>
  <c r="Y89" i="14"/>
  <c r="Z89" i="14"/>
  <c r="E90" i="14"/>
  <c r="F90" i="14"/>
  <c r="G90" i="14"/>
  <c r="H90" i="14"/>
  <c r="I90" i="14"/>
  <c r="J90" i="14"/>
  <c r="K90" i="14"/>
  <c r="L90" i="14"/>
  <c r="M90" i="14"/>
  <c r="N90" i="14"/>
  <c r="O90" i="14"/>
  <c r="P90" i="14"/>
  <c r="Q90" i="14"/>
  <c r="R90" i="14"/>
  <c r="S90" i="14"/>
  <c r="T90" i="14"/>
  <c r="U90" i="14"/>
  <c r="V90" i="14"/>
  <c r="W90" i="14"/>
  <c r="X90" i="14"/>
  <c r="Y90" i="14"/>
  <c r="Z90" i="14"/>
  <c r="E91" i="14"/>
  <c r="F91" i="14"/>
  <c r="G91" i="14"/>
  <c r="H91" i="14"/>
  <c r="I91" i="14"/>
  <c r="J91" i="14"/>
  <c r="K91" i="14"/>
  <c r="L91" i="14"/>
  <c r="M91" i="14"/>
  <c r="N91" i="14"/>
  <c r="O91" i="14"/>
  <c r="P91" i="14"/>
  <c r="Q91" i="14"/>
  <c r="R91" i="14"/>
  <c r="S91" i="14"/>
  <c r="T91" i="14"/>
  <c r="U91" i="14"/>
  <c r="V91" i="14"/>
  <c r="W91" i="14"/>
  <c r="X91" i="14"/>
  <c r="Y91" i="14"/>
  <c r="Z91" i="14"/>
  <c r="D68" i="14"/>
  <c r="D69" i="14"/>
  <c r="D70" i="14"/>
  <c r="D71" i="14"/>
  <c r="D72" i="14"/>
  <c r="D73" i="14"/>
  <c r="D74" i="14"/>
  <c r="D75" i="14"/>
  <c r="D76" i="14"/>
  <c r="D77" i="14"/>
  <c r="D78" i="14"/>
  <c r="D79" i="14"/>
  <c r="D80" i="14"/>
  <c r="D81" i="14"/>
  <c r="D82" i="14"/>
  <c r="D83" i="14"/>
  <c r="D84" i="14"/>
  <c r="D85" i="14"/>
  <c r="D86" i="14"/>
  <c r="D87" i="14"/>
  <c r="D88" i="14"/>
  <c r="D89" i="14"/>
  <c r="D90" i="14"/>
  <c r="D91" i="14"/>
  <c r="AB38" i="14"/>
  <c r="E67" i="13"/>
  <c r="F67" i="13"/>
  <c r="G67" i="13"/>
  <c r="H67" i="13"/>
  <c r="I67" i="13"/>
  <c r="J67" i="13"/>
  <c r="K67" i="13"/>
  <c r="L67" i="13"/>
  <c r="M67" i="13"/>
  <c r="N67" i="13"/>
  <c r="O67" i="13"/>
  <c r="P67" i="13"/>
  <c r="Q67" i="13"/>
  <c r="R67" i="13"/>
  <c r="S67" i="13"/>
  <c r="T67" i="13"/>
  <c r="U67" i="13"/>
  <c r="V67" i="13"/>
  <c r="W67" i="13"/>
  <c r="X67" i="13"/>
  <c r="Y67" i="13"/>
  <c r="Z67" i="13"/>
  <c r="AA67" i="13"/>
  <c r="E68" i="13"/>
  <c r="F68" i="13"/>
  <c r="G68" i="13"/>
  <c r="H68" i="13"/>
  <c r="I68" i="13"/>
  <c r="J68" i="13"/>
  <c r="K68" i="13"/>
  <c r="L68" i="13"/>
  <c r="M68" i="13"/>
  <c r="N68" i="13"/>
  <c r="O68" i="13"/>
  <c r="P68" i="13"/>
  <c r="Q68" i="13"/>
  <c r="R68" i="13"/>
  <c r="S68" i="13"/>
  <c r="T68" i="13"/>
  <c r="U68" i="13"/>
  <c r="V68" i="13"/>
  <c r="W68" i="13"/>
  <c r="X68" i="13"/>
  <c r="Y68" i="13"/>
  <c r="Z68" i="13"/>
  <c r="E69" i="13"/>
  <c r="F69" i="13"/>
  <c r="G69" i="13"/>
  <c r="H69" i="13"/>
  <c r="I69" i="13"/>
  <c r="J69" i="13"/>
  <c r="K69" i="13"/>
  <c r="L69" i="13"/>
  <c r="M69" i="13"/>
  <c r="N69" i="13"/>
  <c r="O69" i="13"/>
  <c r="P69" i="13"/>
  <c r="Q69" i="13"/>
  <c r="R69" i="13"/>
  <c r="S69" i="13"/>
  <c r="T69" i="13"/>
  <c r="U69" i="13"/>
  <c r="V69" i="13"/>
  <c r="W69" i="13"/>
  <c r="X69" i="13"/>
  <c r="Y69" i="13"/>
  <c r="Z69" i="13"/>
  <c r="E70" i="13"/>
  <c r="F70" i="13"/>
  <c r="G70" i="13"/>
  <c r="H70" i="13"/>
  <c r="I70" i="13"/>
  <c r="J70" i="13"/>
  <c r="K70" i="13"/>
  <c r="L70" i="13"/>
  <c r="M70" i="13"/>
  <c r="N70" i="13"/>
  <c r="O70" i="13"/>
  <c r="P70" i="13"/>
  <c r="Q70" i="13"/>
  <c r="R70" i="13"/>
  <c r="S70" i="13"/>
  <c r="T70" i="13"/>
  <c r="U70" i="13"/>
  <c r="V70" i="13"/>
  <c r="W70" i="13"/>
  <c r="X70" i="13"/>
  <c r="Y70" i="13"/>
  <c r="Z70" i="13"/>
  <c r="E71" i="13"/>
  <c r="F71" i="13"/>
  <c r="G71" i="13"/>
  <c r="H71" i="13"/>
  <c r="I71" i="13"/>
  <c r="J71" i="13"/>
  <c r="K71" i="13"/>
  <c r="L71" i="13"/>
  <c r="M71" i="13"/>
  <c r="N71" i="13"/>
  <c r="O71" i="13"/>
  <c r="P71" i="13"/>
  <c r="Q71" i="13"/>
  <c r="R71" i="13"/>
  <c r="S71" i="13"/>
  <c r="T71" i="13"/>
  <c r="U71" i="13"/>
  <c r="V71" i="13"/>
  <c r="W71" i="13"/>
  <c r="X71" i="13"/>
  <c r="Y71" i="13"/>
  <c r="Z71" i="13"/>
  <c r="E72" i="13"/>
  <c r="F72" i="13"/>
  <c r="G72" i="13"/>
  <c r="H72" i="13"/>
  <c r="I72" i="13"/>
  <c r="J72" i="13"/>
  <c r="K72" i="13"/>
  <c r="L72" i="13"/>
  <c r="M72" i="13"/>
  <c r="N72" i="13"/>
  <c r="O72" i="13"/>
  <c r="P72" i="13"/>
  <c r="Q72" i="13"/>
  <c r="R72" i="13"/>
  <c r="S72" i="13"/>
  <c r="T72" i="13"/>
  <c r="U72" i="13"/>
  <c r="V72" i="13"/>
  <c r="W72" i="13"/>
  <c r="X72" i="13"/>
  <c r="Y72" i="13"/>
  <c r="Z72" i="13"/>
  <c r="E73" i="13"/>
  <c r="F73" i="13"/>
  <c r="G73" i="13"/>
  <c r="H73" i="13"/>
  <c r="I73" i="13"/>
  <c r="J73" i="13"/>
  <c r="K73" i="13"/>
  <c r="L73" i="13"/>
  <c r="M73" i="13"/>
  <c r="N73" i="13"/>
  <c r="O73" i="13"/>
  <c r="P73" i="13"/>
  <c r="Q73" i="13"/>
  <c r="R73" i="13"/>
  <c r="S73" i="13"/>
  <c r="T73" i="13"/>
  <c r="U73" i="13"/>
  <c r="V73" i="13"/>
  <c r="W73" i="13"/>
  <c r="X73" i="13"/>
  <c r="Y73" i="13"/>
  <c r="Z73" i="13"/>
  <c r="E74" i="13"/>
  <c r="F74" i="13"/>
  <c r="G74" i="13"/>
  <c r="H74" i="13"/>
  <c r="I74" i="13"/>
  <c r="J74" i="13"/>
  <c r="K74" i="13"/>
  <c r="L74" i="13"/>
  <c r="M74" i="13"/>
  <c r="N74" i="13"/>
  <c r="O74" i="13"/>
  <c r="P74" i="13"/>
  <c r="Q74" i="13"/>
  <c r="R74" i="13"/>
  <c r="S74" i="13"/>
  <c r="T74" i="13"/>
  <c r="U74" i="13"/>
  <c r="V74" i="13"/>
  <c r="W74" i="13"/>
  <c r="X74" i="13"/>
  <c r="Y74" i="13"/>
  <c r="Z74" i="13"/>
  <c r="E75" i="13"/>
  <c r="F75" i="13"/>
  <c r="G75" i="13"/>
  <c r="H75" i="13"/>
  <c r="I75" i="13"/>
  <c r="J75" i="13"/>
  <c r="K75" i="13"/>
  <c r="L75" i="13"/>
  <c r="M75" i="13"/>
  <c r="N75" i="13"/>
  <c r="O75" i="13"/>
  <c r="P75" i="13"/>
  <c r="Q75" i="13"/>
  <c r="R75" i="13"/>
  <c r="S75" i="13"/>
  <c r="T75" i="13"/>
  <c r="U75" i="13"/>
  <c r="V75" i="13"/>
  <c r="W75" i="13"/>
  <c r="X75" i="13"/>
  <c r="Y75" i="13"/>
  <c r="Z75" i="13"/>
  <c r="E76" i="13"/>
  <c r="F76" i="13"/>
  <c r="G76" i="13"/>
  <c r="H76" i="13"/>
  <c r="I76" i="13"/>
  <c r="J76" i="13"/>
  <c r="K76" i="13"/>
  <c r="L76" i="13"/>
  <c r="M76" i="13"/>
  <c r="N76" i="13"/>
  <c r="O76" i="13"/>
  <c r="P76" i="13"/>
  <c r="Q76" i="13"/>
  <c r="R76" i="13"/>
  <c r="S76" i="13"/>
  <c r="T76" i="13"/>
  <c r="U76" i="13"/>
  <c r="V76" i="13"/>
  <c r="W76" i="13"/>
  <c r="X76" i="13"/>
  <c r="Y76" i="13"/>
  <c r="Z76" i="13"/>
  <c r="E77" i="13"/>
  <c r="F77" i="13"/>
  <c r="G77" i="13"/>
  <c r="H77" i="13"/>
  <c r="I77" i="13"/>
  <c r="J77" i="13"/>
  <c r="K77" i="13"/>
  <c r="L77" i="13"/>
  <c r="M77" i="13"/>
  <c r="N77" i="13"/>
  <c r="O77" i="13"/>
  <c r="P77" i="13"/>
  <c r="Q77" i="13"/>
  <c r="R77" i="13"/>
  <c r="S77" i="13"/>
  <c r="T77" i="13"/>
  <c r="U77" i="13"/>
  <c r="V77" i="13"/>
  <c r="W77" i="13"/>
  <c r="X77" i="13"/>
  <c r="Y77" i="13"/>
  <c r="Z77" i="13"/>
  <c r="E78" i="13"/>
  <c r="F78" i="13"/>
  <c r="G78" i="13"/>
  <c r="H78" i="13"/>
  <c r="I78" i="13"/>
  <c r="J78" i="13"/>
  <c r="K78" i="13"/>
  <c r="L78" i="13"/>
  <c r="M78" i="13"/>
  <c r="N78" i="13"/>
  <c r="O78" i="13"/>
  <c r="P78" i="13"/>
  <c r="Q78" i="13"/>
  <c r="R78" i="13"/>
  <c r="S78" i="13"/>
  <c r="T78" i="13"/>
  <c r="U78" i="13"/>
  <c r="V78" i="13"/>
  <c r="W78" i="13"/>
  <c r="X78" i="13"/>
  <c r="Y78" i="13"/>
  <c r="Z78" i="13"/>
  <c r="E79" i="13"/>
  <c r="F79" i="13"/>
  <c r="G79" i="13"/>
  <c r="H79" i="13"/>
  <c r="I79" i="13"/>
  <c r="J79" i="13"/>
  <c r="K79" i="13"/>
  <c r="L79" i="13"/>
  <c r="M79" i="13"/>
  <c r="N79" i="13"/>
  <c r="O79" i="13"/>
  <c r="P79" i="13"/>
  <c r="Q79" i="13"/>
  <c r="R79" i="13"/>
  <c r="S79" i="13"/>
  <c r="T79" i="13"/>
  <c r="U79" i="13"/>
  <c r="V79" i="13"/>
  <c r="W79" i="13"/>
  <c r="X79" i="13"/>
  <c r="Y79" i="13"/>
  <c r="Z79" i="13"/>
  <c r="E80" i="13"/>
  <c r="F80" i="13"/>
  <c r="G80" i="13"/>
  <c r="H80" i="13"/>
  <c r="I80" i="13"/>
  <c r="J80" i="13"/>
  <c r="K80" i="13"/>
  <c r="L80" i="13"/>
  <c r="M80" i="13"/>
  <c r="N80" i="13"/>
  <c r="O80" i="13"/>
  <c r="P80" i="13"/>
  <c r="Q80" i="13"/>
  <c r="R80" i="13"/>
  <c r="S80" i="13"/>
  <c r="T80" i="13"/>
  <c r="U80" i="13"/>
  <c r="V80" i="13"/>
  <c r="W80" i="13"/>
  <c r="X80" i="13"/>
  <c r="Y80" i="13"/>
  <c r="Z80" i="13"/>
  <c r="E81" i="13"/>
  <c r="F81" i="13"/>
  <c r="G81" i="13"/>
  <c r="H81" i="13"/>
  <c r="I81" i="13"/>
  <c r="J81" i="13"/>
  <c r="K81" i="13"/>
  <c r="L81" i="13"/>
  <c r="M81" i="13"/>
  <c r="N81" i="13"/>
  <c r="O81" i="13"/>
  <c r="P81" i="13"/>
  <c r="Q81" i="13"/>
  <c r="R81" i="13"/>
  <c r="S81" i="13"/>
  <c r="T81" i="13"/>
  <c r="U81" i="13"/>
  <c r="V81" i="13"/>
  <c r="W81" i="13"/>
  <c r="X81" i="13"/>
  <c r="Y81" i="13"/>
  <c r="Z81" i="13"/>
  <c r="E82" i="13"/>
  <c r="F82" i="13"/>
  <c r="G82" i="13"/>
  <c r="H82" i="13"/>
  <c r="I82" i="13"/>
  <c r="J82" i="13"/>
  <c r="K82" i="13"/>
  <c r="L82" i="13"/>
  <c r="M82" i="13"/>
  <c r="N82" i="13"/>
  <c r="O82" i="13"/>
  <c r="P82" i="13"/>
  <c r="Q82" i="13"/>
  <c r="R82" i="13"/>
  <c r="S82" i="13"/>
  <c r="T82" i="13"/>
  <c r="U82" i="13"/>
  <c r="V82" i="13"/>
  <c r="W82" i="13"/>
  <c r="X82" i="13"/>
  <c r="Y82" i="13"/>
  <c r="Z82" i="13"/>
  <c r="E83" i="13"/>
  <c r="F83" i="13"/>
  <c r="G83" i="13"/>
  <c r="H83" i="13"/>
  <c r="I83" i="13"/>
  <c r="J83" i="13"/>
  <c r="K83" i="13"/>
  <c r="L83" i="13"/>
  <c r="M83" i="13"/>
  <c r="N83" i="13"/>
  <c r="O83" i="13"/>
  <c r="P83" i="13"/>
  <c r="Q83" i="13"/>
  <c r="R83" i="13"/>
  <c r="S83" i="13"/>
  <c r="T83" i="13"/>
  <c r="U83" i="13"/>
  <c r="V83" i="13"/>
  <c r="W83" i="13"/>
  <c r="X83" i="13"/>
  <c r="Y83" i="13"/>
  <c r="Z83" i="13"/>
  <c r="E84" i="13"/>
  <c r="F84" i="13"/>
  <c r="G84" i="13"/>
  <c r="H84" i="13"/>
  <c r="I84" i="13"/>
  <c r="J84" i="13"/>
  <c r="K84" i="13"/>
  <c r="L84" i="13"/>
  <c r="M84" i="13"/>
  <c r="N84" i="13"/>
  <c r="O84" i="13"/>
  <c r="P84" i="13"/>
  <c r="Q84" i="13"/>
  <c r="R84" i="13"/>
  <c r="S84" i="13"/>
  <c r="T84" i="13"/>
  <c r="U84" i="13"/>
  <c r="V84" i="13"/>
  <c r="W84" i="13"/>
  <c r="X84" i="13"/>
  <c r="Y84" i="13"/>
  <c r="Z84" i="13"/>
  <c r="E85" i="13"/>
  <c r="F85" i="13"/>
  <c r="G85" i="13"/>
  <c r="H85" i="13"/>
  <c r="I85" i="13"/>
  <c r="J85" i="13"/>
  <c r="K85" i="13"/>
  <c r="L85" i="13"/>
  <c r="M85" i="13"/>
  <c r="N85" i="13"/>
  <c r="O85" i="13"/>
  <c r="P85" i="13"/>
  <c r="Q85" i="13"/>
  <c r="R85" i="13"/>
  <c r="S85" i="13"/>
  <c r="T85" i="13"/>
  <c r="U85" i="13"/>
  <c r="V85" i="13"/>
  <c r="W85" i="13"/>
  <c r="X85" i="13"/>
  <c r="Y85" i="13"/>
  <c r="Z85" i="13"/>
  <c r="E86" i="13"/>
  <c r="F86" i="13"/>
  <c r="G86" i="13"/>
  <c r="H86" i="13"/>
  <c r="I86" i="13"/>
  <c r="J86" i="13"/>
  <c r="K86" i="13"/>
  <c r="L86" i="13"/>
  <c r="M86" i="13"/>
  <c r="N86" i="13"/>
  <c r="O86" i="13"/>
  <c r="P86" i="13"/>
  <c r="Q86" i="13"/>
  <c r="R86" i="13"/>
  <c r="S86" i="13"/>
  <c r="T86" i="13"/>
  <c r="U86" i="13"/>
  <c r="V86" i="13"/>
  <c r="W86" i="13"/>
  <c r="X86" i="13"/>
  <c r="Y86" i="13"/>
  <c r="Z86" i="13"/>
  <c r="E87" i="13"/>
  <c r="F87" i="13"/>
  <c r="G87" i="13"/>
  <c r="H87" i="13"/>
  <c r="I87" i="13"/>
  <c r="J87" i="13"/>
  <c r="K87" i="13"/>
  <c r="L87" i="13"/>
  <c r="M87" i="13"/>
  <c r="N87" i="13"/>
  <c r="O87" i="13"/>
  <c r="P87" i="13"/>
  <c r="Q87" i="13"/>
  <c r="R87" i="13"/>
  <c r="S87" i="13"/>
  <c r="T87" i="13"/>
  <c r="U87" i="13"/>
  <c r="V87" i="13"/>
  <c r="W87" i="13"/>
  <c r="X87" i="13"/>
  <c r="Y87" i="13"/>
  <c r="Z87" i="13"/>
  <c r="E88" i="13"/>
  <c r="F88" i="13"/>
  <c r="G88" i="13"/>
  <c r="H88" i="13"/>
  <c r="I88" i="13"/>
  <c r="J88" i="13"/>
  <c r="K88" i="13"/>
  <c r="L88" i="13"/>
  <c r="M88" i="13"/>
  <c r="N88" i="13"/>
  <c r="O88" i="13"/>
  <c r="P88" i="13"/>
  <c r="Q88" i="13"/>
  <c r="R88" i="13"/>
  <c r="S88" i="13"/>
  <c r="T88" i="13"/>
  <c r="U88" i="13"/>
  <c r="V88" i="13"/>
  <c r="W88" i="13"/>
  <c r="X88" i="13"/>
  <c r="Y88" i="13"/>
  <c r="Z88" i="13"/>
  <c r="E89" i="13"/>
  <c r="F89" i="13"/>
  <c r="G89" i="13"/>
  <c r="H89" i="13"/>
  <c r="I89" i="13"/>
  <c r="J89" i="13"/>
  <c r="K89" i="13"/>
  <c r="L89" i="13"/>
  <c r="M89" i="13"/>
  <c r="N89" i="13"/>
  <c r="O89" i="13"/>
  <c r="P89" i="13"/>
  <c r="Q89" i="13"/>
  <c r="R89" i="13"/>
  <c r="S89" i="13"/>
  <c r="T89" i="13"/>
  <c r="U89" i="13"/>
  <c r="V89" i="13"/>
  <c r="W89" i="13"/>
  <c r="X89" i="13"/>
  <c r="Y89" i="13"/>
  <c r="Z89" i="13"/>
  <c r="E90" i="13"/>
  <c r="F90" i="13"/>
  <c r="G90" i="13"/>
  <c r="H90" i="13"/>
  <c r="I90" i="13"/>
  <c r="J90" i="13"/>
  <c r="K90" i="13"/>
  <c r="L90" i="13"/>
  <c r="M90" i="13"/>
  <c r="N90" i="13"/>
  <c r="O90" i="13"/>
  <c r="P90" i="13"/>
  <c r="Q90" i="13"/>
  <c r="R90" i="13"/>
  <c r="S90" i="13"/>
  <c r="T90" i="13"/>
  <c r="U90" i="13"/>
  <c r="V90" i="13"/>
  <c r="W90" i="13"/>
  <c r="X90" i="13"/>
  <c r="Y90" i="13"/>
  <c r="Z90" i="13"/>
  <c r="E91" i="13"/>
  <c r="F91" i="13"/>
  <c r="G91" i="13"/>
  <c r="H91" i="13"/>
  <c r="I91" i="13"/>
  <c r="J91" i="13"/>
  <c r="K91" i="13"/>
  <c r="L91" i="13"/>
  <c r="M91" i="13"/>
  <c r="N91" i="13"/>
  <c r="O91" i="13"/>
  <c r="P91" i="13"/>
  <c r="Q91" i="13"/>
  <c r="R91" i="13"/>
  <c r="S91" i="13"/>
  <c r="T91" i="13"/>
  <c r="U91" i="13"/>
  <c r="V91" i="13"/>
  <c r="W91" i="13"/>
  <c r="X91" i="13"/>
  <c r="Y91" i="13"/>
  <c r="Z91" i="13"/>
  <c r="D68" i="13"/>
  <c r="D69" i="13"/>
  <c r="D70" i="13"/>
  <c r="D71" i="13"/>
  <c r="D72" i="13"/>
  <c r="D73" i="13"/>
  <c r="D74" i="13"/>
  <c r="D75" i="13"/>
  <c r="D76" i="13"/>
  <c r="D77" i="13"/>
  <c r="D78" i="13"/>
  <c r="D79" i="13"/>
  <c r="D80" i="13"/>
  <c r="D81" i="13"/>
  <c r="D82" i="13"/>
  <c r="D83" i="13"/>
  <c r="D84" i="13"/>
  <c r="D85" i="13"/>
  <c r="D86" i="13"/>
  <c r="D87" i="13"/>
  <c r="D88" i="13"/>
  <c r="D89" i="13"/>
  <c r="D90" i="13"/>
  <c r="D91" i="13"/>
  <c r="AB38" i="13"/>
  <c r="E67" i="12"/>
  <c r="F67" i="12"/>
  <c r="G67" i="12"/>
  <c r="H67" i="12"/>
  <c r="I67" i="12"/>
  <c r="J67" i="12"/>
  <c r="K67" i="12"/>
  <c r="L67" i="12"/>
  <c r="M67" i="12"/>
  <c r="N67" i="12"/>
  <c r="O67" i="12"/>
  <c r="P67" i="12"/>
  <c r="Q67" i="12"/>
  <c r="R67" i="12"/>
  <c r="S67" i="12"/>
  <c r="T67" i="12"/>
  <c r="U67" i="12"/>
  <c r="V67" i="12"/>
  <c r="W67" i="12"/>
  <c r="X67" i="12"/>
  <c r="Y67" i="12"/>
  <c r="Z67" i="12"/>
  <c r="AA67" i="12"/>
  <c r="E68" i="12"/>
  <c r="F68" i="12"/>
  <c r="G68" i="12"/>
  <c r="H68" i="12"/>
  <c r="I68" i="12"/>
  <c r="J68" i="12"/>
  <c r="K68" i="12"/>
  <c r="L68" i="12"/>
  <c r="M68" i="12"/>
  <c r="N68" i="12"/>
  <c r="O68" i="12"/>
  <c r="P68" i="12"/>
  <c r="Q68" i="12"/>
  <c r="R68" i="12"/>
  <c r="S68" i="12"/>
  <c r="T68" i="12"/>
  <c r="U68" i="12"/>
  <c r="V68" i="12"/>
  <c r="W68" i="12"/>
  <c r="X68" i="12"/>
  <c r="Y68" i="12"/>
  <c r="Z68" i="12"/>
  <c r="E69" i="12"/>
  <c r="F69" i="12"/>
  <c r="G69" i="12"/>
  <c r="H69" i="12"/>
  <c r="I69" i="12"/>
  <c r="J69" i="12"/>
  <c r="K69" i="12"/>
  <c r="L69" i="12"/>
  <c r="M69" i="12"/>
  <c r="N69" i="12"/>
  <c r="O69" i="12"/>
  <c r="P69" i="12"/>
  <c r="Q69" i="12"/>
  <c r="R69" i="12"/>
  <c r="S69" i="12"/>
  <c r="T69" i="12"/>
  <c r="U69" i="12"/>
  <c r="V69" i="12"/>
  <c r="W69" i="12"/>
  <c r="X69" i="12"/>
  <c r="Y69" i="12"/>
  <c r="Z69" i="12"/>
  <c r="E70" i="12"/>
  <c r="F70" i="12"/>
  <c r="G70" i="12"/>
  <c r="H70" i="12"/>
  <c r="I70" i="12"/>
  <c r="J70" i="12"/>
  <c r="K70" i="12"/>
  <c r="L70" i="12"/>
  <c r="M70" i="12"/>
  <c r="N70" i="12"/>
  <c r="O70" i="12"/>
  <c r="P70" i="12"/>
  <c r="Q70" i="12"/>
  <c r="R70" i="12"/>
  <c r="S70" i="12"/>
  <c r="T70" i="12"/>
  <c r="U70" i="12"/>
  <c r="V70" i="12"/>
  <c r="W70" i="12"/>
  <c r="X70" i="12"/>
  <c r="Y70" i="12"/>
  <c r="Z70" i="12"/>
  <c r="E71" i="12"/>
  <c r="F71" i="12"/>
  <c r="G71" i="12"/>
  <c r="H71" i="12"/>
  <c r="I71" i="12"/>
  <c r="J71" i="12"/>
  <c r="K71" i="12"/>
  <c r="L71" i="12"/>
  <c r="M71" i="12"/>
  <c r="N71" i="12"/>
  <c r="O71" i="12"/>
  <c r="P71" i="12"/>
  <c r="Q71" i="12"/>
  <c r="R71" i="12"/>
  <c r="S71" i="12"/>
  <c r="T71" i="12"/>
  <c r="U71" i="12"/>
  <c r="V71" i="12"/>
  <c r="W71" i="12"/>
  <c r="X71" i="12"/>
  <c r="Y71" i="12"/>
  <c r="Z71" i="12"/>
  <c r="E72" i="12"/>
  <c r="F72" i="12"/>
  <c r="G72" i="12"/>
  <c r="H72" i="12"/>
  <c r="I72" i="12"/>
  <c r="J72" i="12"/>
  <c r="K72" i="12"/>
  <c r="L72" i="12"/>
  <c r="M72" i="12"/>
  <c r="N72" i="12"/>
  <c r="O72" i="12"/>
  <c r="P72" i="12"/>
  <c r="Q72" i="12"/>
  <c r="R72" i="12"/>
  <c r="S72" i="12"/>
  <c r="T72" i="12"/>
  <c r="U72" i="12"/>
  <c r="V72" i="12"/>
  <c r="W72" i="12"/>
  <c r="X72" i="12"/>
  <c r="Y72" i="12"/>
  <c r="Z72" i="12"/>
  <c r="E73" i="12"/>
  <c r="F73" i="12"/>
  <c r="G73" i="12"/>
  <c r="H73" i="12"/>
  <c r="I73" i="12"/>
  <c r="J73" i="12"/>
  <c r="K73" i="12"/>
  <c r="L73" i="12"/>
  <c r="M73" i="12"/>
  <c r="N73" i="12"/>
  <c r="O73" i="12"/>
  <c r="P73" i="12"/>
  <c r="Q73" i="12"/>
  <c r="R73" i="12"/>
  <c r="S73" i="12"/>
  <c r="T73" i="12"/>
  <c r="U73" i="12"/>
  <c r="V73" i="12"/>
  <c r="W73" i="12"/>
  <c r="X73" i="12"/>
  <c r="Y73" i="12"/>
  <c r="Z73" i="12"/>
  <c r="E74" i="12"/>
  <c r="F74" i="12"/>
  <c r="G74" i="12"/>
  <c r="H74" i="12"/>
  <c r="I74" i="12"/>
  <c r="J74" i="12"/>
  <c r="K74" i="12"/>
  <c r="L74" i="12"/>
  <c r="M74" i="12"/>
  <c r="N74" i="12"/>
  <c r="O74" i="12"/>
  <c r="P74" i="12"/>
  <c r="Q74" i="12"/>
  <c r="R74" i="12"/>
  <c r="S74" i="12"/>
  <c r="T74" i="12"/>
  <c r="U74" i="12"/>
  <c r="V74" i="12"/>
  <c r="W74" i="12"/>
  <c r="X74" i="12"/>
  <c r="Y74" i="12"/>
  <c r="Z74" i="12"/>
  <c r="E75" i="12"/>
  <c r="F75" i="12"/>
  <c r="G75" i="12"/>
  <c r="H75" i="12"/>
  <c r="I75" i="12"/>
  <c r="J75" i="12"/>
  <c r="K75" i="12"/>
  <c r="L75" i="12"/>
  <c r="M75" i="12"/>
  <c r="N75" i="12"/>
  <c r="O75" i="12"/>
  <c r="P75" i="12"/>
  <c r="Q75" i="12"/>
  <c r="R75" i="12"/>
  <c r="S75" i="12"/>
  <c r="T75" i="12"/>
  <c r="U75" i="12"/>
  <c r="V75" i="12"/>
  <c r="W75" i="12"/>
  <c r="X75" i="12"/>
  <c r="Y75" i="12"/>
  <c r="Z75" i="12"/>
  <c r="E76" i="12"/>
  <c r="F76" i="12"/>
  <c r="G76" i="12"/>
  <c r="H76" i="12"/>
  <c r="I76" i="12"/>
  <c r="J76" i="12"/>
  <c r="K76" i="12"/>
  <c r="L76" i="12"/>
  <c r="M76" i="12"/>
  <c r="N76" i="12"/>
  <c r="O76" i="12"/>
  <c r="P76" i="12"/>
  <c r="Q76" i="12"/>
  <c r="R76" i="12"/>
  <c r="S76" i="12"/>
  <c r="T76" i="12"/>
  <c r="U76" i="12"/>
  <c r="V76" i="12"/>
  <c r="W76" i="12"/>
  <c r="X76" i="12"/>
  <c r="Y76" i="12"/>
  <c r="Z76" i="12"/>
  <c r="E77" i="12"/>
  <c r="F77" i="12"/>
  <c r="G77" i="12"/>
  <c r="H77" i="12"/>
  <c r="I77" i="12"/>
  <c r="J77" i="12"/>
  <c r="K77" i="12"/>
  <c r="L77" i="12"/>
  <c r="M77" i="12"/>
  <c r="N77" i="12"/>
  <c r="O77" i="12"/>
  <c r="P77" i="12"/>
  <c r="Q77" i="12"/>
  <c r="R77" i="12"/>
  <c r="S77" i="12"/>
  <c r="T77" i="12"/>
  <c r="U77" i="12"/>
  <c r="V77" i="12"/>
  <c r="W77" i="12"/>
  <c r="X77" i="12"/>
  <c r="Y77" i="12"/>
  <c r="Z77" i="12"/>
  <c r="E78" i="12"/>
  <c r="F78" i="12"/>
  <c r="G78" i="12"/>
  <c r="H78" i="12"/>
  <c r="I78" i="12"/>
  <c r="J78" i="12"/>
  <c r="K78" i="12"/>
  <c r="L78" i="12"/>
  <c r="M78" i="12"/>
  <c r="N78" i="12"/>
  <c r="O78" i="12"/>
  <c r="P78" i="12"/>
  <c r="Q78" i="12"/>
  <c r="R78" i="12"/>
  <c r="S78" i="12"/>
  <c r="T78" i="12"/>
  <c r="U78" i="12"/>
  <c r="V78" i="12"/>
  <c r="W78" i="12"/>
  <c r="X78" i="12"/>
  <c r="Y78" i="12"/>
  <c r="Z78" i="12"/>
  <c r="E79" i="12"/>
  <c r="F79" i="12"/>
  <c r="G79" i="12"/>
  <c r="H79" i="12"/>
  <c r="I79" i="12"/>
  <c r="J79" i="12"/>
  <c r="K79" i="12"/>
  <c r="L79" i="12"/>
  <c r="M79" i="12"/>
  <c r="N79" i="12"/>
  <c r="O79" i="12"/>
  <c r="P79" i="12"/>
  <c r="Q79" i="12"/>
  <c r="R79" i="12"/>
  <c r="S79" i="12"/>
  <c r="T79" i="12"/>
  <c r="U79" i="12"/>
  <c r="V79" i="12"/>
  <c r="W79" i="12"/>
  <c r="X79" i="12"/>
  <c r="Y79" i="12"/>
  <c r="Z79" i="12"/>
  <c r="E80" i="12"/>
  <c r="F80" i="12"/>
  <c r="G80" i="12"/>
  <c r="H80" i="12"/>
  <c r="I80" i="12"/>
  <c r="J80" i="12"/>
  <c r="K80" i="12"/>
  <c r="L80" i="12"/>
  <c r="M80" i="12"/>
  <c r="N80" i="12"/>
  <c r="O80" i="12"/>
  <c r="P80" i="12"/>
  <c r="Q80" i="12"/>
  <c r="R80" i="12"/>
  <c r="S80" i="12"/>
  <c r="T80" i="12"/>
  <c r="U80" i="12"/>
  <c r="V80" i="12"/>
  <c r="W80" i="12"/>
  <c r="X80" i="12"/>
  <c r="Y80" i="12"/>
  <c r="Z80" i="12"/>
  <c r="E81" i="12"/>
  <c r="F81" i="12"/>
  <c r="G81" i="12"/>
  <c r="H81" i="12"/>
  <c r="I81" i="12"/>
  <c r="J81" i="12"/>
  <c r="K81" i="12"/>
  <c r="L81" i="12"/>
  <c r="M81" i="12"/>
  <c r="N81" i="12"/>
  <c r="O81" i="12"/>
  <c r="P81" i="12"/>
  <c r="Q81" i="12"/>
  <c r="R81" i="12"/>
  <c r="S81" i="12"/>
  <c r="T81" i="12"/>
  <c r="U81" i="12"/>
  <c r="V81" i="12"/>
  <c r="W81" i="12"/>
  <c r="X81" i="12"/>
  <c r="Y81" i="12"/>
  <c r="Z81" i="12"/>
  <c r="E82" i="12"/>
  <c r="F82" i="12"/>
  <c r="G82" i="12"/>
  <c r="H82" i="12"/>
  <c r="I82" i="12"/>
  <c r="J82" i="12"/>
  <c r="K82" i="12"/>
  <c r="L82" i="12"/>
  <c r="M82" i="12"/>
  <c r="N82" i="12"/>
  <c r="O82" i="12"/>
  <c r="P82" i="12"/>
  <c r="Q82" i="12"/>
  <c r="R82" i="12"/>
  <c r="S82" i="12"/>
  <c r="T82" i="12"/>
  <c r="U82" i="12"/>
  <c r="V82" i="12"/>
  <c r="W82" i="12"/>
  <c r="X82" i="12"/>
  <c r="Y82" i="12"/>
  <c r="Z82" i="12"/>
  <c r="E83" i="12"/>
  <c r="F83" i="12"/>
  <c r="G83" i="12"/>
  <c r="H83" i="12"/>
  <c r="I83" i="12"/>
  <c r="J83" i="12"/>
  <c r="K83" i="12"/>
  <c r="L83" i="12"/>
  <c r="M83" i="12"/>
  <c r="N83" i="12"/>
  <c r="O83" i="12"/>
  <c r="P83" i="12"/>
  <c r="Q83" i="12"/>
  <c r="R83" i="12"/>
  <c r="S83" i="12"/>
  <c r="T83" i="12"/>
  <c r="U83" i="12"/>
  <c r="V83" i="12"/>
  <c r="W83" i="12"/>
  <c r="X83" i="12"/>
  <c r="Y83" i="12"/>
  <c r="Z83" i="12"/>
  <c r="E84" i="12"/>
  <c r="F84" i="12"/>
  <c r="G84" i="12"/>
  <c r="H84" i="12"/>
  <c r="I84" i="12"/>
  <c r="J84" i="12"/>
  <c r="K84" i="12"/>
  <c r="L84" i="12"/>
  <c r="M84" i="12"/>
  <c r="N84" i="12"/>
  <c r="O84" i="12"/>
  <c r="P84" i="12"/>
  <c r="Q84" i="12"/>
  <c r="R84" i="12"/>
  <c r="S84" i="12"/>
  <c r="T84" i="12"/>
  <c r="U84" i="12"/>
  <c r="V84" i="12"/>
  <c r="W84" i="12"/>
  <c r="X84" i="12"/>
  <c r="Y84" i="12"/>
  <c r="Z84" i="12"/>
  <c r="E85" i="12"/>
  <c r="F85" i="12"/>
  <c r="G85" i="12"/>
  <c r="H85" i="12"/>
  <c r="I85" i="12"/>
  <c r="J85" i="12"/>
  <c r="K85" i="12"/>
  <c r="L85" i="12"/>
  <c r="M85" i="12"/>
  <c r="N85" i="12"/>
  <c r="O85" i="12"/>
  <c r="P85" i="12"/>
  <c r="Q85" i="12"/>
  <c r="R85" i="12"/>
  <c r="S85" i="12"/>
  <c r="T85" i="12"/>
  <c r="U85" i="12"/>
  <c r="V85" i="12"/>
  <c r="W85" i="12"/>
  <c r="X85" i="12"/>
  <c r="Y85" i="12"/>
  <c r="Z85" i="12"/>
  <c r="E86" i="12"/>
  <c r="F86" i="12"/>
  <c r="G86" i="12"/>
  <c r="H86" i="12"/>
  <c r="I86" i="12"/>
  <c r="J86" i="12"/>
  <c r="K86" i="12"/>
  <c r="L86" i="12"/>
  <c r="M86" i="12"/>
  <c r="N86" i="12"/>
  <c r="O86" i="12"/>
  <c r="P86" i="12"/>
  <c r="Q86" i="12"/>
  <c r="R86" i="12"/>
  <c r="S86" i="12"/>
  <c r="T86" i="12"/>
  <c r="U86" i="12"/>
  <c r="V86" i="12"/>
  <c r="W86" i="12"/>
  <c r="X86" i="12"/>
  <c r="Y86" i="12"/>
  <c r="Z86" i="12"/>
  <c r="E87" i="12"/>
  <c r="F87" i="12"/>
  <c r="G87" i="12"/>
  <c r="H87" i="12"/>
  <c r="I87" i="12"/>
  <c r="J87" i="12"/>
  <c r="K87" i="12"/>
  <c r="L87" i="12"/>
  <c r="M87" i="12"/>
  <c r="N87" i="12"/>
  <c r="O87" i="12"/>
  <c r="P87" i="12"/>
  <c r="Q87" i="12"/>
  <c r="R87" i="12"/>
  <c r="S87" i="12"/>
  <c r="T87" i="12"/>
  <c r="U87" i="12"/>
  <c r="V87" i="12"/>
  <c r="W87" i="12"/>
  <c r="X87" i="12"/>
  <c r="Y87" i="12"/>
  <c r="Z87" i="12"/>
  <c r="E88" i="12"/>
  <c r="F88" i="12"/>
  <c r="G88" i="12"/>
  <c r="H88" i="12"/>
  <c r="I88" i="12"/>
  <c r="J88" i="12"/>
  <c r="K88" i="12"/>
  <c r="L88" i="12"/>
  <c r="M88" i="12"/>
  <c r="N88" i="12"/>
  <c r="O88" i="12"/>
  <c r="P88" i="12"/>
  <c r="Q88" i="12"/>
  <c r="R88" i="12"/>
  <c r="S88" i="12"/>
  <c r="T88" i="12"/>
  <c r="U88" i="12"/>
  <c r="V88" i="12"/>
  <c r="W88" i="12"/>
  <c r="X88" i="12"/>
  <c r="Y88" i="12"/>
  <c r="Z88" i="12"/>
  <c r="E89" i="12"/>
  <c r="F89" i="12"/>
  <c r="G89" i="12"/>
  <c r="H89" i="12"/>
  <c r="I89" i="12"/>
  <c r="J89" i="12"/>
  <c r="K89" i="12"/>
  <c r="L89" i="12"/>
  <c r="M89" i="12"/>
  <c r="N89" i="12"/>
  <c r="O89" i="12"/>
  <c r="P89" i="12"/>
  <c r="Q89" i="12"/>
  <c r="R89" i="12"/>
  <c r="S89" i="12"/>
  <c r="T89" i="12"/>
  <c r="U89" i="12"/>
  <c r="V89" i="12"/>
  <c r="W89" i="12"/>
  <c r="X89" i="12"/>
  <c r="Y89" i="12"/>
  <c r="Z89" i="12"/>
  <c r="E90" i="12"/>
  <c r="F90" i="12"/>
  <c r="G90" i="12"/>
  <c r="H90" i="12"/>
  <c r="I90" i="12"/>
  <c r="J90" i="12"/>
  <c r="K90" i="12"/>
  <c r="L90" i="12"/>
  <c r="M90" i="12"/>
  <c r="N90" i="12"/>
  <c r="O90" i="12"/>
  <c r="P90" i="12"/>
  <c r="Q90" i="12"/>
  <c r="R90" i="12"/>
  <c r="S90" i="12"/>
  <c r="T90" i="12"/>
  <c r="U90" i="12"/>
  <c r="V90" i="12"/>
  <c r="W90" i="12"/>
  <c r="X90" i="12"/>
  <c r="Y90" i="12"/>
  <c r="Z90" i="12"/>
  <c r="E91" i="12"/>
  <c r="F91" i="12"/>
  <c r="G91" i="12"/>
  <c r="H91" i="12"/>
  <c r="I91" i="12"/>
  <c r="J91" i="12"/>
  <c r="K91" i="12"/>
  <c r="L91" i="12"/>
  <c r="M91" i="12"/>
  <c r="N91" i="12"/>
  <c r="O91" i="12"/>
  <c r="P91" i="12"/>
  <c r="Q91" i="12"/>
  <c r="R91" i="12"/>
  <c r="S91" i="12"/>
  <c r="T91" i="12"/>
  <c r="U91" i="12"/>
  <c r="V91" i="12"/>
  <c r="W91" i="12"/>
  <c r="X91" i="12"/>
  <c r="Y91" i="12"/>
  <c r="Z91" i="12"/>
  <c r="D68" i="12"/>
  <c r="D69" i="12"/>
  <c r="D70" i="12"/>
  <c r="D71" i="12"/>
  <c r="D72" i="12"/>
  <c r="D73" i="12"/>
  <c r="D74" i="12"/>
  <c r="D75" i="12"/>
  <c r="D76" i="12"/>
  <c r="D77" i="12"/>
  <c r="D78" i="12"/>
  <c r="D79" i="12"/>
  <c r="D80" i="12"/>
  <c r="D81" i="12"/>
  <c r="D82" i="12"/>
  <c r="D83" i="12"/>
  <c r="D84" i="12"/>
  <c r="D85" i="12"/>
  <c r="D86" i="12"/>
  <c r="D87" i="12"/>
  <c r="D88" i="12"/>
  <c r="D89" i="12"/>
  <c r="D90" i="12"/>
  <c r="D91" i="12"/>
  <c r="AB38" i="12"/>
  <c r="E67" i="10"/>
  <c r="F67" i="10"/>
  <c r="G67" i="10"/>
  <c r="H67" i="10"/>
  <c r="I67" i="10"/>
  <c r="J67" i="10"/>
  <c r="K67" i="10"/>
  <c r="L67" i="10"/>
  <c r="M67" i="10"/>
  <c r="N67" i="10"/>
  <c r="O67" i="10"/>
  <c r="P67" i="10"/>
  <c r="Q67" i="10"/>
  <c r="R67" i="10"/>
  <c r="S67" i="10"/>
  <c r="T67" i="10"/>
  <c r="U67" i="10"/>
  <c r="V67" i="10"/>
  <c r="W67" i="10"/>
  <c r="X67" i="10"/>
  <c r="Y67" i="10"/>
  <c r="Z67" i="10"/>
  <c r="AA67" i="10"/>
  <c r="AB67" i="10"/>
  <c r="E68" i="10"/>
  <c r="F68" i="10"/>
  <c r="G68" i="10"/>
  <c r="H68" i="10"/>
  <c r="I68" i="10"/>
  <c r="J68" i="10"/>
  <c r="K68" i="10"/>
  <c r="L68" i="10"/>
  <c r="M68" i="10"/>
  <c r="N68" i="10"/>
  <c r="O68" i="10"/>
  <c r="P68" i="10"/>
  <c r="Q68" i="10"/>
  <c r="R68" i="10"/>
  <c r="S68" i="10"/>
  <c r="T68" i="10"/>
  <c r="U68" i="10"/>
  <c r="V68" i="10"/>
  <c r="W68" i="10"/>
  <c r="X68" i="10"/>
  <c r="Y68" i="10"/>
  <c r="Z68" i="10"/>
  <c r="AA68" i="10"/>
  <c r="E69" i="10"/>
  <c r="F69" i="10"/>
  <c r="G69" i="10"/>
  <c r="H69" i="10"/>
  <c r="I69" i="10"/>
  <c r="J69" i="10"/>
  <c r="K69" i="10"/>
  <c r="L69" i="10"/>
  <c r="M69" i="10"/>
  <c r="N69" i="10"/>
  <c r="O69" i="10"/>
  <c r="P69" i="10"/>
  <c r="Q69" i="10"/>
  <c r="R69" i="10"/>
  <c r="S69" i="10"/>
  <c r="T69" i="10"/>
  <c r="U69" i="10"/>
  <c r="V69" i="10"/>
  <c r="W69" i="10"/>
  <c r="X69" i="10"/>
  <c r="Y69" i="10"/>
  <c r="Z69" i="10"/>
  <c r="AA69" i="10"/>
  <c r="E70" i="10"/>
  <c r="F70" i="10"/>
  <c r="G70" i="10"/>
  <c r="H70" i="10"/>
  <c r="I70" i="10"/>
  <c r="J70" i="10"/>
  <c r="K70" i="10"/>
  <c r="L70" i="10"/>
  <c r="M70" i="10"/>
  <c r="N70" i="10"/>
  <c r="O70" i="10"/>
  <c r="P70" i="10"/>
  <c r="Q70" i="10"/>
  <c r="R70" i="10"/>
  <c r="S70" i="10"/>
  <c r="T70" i="10"/>
  <c r="U70" i="10"/>
  <c r="V70" i="10"/>
  <c r="W70" i="10"/>
  <c r="X70" i="10"/>
  <c r="Y70" i="10"/>
  <c r="Z70" i="10"/>
  <c r="AA70" i="10"/>
  <c r="E71" i="10"/>
  <c r="F71" i="10"/>
  <c r="G71" i="10"/>
  <c r="H71" i="10"/>
  <c r="I71" i="10"/>
  <c r="J71" i="10"/>
  <c r="K71" i="10"/>
  <c r="L71" i="10"/>
  <c r="M71" i="10"/>
  <c r="N71" i="10"/>
  <c r="O71" i="10"/>
  <c r="P71" i="10"/>
  <c r="Q71" i="10"/>
  <c r="R71" i="10"/>
  <c r="S71" i="10"/>
  <c r="T71" i="10"/>
  <c r="U71" i="10"/>
  <c r="V71" i="10"/>
  <c r="W71" i="10"/>
  <c r="X71" i="10"/>
  <c r="Y71" i="10"/>
  <c r="Z71" i="10"/>
  <c r="AA71" i="10"/>
  <c r="E72" i="10"/>
  <c r="F72" i="10"/>
  <c r="G72" i="10"/>
  <c r="H72" i="10"/>
  <c r="I72" i="10"/>
  <c r="J72" i="10"/>
  <c r="K72" i="10"/>
  <c r="L72" i="10"/>
  <c r="M72" i="10"/>
  <c r="N72" i="10"/>
  <c r="O72" i="10"/>
  <c r="P72" i="10"/>
  <c r="Q72" i="10"/>
  <c r="R72" i="10"/>
  <c r="S72" i="10"/>
  <c r="T72" i="10"/>
  <c r="U72" i="10"/>
  <c r="V72" i="10"/>
  <c r="W72" i="10"/>
  <c r="X72" i="10"/>
  <c r="Y72" i="10"/>
  <c r="Z72" i="10"/>
  <c r="AA72" i="10"/>
  <c r="E73" i="10"/>
  <c r="F73" i="10"/>
  <c r="G73" i="10"/>
  <c r="H73" i="10"/>
  <c r="I73" i="10"/>
  <c r="J73" i="10"/>
  <c r="K73" i="10"/>
  <c r="L73" i="10"/>
  <c r="M73" i="10"/>
  <c r="N73" i="10"/>
  <c r="O73" i="10"/>
  <c r="P73" i="10"/>
  <c r="Q73" i="10"/>
  <c r="R73" i="10"/>
  <c r="S73" i="10"/>
  <c r="T73" i="10"/>
  <c r="U73" i="10"/>
  <c r="V73" i="10"/>
  <c r="W73" i="10"/>
  <c r="X73" i="10"/>
  <c r="Y73" i="10"/>
  <c r="Z73" i="10"/>
  <c r="AA73" i="10"/>
  <c r="E74" i="10"/>
  <c r="F74" i="10"/>
  <c r="G74" i="10"/>
  <c r="H74" i="10"/>
  <c r="I74" i="10"/>
  <c r="J74" i="10"/>
  <c r="K74" i="10"/>
  <c r="L74" i="10"/>
  <c r="M74" i="10"/>
  <c r="N74" i="10"/>
  <c r="O74" i="10"/>
  <c r="P74" i="10"/>
  <c r="Q74" i="10"/>
  <c r="R74" i="10"/>
  <c r="S74" i="10"/>
  <c r="T74" i="10"/>
  <c r="U74" i="10"/>
  <c r="V74" i="10"/>
  <c r="W74" i="10"/>
  <c r="X74" i="10"/>
  <c r="Y74" i="10"/>
  <c r="Z74" i="10"/>
  <c r="AA74" i="10"/>
  <c r="E75" i="10"/>
  <c r="F75" i="10"/>
  <c r="G75" i="10"/>
  <c r="H75" i="10"/>
  <c r="I75" i="10"/>
  <c r="J75" i="10"/>
  <c r="K75" i="10"/>
  <c r="L75" i="10"/>
  <c r="M75" i="10"/>
  <c r="N75" i="10"/>
  <c r="O75" i="10"/>
  <c r="P75" i="10"/>
  <c r="Q75" i="10"/>
  <c r="R75" i="10"/>
  <c r="S75" i="10"/>
  <c r="T75" i="10"/>
  <c r="U75" i="10"/>
  <c r="V75" i="10"/>
  <c r="W75" i="10"/>
  <c r="X75" i="10"/>
  <c r="Y75" i="10"/>
  <c r="Z75" i="10"/>
  <c r="AA75" i="10"/>
  <c r="E76" i="10"/>
  <c r="F76" i="10"/>
  <c r="G76" i="10"/>
  <c r="H76" i="10"/>
  <c r="I76" i="10"/>
  <c r="J76" i="10"/>
  <c r="K76" i="10"/>
  <c r="L76" i="10"/>
  <c r="M76" i="10"/>
  <c r="N76" i="10"/>
  <c r="O76" i="10"/>
  <c r="P76" i="10"/>
  <c r="Q76" i="10"/>
  <c r="R76" i="10"/>
  <c r="S76" i="10"/>
  <c r="T76" i="10"/>
  <c r="U76" i="10"/>
  <c r="V76" i="10"/>
  <c r="W76" i="10"/>
  <c r="X76" i="10"/>
  <c r="Y76" i="10"/>
  <c r="Z76" i="10"/>
  <c r="AA76" i="10"/>
  <c r="E77" i="10"/>
  <c r="F77" i="10"/>
  <c r="G77" i="10"/>
  <c r="H77" i="10"/>
  <c r="I77" i="10"/>
  <c r="J77" i="10"/>
  <c r="K77" i="10"/>
  <c r="L77" i="10"/>
  <c r="M77" i="10"/>
  <c r="N77" i="10"/>
  <c r="O77" i="10"/>
  <c r="P77" i="10"/>
  <c r="Q77" i="10"/>
  <c r="R77" i="10"/>
  <c r="S77" i="10"/>
  <c r="T77" i="10"/>
  <c r="U77" i="10"/>
  <c r="V77" i="10"/>
  <c r="W77" i="10"/>
  <c r="X77" i="10"/>
  <c r="Y77" i="10"/>
  <c r="Z77" i="10"/>
  <c r="AA77" i="10"/>
  <c r="E78" i="10"/>
  <c r="F78" i="10"/>
  <c r="G78" i="10"/>
  <c r="H78" i="10"/>
  <c r="I78" i="10"/>
  <c r="J78" i="10"/>
  <c r="K78" i="10"/>
  <c r="L78" i="10"/>
  <c r="M78" i="10"/>
  <c r="N78" i="10"/>
  <c r="O78" i="10"/>
  <c r="P78" i="10"/>
  <c r="Q78" i="10"/>
  <c r="R78" i="10"/>
  <c r="S78" i="10"/>
  <c r="T78" i="10"/>
  <c r="U78" i="10"/>
  <c r="V78" i="10"/>
  <c r="W78" i="10"/>
  <c r="X78" i="10"/>
  <c r="Y78" i="10"/>
  <c r="Z78" i="10"/>
  <c r="AA78" i="10"/>
  <c r="E79" i="10"/>
  <c r="F79" i="10"/>
  <c r="G79" i="10"/>
  <c r="H79" i="10"/>
  <c r="I79" i="10"/>
  <c r="J79" i="10"/>
  <c r="K79" i="10"/>
  <c r="L79" i="10"/>
  <c r="M79" i="10"/>
  <c r="N79" i="10"/>
  <c r="O79" i="10"/>
  <c r="P79" i="10"/>
  <c r="Q79" i="10"/>
  <c r="R79" i="10"/>
  <c r="S79" i="10"/>
  <c r="T79" i="10"/>
  <c r="U79" i="10"/>
  <c r="V79" i="10"/>
  <c r="W79" i="10"/>
  <c r="X79" i="10"/>
  <c r="Y79" i="10"/>
  <c r="Z79" i="10"/>
  <c r="AA79" i="10"/>
  <c r="E80" i="10"/>
  <c r="F80" i="10"/>
  <c r="G80" i="10"/>
  <c r="H80" i="10"/>
  <c r="I80" i="10"/>
  <c r="J80" i="10"/>
  <c r="K80" i="10"/>
  <c r="L80" i="10"/>
  <c r="M80" i="10"/>
  <c r="N80" i="10"/>
  <c r="O80" i="10"/>
  <c r="P80" i="10"/>
  <c r="Q80" i="10"/>
  <c r="R80" i="10"/>
  <c r="S80" i="10"/>
  <c r="T80" i="10"/>
  <c r="U80" i="10"/>
  <c r="V80" i="10"/>
  <c r="W80" i="10"/>
  <c r="X80" i="10"/>
  <c r="Y80" i="10"/>
  <c r="Z80" i="10"/>
  <c r="AA80" i="10"/>
  <c r="E81" i="10"/>
  <c r="F81" i="10"/>
  <c r="G81" i="10"/>
  <c r="H81" i="10"/>
  <c r="I81" i="10"/>
  <c r="J81" i="10"/>
  <c r="K81" i="10"/>
  <c r="L81" i="10"/>
  <c r="M81" i="10"/>
  <c r="N81" i="10"/>
  <c r="O81" i="10"/>
  <c r="P81" i="10"/>
  <c r="Q81" i="10"/>
  <c r="R81" i="10"/>
  <c r="S81" i="10"/>
  <c r="T81" i="10"/>
  <c r="U81" i="10"/>
  <c r="V81" i="10"/>
  <c r="W81" i="10"/>
  <c r="X81" i="10"/>
  <c r="Y81" i="10"/>
  <c r="Z81" i="10"/>
  <c r="AA81" i="10"/>
  <c r="E82" i="10"/>
  <c r="F82" i="10"/>
  <c r="G82" i="10"/>
  <c r="H82" i="10"/>
  <c r="I82" i="10"/>
  <c r="J82" i="10"/>
  <c r="K82" i="10"/>
  <c r="L82" i="10"/>
  <c r="M82" i="10"/>
  <c r="N82" i="10"/>
  <c r="O82" i="10"/>
  <c r="P82" i="10"/>
  <c r="Q82" i="10"/>
  <c r="R82" i="10"/>
  <c r="S82" i="10"/>
  <c r="T82" i="10"/>
  <c r="U82" i="10"/>
  <c r="V82" i="10"/>
  <c r="W82" i="10"/>
  <c r="X82" i="10"/>
  <c r="Y82" i="10"/>
  <c r="Z82" i="10"/>
  <c r="AA82" i="10"/>
  <c r="E83" i="10"/>
  <c r="F83" i="10"/>
  <c r="G83" i="10"/>
  <c r="H83" i="10"/>
  <c r="I83" i="10"/>
  <c r="J83" i="10"/>
  <c r="K83" i="10"/>
  <c r="L83" i="10"/>
  <c r="M83" i="10"/>
  <c r="N83" i="10"/>
  <c r="O83" i="10"/>
  <c r="P83" i="10"/>
  <c r="Q83" i="10"/>
  <c r="R83" i="10"/>
  <c r="S83" i="10"/>
  <c r="T83" i="10"/>
  <c r="U83" i="10"/>
  <c r="V83" i="10"/>
  <c r="W83" i="10"/>
  <c r="X83" i="10"/>
  <c r="Y83" i="10"/>
  <c r="Z83" i="10"/>
  <c r="AA83" i="10"/>
  <c r="E84" i="10"/>
  <c r="F84" i="10"/>
  <c r="G84" i="10"/>
  <c r="H84" i="10"/>
  <c r="I84" i="10"/>
  <c r="J84" i="10"/>
  <c r="K84" i="10"/>
  <c r="L84" i="10"/>
  <c r="M84" i="10"/>
  <c r="N84" i="10"/>
  <c r="O84" i="10"/>
  <c r="P84" i="10"/>
  <c r="Q84" i="10"/>
  <c r="R84" i="10"/>
  <c r="S84" i="10"/>
  <c r="T84" i="10"/>
  <c r="U84" i="10"/>
  <c r="V84" i="10"/>
  <c r="W84" i="10"/>
  <c r="X84" i="10"/>
  <c r="Y84" i="10"/>
  <c r="Z84" i="10"/>
  <c r="AA84" i="10"/>
  <c r="E85" i="10"/>
  <c r="F85" i="10"/>
  <c r="G85" i="10"/>
  <c r="H85" i="10"/>
  <c r="I85" i="10"/>
  <c r="J85" i="10"/>
  <c r="K85" i="10"/>
  <c r="L85" i="10"/>
  <c r="M85" i="10"/>
  <c r="N85" i="10"/>
  <c r="O85" i="10"/>
  <c r="P85" i="10"/>
  <c r="Q85" i="10"/>
  <c r="R85" i="10"/>
  <c r="S85" i="10"/>
  <c r="T85" i="10"/>
  <c r="U85" i="10"/>
  <c r="V85" i="10"/>
  <c r="W85" i="10"/>
  <c r="X85" i="10"/>
  <c r="Y85" i="10"/>
  <c r="Z85" i="10"/>
  <c r="AA85" i="10"/>
  <c r="E86" i="10"/>
  <c r="F86" i="10"/>
  <c r="G86" i="10"/>
  <c r="H86" i="10"/>
  <c r="I86" i="10"/>
  <c r="J86" i="10"/>
  <c r="K86" i="10"/>
  <c r="L86" i="10"/>
  <c r="M86" i="10"/>
  <c r="N86" i="10"/>
  <c r="O86" i="10"/>
  <c r="P86" i="10"/>
  <c r="Q86" i="10"/>
  <c r="R86" i="10"/>
  <c r="S86" i="10"/>
  <c r="T86" i="10"/>
  <c r="U86" i="10"/>
  <c r="V86" i="10"/>
  <c r="W86" i="10"/>
  <c r="X86" i="10"/>
  <c r="Y86" i="10"/>
  <c r="Z86" i="10"/>
  <c r="AA86" i="10"/>
  <c r="E87" i="10"/>
  <c r="F87" i="10"/>
  <c r="G87" i="10"/>
  <c r="H87" i="10"/>
  <c r="I87" i="10"/>
  <c r="J87" i="10"/>
  <c r="K87" i="10"/>
  <c r="L87" i="10"/>
  <c r="M87" i="10"/>
  <c r="N87" i="10"/>
  <c r="O87" i="10"/>
  <c r="P87" i="10"/>
  <c r="Q87" i="10"/>
  <c r="R87" i="10"/>
  <c r="S87" i="10"/>
  <c r="T87" i="10"/>
  <c r="U87" i="10"/>
  <c r="V87" i="10"/>
  <c r="W87" i="10"/>
  <c r="X87" i="10"/>
  <c r="Y87" i="10"/>
  <c r="Z87" i="10"/>
  <c r="AA87" i="10"/>
  <c r="E88" i="10"/>
  <c r="F88" i="10"/>
  <c r="G88" i="10"/>
  <c r="H88" i="10"/>
  <c r="I88" i="10"/>
  <c r="J88" i="10"/>
  <c r="K88" i="10"/>
  <c r="L88" i="10"/>
  <c r="M88" i="10"/>
  <c r="N88" i="10"/>
  <c r="O88" i="10"/>
  <c r="P88" i="10"/>
  <c r="Q88" i="10"/>
  <c r="R88" i="10"/>
  <c r="S88" i="10"/>
  <c r="T88" i="10"/>
  <c r="U88" i="10"/>
  <c r="V88" i="10"/>
  <c r="W88" i="10"/>
  <c r="X88" i="10"/>
  <c r="Y88" i="10"/>
  <c r="Z88" i="10"/>
  <c r="AA88" i="10"/>
  <c r="E89" i="10"/>
  <c r="F89" i="10"/>
  <c r="G89" i="10"/>
  <c r="H89" i="10"/>
  <c r="I89" i="10"/>
  <c r="J89" i="10"/>
  <c r="K89" i="10"/>
  <c r="L89" i="10"/>
  <c r="M89" i="10"/>
  <c r="N89" i="10"/>
  <c r="O89" i="10"/>
  <c r="P89" i="10"/>
  <c r="Q89" i="10"/>
  <c r="R89" i="10"/>
  <c r="S89" i="10"/>
  <c r="T89" i="10"/>
  <c r="U89" i="10"/>
  <c r="V89" i="10"/>
  <c r="W89" i="10"/>
  <c r="X89" i="10"/>
  <c r="Y89" i="10"/>
  <c r="Z89" i="10"/>
  <c r="AA89" i="10"/>
  <c r="E90" i="10"/>
  <c r="F90" i="10"/>
  <c r="G90" i="10"/>
  <c r="H90" i="10"/>
  <c r="I90" i="10"/>
  <c r="J90" i="10"/>
  <c r="K90" i="10"/>
  <c r="L90" i="10"/>
  <c r="M90" i="10"/>
  <c r="N90" i="10"/>
  <c r="O90" i="10"/>
  <c r="P90" i="10"/>
  <c r="Q90" i="10"/>
  <c r="R90" i="10"/>
  <c r="S90" i="10"/>
  <c r="T90" i="10"/>
  <c r="U90" i="10"/>
  <c r="V90" i="10"/>
  <c r="W90" i="10"/>
  <c r="X90" i="10"/>
  <c r="Y90" i="10"/>
  <c r="Z90" i="10"/>
  <c r="AA90" i="10"/>
  <c r="E91" i="10"/>
  <c r="F91" i="10"/>
  <c r="G91" i="10"/>
  <c r="H91" i="10"/>
  <c r="I91" i="10"/>
  <c r="J91" i="10"/>
  <c r="K91" i="10"/>
  <c r="L91" i="10"/>
  <c r="M91" i="10"/>
  <c r="N91" i="10"/>
  <c r="O91" i="10"/>
  <c r="P91" i="10"/>
  <c r="Q91" i="10"/>
  <c r="R91" i="10"/>
  <c r="S91" i="10"/>
  <c r="T91" i="10"/>
  <c r="U91" i="10"/>
  <c r="V91" i="10"/>
  <c r="W91" i="10"/>
  <c r="X91" i="10"/>
  <c r="Y91" i="10"/>
  <c r="Z91" i="10"/>
  <c r="AA91" i="10"/>
  <c r="D68" i="10"/>
  <c r="D69" i="10"/>
  <c r="D70" i="10"/>
  <c r="D71" i="10"/>
  <c r="D72" i="10"/>
  <c r="D73" i="10"/>
  <c r="D74" i="10"/>
  <c r="D75" i="10"/>
  <c r="D76" i="10"/>
  <c r="D77" i="10"/>
  <c r="D78" i="10"/>
  <c r="D79" i="10"/>
  <c r="D80" i="10"/>
  <c r="D81" i="10"/>
  <c r="D82" i="10"/>
  <c r="D83" i="10"/>
  <c r="D84" i="10"/>
  <c r="D85" i="10"/>
  <c r="D86" i="10"/>
  <c r="D87" i="10"/>
  <c r="D88" i="10"/>
  <c r="D89" i="10"/>
  <c r="D90" i="10"/>
  <c r="D91" i="10"/>
  <c r="AB38" i="10"/>
  <c r="AC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38" i="9"/>
  <c r="AE43" i="7" l="1"/>
  <c r="AE62" i="7"/>
  <c r="AE62" i="8"/>
  <c r="AF24" i="8"/>
  <c r="AF43" i="8" s="1"/>
  <c r="W62" i="8"/>
  <c r="W43" i="8"/>
  <c r="U43" i="8"/>
  <c r="V62" i="8"/>
  <c r="E62" i="8"/>
  <c r="E43" i="8"/>
  <c r="AC43" i="8"/>
  <c r="AD62" i="8"/>
  <c r="G62" i="7"/>
  <c r="AF38" i="14"/>
  <c r="H62" i="7"/>
  <c r="AA62" i="8"/>
  <c r="AB62" i="8"/>
  <c r="AA43" i="8"/>
  <c r="H62" i="8"/>
  <c r="H43" i="8"/>
  <c r="P62" i="8"/>
  <c r="P43" i="8"/>
  <c r="X62" i="8"/>
  <c r="X43" i="8"/>
  <c r="I62" i="8"/>
  <c r="K62" i="8"/>
  <c r="L62" i="8"/>
  <c r="K43" i="8"/>
  <c r="Q62" i="8"/>
  <c r="S62" i="8"/>
  <c r="T62" i="8"/>
  <c r="S43" i="8"/>
  <c r="E68" i="5"/>
  <c r="F68" i="5"/>
  <c r="G68" i="5"/>
  <c r="H68" i="5"/>
  <c r="I68" i="5"/>
  <c r="J68" i="5"/>
  <c r="K68" i="5"/>
  <c r="L68" i="5"/>
  <c r="M68" i="5"/>
  <c r="N68" i="5"/>
  <c r="O68" i="5"/>
  <c r="P68" i="5"/>
  <c r="Q68" i="5"/>
  <c r="R68" i="5"/>
  <c r="S68" i="5"/>
  <c r="T68" i="5"/>
  <c r="U68" i="5"/>
  <c r="V68" i="5"/>
  <c r="W68" i="5"/>
  <c r="X68" i="5"/>
  <c r="Y68" i="5"/>
  <c r="Z68" i="5"/>
  <c r="AA68" i="5"/>
  <c r="E69" i="5"/>
  <c r="F69" i="5"/>
  <c r="G69" i="5"/>
  <c r="H69" i="5"/>
  <c r="I69" i="5"/>
  <c r="J69" i="5"/>
  <c r="K69" i="5"/>
  <c r="L69" i="5"/>
  <c r="M69" i="5"/>
  <c r="N69" i="5"/>
  <c r="O69" i="5"/>
  <c r="P69" i="5"/>
  <c r="Q69" i="5"/>
  <c r="R69" i="5"/>
  <c r="S69" i="5"/>
  <c r="T69" i="5"/>
  <c r="U69" i="5"/>
  <c r="V69" i="5"/>
  <c r="W69" i="5"/>
  <c r="X69" i="5"/>
  <c r="Y69" i="5"/>
  <c r="Z69" i="5"/>
  <c r="E70" i="5"/>
  <c r="F70" i="5"/>
  <c r="G70" i="5"/>
  <c r="H70" i="5"/>
  <c r="I70" i="5"/>
  <c r="J70" i="5"/>
  <c r="K70" i="5"/>
  <c r="L70" i="5"/>
  <c r="M70" i="5"/>
  <c r="N70" i="5"/>
  <c r="O70" i="5"/>
  <c r="P70" i="5"/>
  <c r="Q70" i="5"/>
  <c r="R70" i="5"/>
  <c r="S70" i="5"/>
  <c r="T70" i="5"/>
  <c r="U70" i="5"/>
  <c r="V70" i="5"/>
  <c r="W70" i="5"/>
  <c r="X70" i="5"/>
  <c r="Y70" i="5"/>
  <c r="Z70" i="5"/>
  <c r="E71" i="5"/>
  <c r="F71" i="5"/>
  <c r="G71" i="5"/>
  <c r="H71" i="5"/>
  <c r="I71" i="5"/>
  <c r="J71" i="5"/>
  <c r="K71" i="5"/>
  <c r="L71" i="5"/>
  <c r="M71" i="5"/>
  <c r="N71" i="5"/>
  <c r="O71" i="5"/>
  <c r="P71" i="5"/>
  <c r="Q71" i="5"/>
  <c r="R71" i="5"/>
  <c r="S71" i="5"/>
  <c r="T71" i="5"/>
  <c r="U71" i="5"/>
  <c r="V71" i="5"/>
  <c r="W71" i="5"/>
  <c r="X71" i="5"/>
  <c r="Y71" i="5"/>
  <c r="Z71" i="5"/>
  <c r="E72" i="5"/>
  <c r="F72" i="5"/>
  <c r="G72" i="5"/>
  <c r="H72" i="5"/>
  <c r="I72" i="5"/>
  <c r="J72" i="5"/>
  <c r="K72" i="5"/>
  <c r="L72" i="5"/>
  <c r="M72" i="5"/>
  <c r="N72" i="5"/>
  <c r="O72" i="5"/>
  <c r="P72" i="5"/>
  <c r="Q72" i="5"/>
  <c r="R72" i="5"/>
  <c r="S72" i="5"/>
  <c r="T72" i="5"/>
  <c r="U72" i="5"/>
  <c r="V72" i="5"/>
  <c r="W72" i="5"/>
  <c r="X72" i="5"/>
  <c r="Y72" i="5"/>
  <c r="Z72" i="5"/>
  <c r="E73" i="5"/>
  <c r="F73" i="5"/>
  <c r="G73" i="5"/>
  <c r="H73" i="5"/>
  <c r="I73" i="5"/>
  <c r="J73" i="5"/>
  <c r="K73" i="5"/>
  <c r="L73" i="5"/>
  <c r="M73" i="5"/>
  <c r="N73" i="5"/>
  <c r="O73" i="5"/>
  <c r="P73" i="5"/>
  <c r="Q73" i="5"/>
  <c r="R73" i="5"/>
  <c r="S73" i="5"/>
  <c r="T73" i="5"/>
  <c r="U73" i="5"/>
  <c r="V73" i="5"/>
  <c r="W73" i="5"/>
  <c r="X73" i="5"/>
  <c r="Y73" i="5"/>
  <c r="Z73" i="5"/>
  <c r="E74" i="5"/>
  <c r="F74" i="5"/>
  <c r="G74" i="5"/>
  <c r="H74" i="5"/>
  <c r="I74" i="5"/>
  <c r="J74" i="5"/>
  <c r="K74" i="5"/>
  <c r="L74" i="5"/>
  <c r="M74" i="5"/>
  <c r="N74" i="5"/>
  <c r="O74" i="5"/>
  <c r="P74" i="5"/>
  <c r="Q74" i="5"/>
  <c r="R74" i="5"/>
  <c r="S74" i="5"/>
  <c r="T74" i="5"/>
  <c r="U74" i="5"/>
  <c r="V74" i="5"/>
  <c r="W74" i="5"/>
  <c r="X74" i="5"/>
  <c r="Y74" i="5"/>
  <c r="Z74" i="5"/>
  <c r="E75" i="5"/>
  <c r="F75" i="5"/>
  <c r="G75" i="5"/>
  <c r="H75" i="5"/>
  <c r="I75" i="5"/>
  <c r="J75" i="5"/>
  <c r="K75" i="5"/>
  <c r="L75" i="5"/>
  <c r="M75" i="5"/>
  <c r="N75" i="5"/>
  <c r="O75" i="5"/>
  <c r="P75" i="5"/>
  <c r="Q75" i="5"/>
  <c r="R75" i="5"/>
  <c r="S75" i="5"/>
  <c r="T75" i="5"/>
  <c r="U75" i="5"/>
  <c r="V75" i="5"/>
  <c r="W75" i="5"/>
  <c r="X75" i="5"/>
  <c r="Y75" i="5"/>
  <c r="Z75" i="5"/>
  <c r="E76" i="5"/>
  <c r="F76" i="5"/>
  <c r="G76" i="5"/>
  <c r="H76" i="5"/>
  <c r="I76" i="5"/>
  <c r="J76" i="5"/>
  <c r="K76" i="5"/>
  <c r="L76" i="5"/>
  <c r="M76" i="5"/>
  <c r="N76" i="5"/>
  <c r="O76" i="5"/>
  <c r="P76" i="5"/>
  <c r="Q76" i="5"/>
  <c r="R76" i="5"/>
  <c r="S76" i="5"/>
  <c r="T76" i="5"/>
  <c r="U76" i="5"/>
  <c r="V76" i="5"/>
  <c r="W76" i="5"/>
  <c r="X76" i="5"/>
  <c r="Y76" i="5"/>
  <c r="Z76" i="5"/>
  <c r="E77" i="5"/>
  <c r="F77" i="5"/>
  <c r="G77" i="5"/>
  <c r="H77" i="5"/>
  <c r="I77" i="5"/>
  <c r="J77" i="5"/>
  <c r="K77" i="5"/>
  <c r="L77" i="5"/>
  <c r="M77" i="5"/>
  <c r="N77" i="5"/>
  <c r="O77" i="5"/>
  <c r="P77" i="5"/>
  <c r="Q77" i="5"/>
  <c r="R77" i="5"/>
  <c r="S77" i="5"/>
  <c r="T77" i="5"/>
  <c r="U77" i="5"/>
  <c r="V77" i="5"/>
  <c r="W77" i="5"/>
  <c r="X77" i="5"/>
  <c r="Y77" i="5"/>
  <c r="Z77" i="5"/>
  <c r="E78" i="5"/>
  <c r="F78" i="5"/>
  <c r="G78" i="5"/>
  <c r="H78" i="5"/>
  <c r="I78" i="5"/>
  <c r="J78" i="5"/>
  <c r="K78" i="5"/>
  <c r="L78" i="5"/>
  <c r="M78" i="5"/>
  <c r="N78" i="5"/>
  <c r="O78" i="5"/>
  <c r="P78" i="5"/>
  <c r="Q78" i="5"/>
  <c r="R78" i="5"/>
  <c r="S78" i="5"/>
  <c r="T78" i="5"/>
  <c r="U78" i="5"/>
  <c r="V78" i="5"/>
  <c r="W78" i="5"/>
  <c r="X78" i="5"/>
  <c r="Y78" i="5"/>
  <c r="Z78" i="5"/>
  <c r="E79" i="5"/>
  <c r="F79" i="5"/>
  <c r="G79" i="5"/>
  <c r="H79" i="5"/>
  <c r="I79" i="5"/>
  <c r="J79" i="5"/>
  <c r="K79" i="5"/>
  <c r="L79" i="5"/>
  <c r="M79" i="5"/>
  <c r="N79" i="5"/>
  <c r="O79" i="5"/>
  <c r="P79" i="5"/>
  <c r="Q79" i="5"/>
  <c r="R79" i="5"/>
  <c r="S79" i="5"/>
  <c r="T79" i="5"/>
  <c r="U79" i="5"/>
  <c r="V79" i="5"/>
  <c r="W79" i="5"/>
  <c r="X79" i="5"/>
  <c r="Y79" i="5"/>
  <c r="Z79" i="5"/>
  <c r="E80" i="5"/>
  <c r="F80" i="5"/>
  <c r="G80" i="5"/>
  <c r="H80" i="5"/>
  <c r="I80" i="5"/>
  <c r="J80" i="5"/>
  <c r="K80" i="5"/>
  <c r="L80" i="5"/>
  <c r="M80" i="5"/>
  <c r="N80" i="5"/>
  <c r="O80" i="5"/>
  <c r="P80" i="5"/>
  <c r="Q80" i="5"/>
  <c r="R80" i="5"/>
  <c r="S80" i="5"/>
  <c r="T80" i="5"/>
  <c r="U80" i="5"/>
  <c r="V80" i="5"/>
  <c r="W80" i="5"/>
  <c r="X80" i="5"/>
  <c r="Y80" i="5"/>
  <c r="Z80" i="5"/>
  <c r="E81" i="5"/>
  <c r="F81" i="5"/>
  <c r="G81" i="5"/>
  <c r="H81" i="5"/>
  <c r="I81" i="5"/>
  <c r="J81" i="5"/>
  <c r="K81" i="5"/>
  <c r="L81" i="5"/>
  <c r="M81" i="5"/>
  <c r="N81" i="5"/>
  <c r="O81" i="5"/>
  <c r="P81" i="5"/>
  <c r="Q81" i="5"/>
  <c r="R81" i="5"/>
  <c r="S81" i="5"/>
  <c r="T81" i="5"/>
  <c r="U81" i="5"/>
  <c r="V81" i="5"/>
  <c r="W81" i="5"/>
  <c r="X81" i="5"/>
  <c r="Y81" i="5"/>
  <c r="Z81" i="5"/>
  <c r="E82" i="5"/>
  <c r="F82" i="5"/>
  <c r="G82" i="5"/>
  <c r="H82" i="5"/>
  <c r="I82" i="5"/>
  <c r="J82" i="5"/>
  <c r="K82" i="5"/>
  <c r="L82" i="5"/>
  <c r="M82" i="5"/>
  <c r="N82" i="5"/>
  <c r="O82" i="5"/>
  <c r="P82" i="5"/>
  <c r="Q82" i="5"/>
  <c r="R82" i="5"/>
  <c r="S82" i="5"/>
  <c r="T82" i="5"/>
  <c r="U82" i="5"/>
  <c r="V82" i="5"/>
  <c r="W82" i="5"/>
  <c r="X82" i="5"/>
  <c r="Y82" i="5"/>
  <c r="Z82" i="5"/>
  <c r="E83" i="5"/>
  <c r="F83" i="5"/>
  <c r="G83" i="5"/>
  <c r="H83" i="5"/>
  <c r="I83" i="5"/>
  <c r="J83" i="5"/>
  <c r="K83" i="5"/>
  <c r="L83" i="5"/>
  <c r="M83" i="5"/>
  <c r="N83" i="5"/>
  <c r="O83" i="5"/>
  <c r="P83" i="5"/>
  <c r="Q83" i="5"/>
  <c r="R83" i="5"/>
  <c r="S83" i="5"/>
  <c r="T83" i="5"/>
  <c r="U83" i="5"/>
  <c r="V83" i="5"/>
  <c r="W83" i="5"/>
  <c r="X83" i="5"/>
  <c r="Y83" i="5"/>
  <c r="Z83" i="5"/>
  <c r="E84" i="5"/>
  <c r="F84" i="5"/>
  <c r="G84" i="5"/>
  <c r="H84" i="5"/>
  <c r="I84" i="5"/>
  <c r="J84" i="5"/>
  <c r="K84" i="5"/>
  <c r="L84" i="5"/>
  <c r="M84" i="5"/>
  <c r="N84" i="5"/>
  <c r="O84" i="5"/>
  <c r="P84" i="5"/>
  <c r="Q84" i="5"/>
  <c r="R84" i="5"/>
  <c r="S84" i="5"/>
  <c r="T84" i="5"/>
  <c r="U84" i="5"/>
  <c r="V84" i="5"/>
  <c r="W84" i="5"/>
  <c r="X84" i="5"/>
  <c r="Y84" i="5"/>
  <c r="Z84" i="5"/>
  <c r="E85" i="5"/>
  <c r="F85" i="5"/>
  <c r="G85" i="5"/>
  <c r="H85" i="5"/>
  <c r="I85" i="5"/>
  <c r="J85" i="5"/>
  <c r="K85" i="5"/>
  <c r="L85" i="5"/>
  <c r="M85" i="5"/>
  <c r="N85" i="5"/>
  <c r="O85" i="5"/>
  <c r="P85" i="5"/>
  <c r="Q85" i="5"/>
  <c r="R85" i="5"/>
  <c r="S85" i="5"/>
  <c r="T85" i="5"/>
  <c r="U85" i="5"/>
  <c r="V85" i="5"/>
  <c r="W85" i="5"/>
  <c r="X85" i="5"/>
  <c r="Y85" i="5"/>
  <c r="Z85" i="5"/>
  <c r="E86" i="5"/>
  <c r="F86" i="5"/>
  <c r="G86" i="5"/>
  <c r="H86" i="5"/>
  <c r="I86" i="5"/>
  <c r="J86" i="5"/>
  <c r="K86" i="5"/>
  <c r="L86" i="5"/>
  <c r="M86" i="5"/>
  <c r="N86" i="5"/>
  <c r="O86" i="5"/>
  <c r="P86" i="5"/>
  <c r="Q86" i="5"/>
  <c r="R86" i="5"/>
  <c r="S86" i="5"/>
  <c r="T86" i="5"/>
  <c r="U86" i="5"/>
  <c r="V86" i="5"/>
  <c r="W86" i="5"/>
  <c r="X86" i="5"/>
  <c r="Y86" i="5"/>
  <c r="Z86" i="5"/>
  <c r="E87" i="5"/>
  <c r="F87" i="5"/>
  <c r="G87" i="5"/>
  <c r="H87" i="5"/>
  <c r="I87" i="5"/>
  <c r="J87" i="5"/>
  <c r="K87" i="5"/>
  <c r="L87" i="5"/>
  <c r="M87" i="5"/>
  <c r="N87" i="5"/>
  <c r="O87" i="5"/>
  <c r="P87" i="5"/>
  <c r="Q87" i="5"/>
  <c r="R87" i="5"/>
  <c r="S87" i="5"/>
  <c r="T87" i="5"/>
  <c r="U87" i="5"/>
  <c r="V87" i="5"/>
  <c r="W87" i="5"/>
  <c r="X87" i="5"/>
  <c r="Y87" i="5"/>
  <c r="Z87" i="5"/>
  <c r="E88" i="5"/>
  <c r="F88" i="5"/>
  <c r="G88" i="5"/>
  <c r="H88" i="5"/>
  <c r="I88" i="5"/>
  <c r="J88" i="5"/>
  <c r="K88" i="5"/>
  <c r="L88" i="5"/>
  <c r="M88" i="5"/>
  <c r="N88" i="5"/>
  <c r="O88" i="5"/>
  <c r="P88" i="5"/>
  <c r="Q88" i="5"/>
  <c r="R88" i="5"/>
  <c r="S88" i="5"/>
  <c r="T88" i="5"/>
  <c r="U88" i="5"/>
  <c r="V88" i="5"/>
  <c r="W88" i="5"/>
  <c r="X88" i="5"/>
  <c r="Y88" i="5"/>
  <c r="Z88" i="5"/>
  <c r="E89" i="5"/>
  <c r="F89" i="5"/>
  <c r="G89" i="5"/>
  <c r="H89" i="5"/>
  <c r="I89" i="5"/>
  <c r="J89" i="5"/>
  <c r="K89" i="5"/>
  <c r="L89" i="5"/>
  <c r="M89" i="5"/>
  <c r="N89" i="5"/>
  <c r="O89" i="5"/>
  <c r="P89" i="5"/>
  <c r="Q89" i="5"/>
  <c r="R89" i="5"/>
  <c r="S89" i="5"/>
  <c r="T89" i="5"/>
  <c r="U89" i="5"/>
  <c r="V89" i="5"/>
  <c r="W89" i="5"/>
  <c r="X89" i="5"/>
  <c r="Y89" i="5"/>
  <c r="Z89" i="5"/>
  <c r="E90" i="5"/>
  <c r="F90" i="5"/>
  <c r="G90" i="5"/>
  <c r="H90" i="5"/>
  <c r="I90" i="5"/>
  <c r="J90" i="5"/>
  <c r="K90" i="5"/>
  <c r="L90" i="5"/>
  <c r="M90" i="5"/>
  <c r="N90" i="5"/>
  <c r="O90" i="5"/>
  <c r="P90" i="5"/>
  <c r="Q90" i="5"/>
  <c r="R90" i="5"/>
  <c r="S90" i="5"/>
  <c r="T90" i="5"/>
  <c r="U90" i="5"/>
  <c r="V90" i="5"/>
  <c r="W90" i="5"/>
  <c r="X90" i="5"/>
  <c r="Y90" i="5"/>
  <c r="Z90" i="5"/>
  <c r="E91" i="5"/>
  <c r="F91" i="5"/>
  <c r="G91" i="5"/>
  <c r="H91" i="5"/>
  <c r="I91" i="5"/>
  <c r="J91" i="5"/>
  <c r="K91" i="5"/>
  <c r="L91" i="5"/>
  <c r="M91" i="5"/>
  <c r="N91" i="5"/>
  <c r="O91" i="5"/>
  <c r="P91" i="5"/>
  <c r="Q91" i="5"/>
  <c r="R91" i="5"/>
  <c r="S91" i="5"/>
  <c r="T91" i="5"/>
  <c r="U91" i="5"/>
  <c r="V91" i="5"/>
  <c r="W91" i="5"/>
  <c r="X91" i="5"/>
  <c r="Y91" i="5"/>
  <c r="Z91" i="5"/>
  <c r="E92" i="5"/>
  <c r="F92" i="5"/>
  <c r="G92" i="5"/>
  <c r="H92" i="5"/>
  <c r="I92" i="5"/>
  <c r="J92" i="5"/>
  <c r="K92" i="5"/>
  <c r="L92" i="5"/>
  <c r="M92" i="5"/>
  <c r="N92" i="5"/>
  <c r="O92" i="5"/>
  <c r="P92" i="5"/>
  <c r="Q92" i="5"/>
  <c r="R92" i="5"/>
  <c r="S92" i="5"/>
  <c r="T92" i="5"/>
  <c r="U92" i="5"/>
  <c r="V92" i="5"/>
  <c r="W92" i="5"/>
  <c r="X92" i="5"/>
  <c r="Y92" i="5"/>
  <c r="Z92" i="5"/>
  <c r="D69" i="5"/>
  <c r="D70" i="5"/>
  <c r="D71" i="5"/>
  <c r="D72" i="5"/>
  <c r="D73" i="5"/>
  <c r="D74" i="5"/>
  <c r="D75" i="5"/>
  <c r="D76" i="5"/>
  <c r="D77" i="5"/>
  <c r="D78" i="5"/>
  <c r="D79" i="5"/>
  <c r="D80" i="5"/>
  <c r="D81" i="5"/>
  <c r="D82" i="5"/>
  <c r="D83" i="5"/>
  <c r="D84" i="5"/>
  <c r="D85" i="5"/>
  <c r="D86" i="5"/>
  <c r="D87" i="5"/>
  <c r="D88" i="5"/>
  <c r="D89" i="5"/>
  <c r="D90" i="5"/>
  <c r="D91" i="5"/>
  <c r="D92" i="5"/>
  <c r="D68" i="5"/>
  <c r="E68" i="6" l="1"/>
  <c r="F68" i="6"/>
  <c r="G68" i="6"/>
  <c r="H68" i="6"/>
  <c r="I68" i="6"/>
  <c r="J68" i="6"/>
  <c r="K68" i="6"/>
  <c r="L68" i="6"/>
  <c r="M68" i="6"/>
  <c r="N68" i="6"/>
  <c r="O68" i="6"/>
  <c r="P68" i="6"/>
  <c r="Q68" i="6"/>
  <c r="R68" i="6"/>
  <c r="S68" i="6"/>
  <c r="T68" i="6"/>
  <c r="U68" i="6"/>
  <c r="V68" i="6"/>
  <c r="W68" i="6"/>
  <c r="X68" i="6"/>
  <c r="Y68" i="6"/>
  <c r="Z68" i="6"/>
  <c r="AA68" i="6"/>
  <c r="AB38" i="6"/>
  <c r="E69" i="6" l="1"/>
  <c r="F69" i="6"/>
  <c r="G69" i="6"/>
  <c r="H69" i="6"/>
  <c r="I69" i="6"/>
  <c r="J69" i="6"/>
  <c r="K69" i="6"/>
  <c r="L69" i="6"/>
  <c r="M69" i="6"/>
  <c r="N69" i="6"/>
  <c r="O69" i="6"/>
  <c r="P69" i="6"/>
  <c r="Q69" i="6"/>
  <c r="R69" i="6"/>
  <c r="S69" i="6"/>
  <c r="T69" i="6"/>
  <c r="U69" i="6"/>
  <c r="V69" i="6"/>
  <c r="W69" i="6"/>
  <c r="X69" i="6"/>
  <c r="Y69" i="6"/>
  <c r="Z69" i="6"/>
  <c r="E70" i="6"/>
  <c r="F70" i="6"/>
  <c r="G70" i="6"/>
  <c r="H70" i="6"/>
  <c r="I70" i="6"/>
  <c r="J70" i="6"/>
  <c r="K70" i="6"/>
  <c r="L70" i="6"/>
  <c r="M70" i="6"/>
  <c r="N70" i="6"/>
  <c r="O70" i="6"/>
  <c r="P70" i="6"/>
  <c r="Q70" i="6"/>
  <c r="R70" i="6"/>
  <c r="S70" i="6"/>
  <c r="T70" i="6"/>
  <c r="U70" i="6"/>
  <c r="V70" i="6"/>
  <c r="W70" i="6"/>
  <c r="X70" i="6"/>
  <c r="Y70" i="6"/>
  <c r="Z70" i="6"/>
  <c r="E71" i="6"/>
  <c r="F71" i="6"/>
  <c r="G71" i="6"/>
  <c r="H71" i="6"/>
  <c r="I71" i="6"/>
  <c r="J71" i="6"/>
  <c r="K71" i="6"/>
  <c r="L71" i="6"/>
  <c r="M71" i="6"/>
  <c r="N71" i="6"/>
  <c r="O71" i="6"/>
  <c r="P71" i="6"/>
  <c r="Q71" i="6"/>
  <c r="R71" i="6"/>
  <c r="S71" i="6"/>
  <c r="T71" i="6"/>
  <c r="U71" i="6"/>
  <c r="V71" i="6"/>
  <c r="W71" i="6"/>
  <c r="X71" i="6"/>
  <c r="Y71" i="6"/>
  <c r="Z71" i="6"/>
  <c r="E72" i="6"/>
  <c r="F72" i="6"/>
  <c r="G72" i="6"/>
  <c r="H72" i="6"/>
  <c r="I72" i="6"/>
  <c r="J72" i="6"/>
  <c r="K72" i="6"/>
  <c r="L72" i="6"/>
  <c r="M72" i="6"/>
  <c r="N72" i="6"/>
  <c r="O72" i="6"/>
  <c r="P72" i="6"/>
  <c r="Q72" i="6"/>
  <c r="R72" i="6"/>
  <c r="S72" i="6"/>
  <c r="T72" i="6"/>
  <c r="U72" i="6"/>
  <c r="V72" i="6"/>
  <c r="W72" i="6"/>
  <c r="X72" i="6"/>
  <c r="Y72" i="6"/>
  <c r="Z72" i="6"/>
  <c r="E73" i="6"/>
  <c r="F73" i="6"/>
  <c r="G73" i="6"/>
  <c r="H73" i="6"/>
  <c r="I73" i="6"/>
  <c r="J73" i="6"/>
  <c r="K73" i="6"/>
  <c r="L73" i="6"/>
  <c r="M73" i="6"/>
  <c r="N73" i="6"/>
  <c r="O73" i="6"/>
  <c r="P73" i="6"/>
  <c r="Q73" i="6"/>
  <c r="R73" i="6"/>
  <c r="S73" i="6"/>
  <c r="T73" i="6"/>
  <c r="U73" i="6"/>
  <c r="V73" i="6"/>
  <c r="W73" i="6"/>
  <c r="X73" i="6"/>
  <c r="Y73" i="6"/>
  <c r="Z73" i="6"/>
  <c r="E74" i="6"/>
  <c r="F74" i="6"/>
  <c r="G74" i="6"/>
  <c r="H74" i="6"/>
  <c r="I74" i="6"/>
  <c r="J74" i="6"/>
  <c r="K74" i="6"/>
  <c r="L74" i="6"/>
  <c r="M74" i="6"/>
  <c r="N74" i="6"/>
  <c r="O74" i="6"/>
  <c r="P74" i="6"/>
  <c r="Q74" i="6"/>
  <c r="R74" i="6"/>
  <c r="S74" i="6"/>
  <c r="T74" i="6"/>
  <c r="U74" i="6"/>
  <c r="V74" i="6"/>
  <c r="W74" i="6"/>
  <c r="X74" i="6"/>
  <c r="Y74" i="6"/>
  <c r="Z74" i="6"/>
  <c r="E75" i="6"/>
  <c r="F75" i="6"/>
  <c r="G75" i="6"/>
  <c r="H75" i="6"/>
  <c r="I75" i="6"/>
  <c r="J75" i="6"/>
  <c r="K75" i="6"/>
  <c r="L75" i="6"/>
  <c r="M75" i="6"/>
  <c r="N75" i="6"/>
  <c r="O75" i="6"/>
  <c r="P75" i="6"/>
  <c r="Q75" i="6"/>
  <c r="R75" i="6"/>
  <c r="S75" i="6"/>
  <c r="T75" i="6"/>
  <c r="U75" i="6"/>
  <c r="V75" i="6"/>
  <c r="W75" i="6"/>
  <c r="X75" i="6"/>
  <c r="Y75" i="6"/>
  <c r="Z75" i="6"/>
  <c r="E76" i="6"/>
  <c r="F76" i="6"/>
  <c r="G76" i="6"/>
  <c r="H76" i="6"/>
  <c r="I76" i="6"/>
  <c r="J76" i="6"/>
  <c r="K76" i="6"/>
  <c r="L76" i="6"/>
  <c r="M76" i="6"/>
  <c r="N76" i="6"/>
  <c r="O76" i="6"/>
  <c r="P76" i="6"/>
  <c r="Q76" i="6"/>
  <c r="R76" i="6"/>
  <c r="S76" i="6"/>
  <c r="T76" i="6"/>
  <c r="U76" i="6"/>
  <c r="V76" i="6"/>
  <c r="W76" i="6"/>
  <c r="X76" i="6"/>
  <c r="Y76" i="6"/>
  <c r="Z76" i="6"/>
  <c r="E77" i="6"/>
  <c r="F77" i="6"/>
  <c r="G77" i="6"/>
  <c r="H77" i="6"/>
  <c r="I77" i="6"/>
  <c r="J77" i="6"/>
  <c r="K77" i="6"/>
  <c r="L77" i="6"/>
  <c r="M77" i="6"/>
  <c r="N77" i="6"/>
  <c r="O77" i="6"/>
  <c r="P77" i="6"/>
  <c r="Q77" i="6"/>
  <c r="R77" i="6"/>
  <c r="S77" i="6"/>
  <c r="T77" i="6"/>
  <c r="U77" i="6"/>
  <c r="V77" i="6"/>
  <c r="W77" i="6"/>
  <c r="X77" i="6"/>
  <c r="Y77" i="6"/>
  <c r="Z77" i="6"/>
  <c r="E78" i="6"/>
  <c r="F78" i="6"/>
  <c r="G78" i="6"/>
  <c r="H78" i="6"/>
  <c r="I78" i="6"/>
  <c r="J78" i="6"/>
  <c r="K78" i="6"/>
  <c r="L78" i="6"/>
  <c r="M78" i="6"/>
  <c r="N78" i="6"/>
  <c r="O78" i="6"/>
  <c r="P78" i="6"/>
  <c r="Q78" i="6"/>
  <c r="R78" i="6"/>
  <c r="S78" i="6"/>
  <c r="T78" i="6"/>
  <c r="U78" i="6"/>
  <c r="V78" i="6"/>
  <c r="W78" i="6"/>
  <c r="X78" i="6"/>
  <c r="Y78" i="6"/>
  <c r="Z78" i="6"/>
  <c r="E79" i="6"/>
  <c r="F79" i="6"/>
  <c r="G79" i="6"/>
  <c r="H79" i="6"/>
  <c r="I79" i="6"/>
  <c r="J79" i="6"/>
  <c r="K79" i="6"/>
  <c r="L79" i="6"/>
  <c r="M79" i="6"/>
  <c r="N79" i="6"/>
  <c r="O79" i="6"/>
  <c r="P79" i="6"/>
  <c r="Q79" i="6"/>
  <c r="R79" i="6"/>
  <c r="S79" i="6"/>
  <c r="T79" i="6"/>
  <c r="U79" i="6"/>
  <c r="V79" i="6"/>
  <c r="W79" i="6"/>
  <c r="X79" i="6"/>
  <c r="Y79" i="6"/>
  <c r="Z79" i="6"/>
  <c r="E80" i="6"/>
  <c r="F80" i="6"/>
  <c r="G80" i="6"/>
  <c r="H80" i="6"/>
  <c r="I80" i="6"/>
  <c r="J80" i="6"/>
  <c r="K80" i="6"/>
  <c r="L80" i="6"/>
  <c r="M80" i="6"/>
  <c r="N80" i="6"/>
  <c r="O80" i="6"/>
  <c r="P80" i="6"/>
  <c r="Q80" i="6"/>
  <c r="R80" i="6"/>
  <c r="S80" i="6"/>
  <c r="T80" i="6"/>
  <c r="U80" i="6"/>
  <c r="V80" i="6"/>
  <c r="W80" i="6"/>
  <c r="X80" i="6"/>
  <c r="Y80" i="6"/>
  <c r="Z80" i="6"/>
  <c r="E81" i="6"/>
  <c r="F81" i="6"/>
  <c r="G81" i="6"/>
  <c r="H81" i="6"/>
  <c r="I81" i="6"/>
  <c r="J81" i="6"/>
  <c r="K81" i="6"/>
  <c r="L81" i="6"/>
  <c r="M81" i="6"/>
  <c r="N81" i="6"/>
  <c r="O81" i="6"/>
  <c r="P81" i="6"/>
  <c r="Q81" i="6"/>
  <c r="R81" i="6"/>
  <c r="S81" i="6"/>
  <c r="T81" i="6"/>
  <c r="U81" i="6"/>
  <c r="V81" i="6"/>
  <c r="W81" i="6"/>
  <c r="X81" i="6"/>
  <c r="Y81" i="6"/>
  <c r="Z81" i="6"/>
  <c r="E82" i="6"/>
  <c r="F82" i="6"/>
  <c r="G82" i="6"/>
  <c r="H82" i="6"/>
  <c r="I82" i="6"/>
  <c r="J82" i="6"/>
  <c r="K82" i="6"/>
  <c r="L82" i="6"/>
  <c r="M82" i="6"/>
  <c r="N82" i="6"/>
  <c r="O82" i="6"/>
  <c r="P82" i="6"/>
  <c r="Q82" i="6"/>
  <c r="R82" i="6"/>
  <c r="S82" i="6"/>
  <c r="T82" i="6"/>
  <c r="U82" i="6"/>
  <c r="V82" i="6"/>
  <c r="W82" i="6"/>
  <c r="X82" i="6"/>
  <c r="Y82" i="6"/>
  <c r="Z82" i="6"/>
  <c r="E83" i="6"/>
  <c r="F83" i="6"/>
  <c r="G83" i="6"/>
  <c r="H83" i="6"/>
  <c r="I83" i="6"/>
  <c r="J83" i="6"/>
  <c r="K83" i="6"/>
  <c r="L83" i="6"/>
  <c r="M83" i="6"/>
  <c r="N83" i="6"/>
  <c r="O83" i="6"/>
  <c r="P83" i="6"/>
  <c r="Q83" i="6"/>
  <c r="R83" i="6"/>
  <c r="S83" i="6"/>
  <c r="T83" i="6"/>
  <c r="U83" i="6"/>
  <c r="V83" i="6"/>
  <c r="W83" i="6"/>
  <c r="X83" i="6"/>
  <c r="Y83" i="6"/>
  <c r="Z83" i="6"/>
  <c r="E84" i="6"/>
  <c r="F84" i="6"/>
  <c r="G84" i="6"/>
  <c r="H84" i="6"/>
  <c r="I84" i="6"/>
  <c r="J84" i="6"/>
  <c r="K84" i="6"/>
  <c r="L84" i="6"/>
  <c r="M84" i="6"/>
  <c r="N84" i="6"/>
  <c r="O84" i="6"/>
  <c r="P84" i="6"/>
  <c r="Q84" i="6"/>
  <c r="R84" i="6"/>
  <c r="S84" i="6"/>
  <c r="T84" i="6"/>
  <c r="U84" i="6"/>
  <c r="V84" i="6"/>
  <c r="W84" i="6"/>
  <c r="X84" i="6"/>
  <c r="Y84" i="6"/>
  <c r="Z84" i="6"/>
  <c r="E85" i="6"/>
  <c r="F85" i="6"/>
  <c r="G85" i="6"/>
  <c r="H85" i="6"/>
  <c r="I85" i="6"/>
  <c r="J85" i="6"/>
  <c r="K85" i="6"/>
  <c r="L85" i="6"/>
  <c r="M85" i="6"/>
  <c r="N85" i="6"/>
  <c r="O85" i="6"/>
  <c r="P85" i="6"/>
  <c r="Q85" i="6"/>
  <c r="R85" i="6"/>
  <c r="S85" i="6"/>
  <c r="T85" i="6"/>
  <c r="U85" i="6"/>
  <c r="V85" i="6"/>
  <c r="W85" i="6"/>
  <c r="X85" i="6"/>
  <c r="Y85" i="6"/>
  <c r="Z85" i="6"/>
  <c r="E86" i="6"/>
  <c r="F86" i="6"/>
  <c r="G86" i="6"/>
  <c r="H86" i="6"/>
  <c r="I86" i="6"/>
  <c r="J86" i="6"/>
  <c r="K86" i="6"/>
  <c r="L86" i="6"/>
  <c r="M86" i="6"/>
  <c r="N86" i="6"/>
  <c r="O86" i="6"/>
  <c r="P86" i="6"/>
  <c r="Q86" i="6"/>
  <c r="R86" i="6"/>
  <c r="S86" i="6"/>
  <c r="T86" i="6"/>
  <c r="U86" i="6"/>
  <c r="V86" i="6"/>
  <c r="W86" i="6"/>
  <c r="X86" i="6"/>
  <c r="Y86" i="6"/>
  <c r="Z86" i="6"/>
  <c r="E87" i="6"/>
  <c r="F87" i="6"/>
  <c r="G87" i="6"/>
  <c r="H87" i="6"/>
  <c r="I87" i="6"/>
  <c r="J87" i="6"/>
  <c r="K87" i="6"/>
  <c r="L87" i="6"/>
  <c r="M87" i="6"/>
  <c r="N87" i="6"/>
  <c r="O87" i="6"/>
  <c r="P87" i="6"/>
  <c r="Q87" i="6"/>
  <c r="R87" i="6"/>
  <c r="S87" i="6"/>
  <c r="T87" i="6"/>
  <c r="U87" i="6"/>
  <c r="V87" i="6"/>
  <c r="W87" i="6"/>
  <c r="X87" i="6"/>
  <c r="Y87" i="6"/>
  <c r="Z87" i="6"/>
  <c r="E88" i="6"/>
  <c r="F88" i="6"/>
  <c r="G88" i="6"/>
  <c r="H88" i="6"/>
  <c r="I88" i="6"/>
  <c r="J88" i="6"/>
  <c r="K88" i="6"/>
  <c r="L88" i="6"/>
  <c r="M88" i="6"/>
  <c r="N88" i="6"/>
  <c r="O88" i="6"/>
  <c r="P88" i="6"/>
  <c r="Q88" i="6"/>
  <c r="R88" i="6"/>
  <c r="S88" i="6"/>
  <c r="T88" i="6"/>
  <c r="U88" i="6"/>
  <c r="V88" i="6"/>
  <c r="W88" i="6"/>
  <c r="X88" i="6"/>
  <c r="Y88" i="6"/>
  <c r="Z88" i="6"/>
  <c r="E89" i="6"/>
  <c r="F89" i="6"/>
  <c r="G89" i="6"/>
  <c r="H89" i="6"/>
  <c r="I89" i="6"/>
  <c r="J89" i="6"/>
  <c r="K89" i="6"/>
  <c r="L89" i="6"/>
  <c r="M89" i="6"/>
  <c r="N89" i="6"/>
  <c r="O89" i="6"/>
  <c r="P89" i="6"/>
  <c r="Q89" i="6"/>
  <c r="R89" i="6"/>
  <c r="S89" i="6"/>
  <c r="T89" i="6"/>
  <c r="U89" i="6"/>
  <c r="V89" i="6"/>
  <c r="W89" i="6"/>
  <c r="X89" i="6"/>
  <c r="Y89" i="6"/>
  <c r="Z89" i="6"/>
  <c r="E90" i="6"/>
  <c r="F90" i="6"/>
  <c r="G90" i="6"/>
  <c r="H90" i="6"/>
  <c r="I90" i="6"/>
  <c r="J90" i="6"/>
  <c r="K90" i="6"/>
  <c r="L90" i="6"/>
  <c r="M90" i="6"/>
  <c r="N90" i="6"/>
  <c r="O90" i="6"/>
  <c r="P90" i="6"/>
  <c r="Q90" i="6"/>
  <c r="R90" i="6"/>
  <c r="S90" i="6"/>
  <c r="T90" i="6"/>
  <c r="U90" i="6"/>
  <c r="V90" i="6"/>
  <c r="W90" i="6"/>
  <c r="X90" i="6"/>
  <c r="Y90" i="6"/>
  <c r="Z90" i="6"/>
  <c r="E91" i="6"/>
  <c r="F91" i="6"/>
  <c r="G91" i="6"/>
  <c r="H91" i="6"/>
  <c r="I91" i="6"/>
  <c r="J91" i="6"/>
  <c r="K91" i="6"/>
  <c r="L91" i="6"/>
  <c r="M91" i="6"/>
  <c r="N91" i="6"/>
  <c r="O91" i="6"/>
  <c r="P91" i="6"/>
  <c r="Q91" i="6"/>
  <c r="R91" i="6"/>
  <c r="S91" i="6"/>
  <c r="T91" i="6"/>
  <c r="U91" i="6"/>
  <c r="V91" i="6"/>
  <c r="W91" i="6"/>
  <c r="X91" i="6"/>
  <c r="Y91" i="6"/>
  <c r="Z91" i="6"/>
  <c r="E92" i="6"/>
  <c r="F92" i="6"/>
  <c r="G92" i="6"/>
  <c r="H92" i="6"/>
  <c r="I92" i="6"/>
  <c r="J92" i="6"/>
  <c r="K92" i="6"/>
  <c r="L92" i="6"/>
  <c r="M92" i="6"/>
  <c r="N92" i="6"/>
  <c r="O92" i="6"/>
  <c r="P92" i="6"/>
  <c r="Q92" i="6"/>
  <c r="R92" i="6"/>
  <c r="S92" i="6"/>
  <c r="T92" i="6"/>
  <c r="U92" i="6"/>
  <c r="V92" i="6"/>
  <c r="W92" i="6"/>
  <c r="X92" i="6"/>
  <c r="Y92" i="6"/>
  <c r="Z92" i="6"/>
  <c r="D69" i="6"/>
  <c r="D70" i="6"/>
  <c r="D71" i="6"/>
  <c r="D72" i="6"/>
  <c r="D73" i="6"/>
  <c r="D74" i="6"/>
  <c r="D75" i="6"/>
  <c r="D76" i="6"/>
  <c r="D77" i="6"/>
  <c r="D78" i="6"/>
  <c r="D79" i="6"/>
  <c r="D80" i="6"/>
  <c r="D81" i="6"/>
  <c r="D82" i="6"/>
  <c r="D83" i="6"/>
  <c r="D84" i="6"/>
  <c r="D85" i="6"/>
  <c r="D86" i="6"/>
  <c r="D87" i="6"/>
  <c r="D88" i="6"/>
  <c r="D89" i="6"/>
  <c r="D90" i="6"/>
  <c r="D91" i="6"/>
  <c r="D92" i="6"/>
  <c r="D67" i="13" l="1"/>
  <c r="D67" i="12"/>
  <c r="D68" i="6"/>
  <c r="D67" i="14" l="1"/>
  <c r="D34" i="12"/>
  <c r="E34" i="12"/>
  <c r="F34" i="12"/>
  <c r="G34" i="12"/>
  <c r="D34" i="11"/>
  <c r="E34" i="11"/>
  <c r="F34" i="11"/>
  <c r="G34" i="11"/>
  <c r="D67" i="10"/>
  <c r="D34" i="10"/>
  <c r="D34" i="17" s="1"/>
  <c r="E34" i="10"/>
  <c r="F34" i="10"/>
  <c r="F34" i="17" s="1"/>
  <c r="G34" i="10"/>
  <c r="D34" i="6"/>
  <c r="E34" i="6"/>
  <c r="F34" i="6"/>
  <c r="G34" i="6"/>
  <c r="D34" i="5"/>
  <c r="E34" i="5"/>
  <c r="E34" i="16" s="1"/>
  <c r="F34" i="5"/>
  <c r="F34" i="16" s="1"/>
  <c r="G34" i="5"/>
  <c r="G34" i="18" l="1"/>
  <c r="G92" i="11"/>
  <c r="G39" i="11"/>
  <c r="G42" i="11"/>
  <c r="G44" i="11"/>
  <c r="G46" i="11"/>
  <c r="G49" i="11"/>
  <c r="G40" i="11"/>
  <c r="G43" i="11"/>
  <c r="G50" i="11"/>
  <c r="G53" i="11"/>
  <c r="G56" i="11"/>
  <c r="G59" i="11"/>
  <c r="G62" i="11"/>
  <c r="G41" i="11"/>
  <c r="G45" i="11"/>
  <c r="G48" i="11"/>
  <c r="G51" i="11"/>
  <c r="G58" i="11"/>
  <c r="G60" i="11"/>
  <c r="G47" i="11"/>
  <c r="G55" i="11"/>
  <c r="G57" i="11"/>
  <c r="G38" i="11"/>
  <c r="G52" i="11"/>
  <c r="G54" i="11"/>
  <c r="G63" i="11"/>
  <c r="G61" i="11"/>
  <c r="D34" i="18"/>
  <c r="D39" i="11"/>
  <c r="D42" i="11"/>
  <c r="D45" i="11"/>
  <c r="D38" i="11"/>
  <c r="D40" i="11"/>
  <c r="D46" i="11"/>
  <c r="D49" i="11"/>
  <c r="D47" i="11"/>
  <c r="D50" i="11"/>
  <c r="D53" i="11"/>
  <c r="D56" i="11"/>
  <c r="D59" i="11"/>
  <c r="D62" i="11"/>
  <c r="D44" i="11"/>
  <c r="D52" i="11"/>
  <c r="D54" i="11"/>
  <c r="D61" i="11"/>
  <c r="D63" i="11"/>
  <c r="D51" i="11"/>
  <c r="D58" i="11"/>
  <c r="D60" i="11"/>
  <c r="D41" i="11"/>
  <c r="D43" i="11"/>
  <c r="D48" i="11"/>
  <c r="D55" i="11"/>
  <c r="D57" i="11"/>
  <c r="F92" i="11"/>
  <c r="F40" i="11"/>
  <c r="F43" i="11"/>
  <c r="F39" i="11"/>
  <c r="F41" i="11"/>
  <c r="F47" i="11"/>
  <c r="F46" i="11"/>
  <c r="F48" i="11"/>
  <c r="F51" i="11"/>
  <c r="F54" i="11"/>
  <c r="F57" i="11"/>
  <c r="F60" i="11"/>
  <c r="F63" i="11"/>
  <c r="F34" i="18"/>
  <c r="F53" i="11"/>
  <c r="F55" i="11"/>
  <c r="F62" i="11"/>
  <c r="F38" i="11"/>
  <c r="F42" i="11"/>
  <c r="F44" i="11"/>
  <c r="F50" i="11"/>
  <c r="F52" i="11"/>
  <c r="F59" i="11"/>
  <c r="F61" i="11"/>
  <c r="F45" i="11"/>
  <c r="F49" i="11"/>
  <c r="F56" i="11"/>
  <c r="F58" i="11"/>
  <c r="E34" i="18"/>
  <c r="E38" i="11"/>
  <c r="E41" i="11"/>
  <c r="E44" i="11"/>
  <c r="E43" i="11"/>
  <c r="E45" i="11"/>
  <c r="E48" i="11"/>
  <c r="E39" i="11"/>
  <c r="E42" i="11"/>
  <c r="E52" i="11"/>
  <c r="E55" i="11"/>
  <c r="E58" i="11"/>
  <c r="E61" i="11"/>
  <c r="E92" i="11"/>
  <c r="E47" i="11"/>
  <c r="E50" i="11"/>
  <c r="E57" i="11"/>
  <c r="E59" i="11"/>
  <c r="E40" i="11"/>
  <c r="E46" i="11"/>
  <c r="E49" i="11"/>
  <c r="E54" i="11"/>
  <c r="E56" i="11"/>
  <c r="E63" i="11"/>
  <c r="E51" i="11"/>
  <c r="E53" i="11"/>
  <c r="E62" i="11"/>
  <c r="E60" i="11"/>
  <c r="E92" i="10"/>
  <c r="E34" i="17"/>
  <c r="G92" i="10"/>
  <c r="G34" i="17"/>
  <c r="G34" i="16"/>
  <c r="D34" i="16"/>
  <c r="E38" i="14"/>
  <c r="E42" i="14"/>
  <c r="E46" i="14"/>
  <c r="E41" i="14"/>
  <c r="E45" i="14"/>
  <c r="E49" i="14"/>
  <c r="F92" i="14"/>
  <c r="E40" i="14"/>
  <c r="E44" i="14"/>
  <c r="E48" i="14"/>
  <c r="E47" i="14"/>
  <c r="E52" i="14"/>
  <c r="E56" i="14"/>
  <c r="E50" i="14"/>
  <c r="E51" i="14"/>
  <c r="E55" i="14"/>
  <c r="E59" i="14"/>
  <c r="E39" i="14"/>
  <c r="E54" i="14"/>
  <c r="E58" i="14"/>
  <c r="E62" i="14"/>
  <c r="E61" i="14"/>
  <c r="E43" i="14"/>
  <c r="E53" i="14"/>
  <c r="E60" i="14"/>
  <c r="E57" i="14"/>
  <c r="E63" i="14"/>
  <c r="D41" i="14"/>
  <c r="D45" i="14"/>
  <c r="E92" i="14"/>
  <c r="D40" i="14"/>
  <c r="D44" i="14"/>
  <c r="D48" i="14"/>
  <c r="D39" i="14"/>
  <c r="D43" i="14"/>
  <c r="D47" i="14"/>
  <c r="D46" i="14"/>
  <c r="D50" i="14"/>
  <c r="D51" i="14"/>
  <c r="D55" i="14"/>
  <c r="D59" i="14"/>
  <c r="D54" i="14"/>
  <c r="D58" i="14"/>
  <c r="D38" i="14"/>
  <c r="D49" i="14"/>
  <c r="D53" i="14"/>
  <c r="D57" i="14"/>
  <c r="D61" i="14"/>
  <c r="D56" i="14"/>
  <c r="D60" i="14"/>
  <c r="D62" i="14"/>
  <c r="D42" i="14"/>
  <c r="D52" i="14"/>
  <c r="D63" i="14"/>
  <c r="F39" i="14"/>
  <c r="F43" i="14"/>
  <c r="F47" i="14"/>
  <c r="F38" i="14"/>
  <c r="F42" i="14"/>
  <c r="F46" i="14"/>
  <c r="F50" i="14"/>
  <c r="F41" i="14"/>
  <c r="F45" i="14"/>
  <c r="F49" i="14"/>
  <c r="F48" i="14"/>
  <c r="F53" i="14"/>
  <c r="F57" i="14"/>
  <c r="F52" i="14"/>
  <c r="F56" i="14"/>
  <c r="F40" i="14"/>
  <c r="F51" i="14"/>
  <c r="F55" i="14"/>
  <c r="F59" i="14"/>
  <c r="F63" i="14"/>
  <c r="F62" i="14"/>
  <c r="F58" i="14"/>
  <c r="F44" i="14"/>
  <c r="F54" i="14"/>
  <c r="F61" i="14"/>
  <c r="G92" i="14"/>
  <c r="F60" i="14"/>
  <c r="G40" i="14"/>
  <c r="G44" i="14"/>
  <c r="G48" i="14"/>
  <c r="G39" i="14"/>
  <c r="G43" i="14"/>
  <c r="G47" i="14"/>
  <c r="G38" i="14"/>
  <c r="G42" i="14"/>
  <c r="G46" i="14"/>
  <c r="G45" i="14"/>
  <c r="G54" i="14"/>
  <c r="G58" i="14"/>
  <c r="G53" i="14"/>
  <c r="G57" i="14"/>
  <c r="G50" i="14"/>
  <c r="G52" i="14"/>
  <c r="G56" i="14"/>
  <c r="G59" i="14"/>
  <c r="G60" i="14"/>
  <c r="G63" i="14"/>
  <c r="G55" i="14"/>
  <c r="G61" i="14"/>
  <c r="G41" i="14"/>
  <c r="G51" i="14"/>
  <c r="G62" i="14"/>
  <c r="G49" i="14"/>
  <c r="G38" i="13"/>
  <c r="G42" i="13"/>
  <c r="G46" i="13"/>
  <c r="G41" i="13"/>
  <c r="G47" i="13"/>
  <c r="G52" i="13"/>
  <c r="G56" i="13"/>
  <c r="G60" i="13"/>
  <c r="G92" i="13"/>
  <c r="G43" i="13"/>
  <c r="G48" i="13"/>
  <c r="G51" i="13"/>
  <c r="G39" i="13"/>
  <c r="G53" i="13"/>
  <c r="G58" i="13"/>
  <c r="G63" i="13"/>
  <c r="G40" i="13"/>
  <c r="G49" i="13"/>
  <c r="G45" i="13"/>
  <c r="G50" i="13"/>
  <c r="G54" i="13"/>
  <c r="G59" i="13"/>
  <c r="G44" i="13"/>
  <c r="G55" i="13"/>
  <c r="G61" i="13"/>
  <c r="G57" i="13"/>
  <c r="G62" i="13"/>
  <c r="F92" i="13"/>
  <c r="F41" i="13"/>
  <c r="F45" i="13"/>
  <c r="F49" i="13"/>
  <c r="F42" i="13"/>
  <c r="F43" i="13"/>
  <c r="F48" i="13"/>
  <c r="F51" i="13"/>
  <c r="F55" i="13"/>
  <c r="F59" i="13"/>
  <c r="F63" i="13"/>
  <c r="F38" i="13"/>
  <c r="F39" i="13"/>
  <c r="F44" i="13"/>
  <c r="F50" i="13"/>
  <c r="F46" i="13"/>
  <c r="F54" i="13"/>
  <c r="F56" i="13"/>
  <c r="F47" i="13"/>
  <c r="F52" i="13"/>
  <c r="F60" i="13"/>
  <c r="F61" i="13"/>
  <c r="F40" i="13"/>
  <c r="F57" i="13"/>
  <c r="F62" i="13"/>
  <c r="F53" i="13"/>
  <c r="F58" i="13"/>
  <c r="E40" i="13"/>
  <c r="E44" i="13"/>
  <c r="E48" i="13"/>
  <c r="E92" i="13"/>
  <c r="E38" i="13"/>
  <c r="E39" i="13"/>
  <c r="E50" i="13"/>
  <c r="E54" i="13"/>
  <c r="E58" i="13"/>
  <c r="E62" i="13"/>
  <c r="E49" i="13"/>
  <c r="E53" i="13"/>
  <c r="E45" i="13"/>
  <c r="E52" i="13"/>
  <c r="E59" i="13"/>
  <c r="E60" i="13"/>
  <c r="E61" i="13"/>
  <c r="E43" i="13"/>
  <c r="E47" i="13"/>
  <c r="E46" i="13"/>
  <c r="E55" i="13"/>
  <c r="E56" i="13"/>
  <c r="E57" i="13"/>
  <c r="E41" i="13"/>
  <c r="E42" i="13"/>
  <c r="E51" i="13"/>
  <c r="E63" i="13"/>
  <c r="D39" i="13"/>
  <c r="D43" i="13"/>
  <c r="D47" i="13"/>
  <c r="D44" i="13"/>
  <c r="D49" i="13"/>
  <c r="D53" i="13"/>
  <c r="D57" i="13"/>
  <c r="D61" i="13"/>
  <c r="D40" i="13"/>
  <c r="D45" i="13"/>
  <c r="D46" i="13"/>
  <c r="D52" i="13"/>
  <c r="D38" i="13"/>
  <c r="D50" i="13"/>
  <c r="D55" i="13"/>
  <c r="D56" i="13"/>
  <c r="D51" i="13"/>
  <c r="D58" i="13"/>
  <c r="D63" i="13"/>
  <c r="D48" i="13"/>
  <c r="D41" i="13"/>
  <c r="D42" i="13"/>
  <c r="D62" i="13"/>
  <c r="D54" i="13"/>
  <c r="D60" i="13"/>
  <c r="D59" i="13"/>
  <c r="F39" i="12"/>
  <c r="F43" i="12"/>
  <c r="F47" i="12"/>
  <c r="F38" i="12"/>
  <c r="F42" i="12"/>
  <c r="F46" i="12"/>
  <c r="F41" i="12"/>
  <c r="F45" i="12"/>
  <c r="F49" i="12"/>
  <c r="G92" i="12"/>
  <c r="F44" i="12"/>
  <c r="F50" i="12"/>
  <c r="F52" i="12"/>
  <c r="F56" i="12"/>
  <c r="F48" i="12"/>
  <c r="F51" i="12"/>
  <c r="F55" i="12"/>
  <c r="F54" i="12"/>
  <c r="F53" i="12"/>
  <c r="F62" i="12"/>
  <c r="F63" i="12"/>
  <c r="F57" i="12"/>
  <c r="F61" i="12"/>
  <c r="F40" i="12"/>
  <c r="F58" i="12"/>
  <c r="F60" i="12"/>
  <c r="F59" i="12"/>
  <c r="D41" i="12"/>
  <c r="D45" i="12"/>
  <c r="D49" i="12"/>
  <c r="E92" i="12"/>
  <c r="D40" i="12"/>
  <c r="D44" i="12"/>
  <c r="D48" i="12"/>
  <c r="D39" i="12"/>
  <c r="D43" i="12"/>
  <c r="D47" i="12"/>
  <c r="D42" i="12"/>
  <c r="D54" i="12"/>
  <c r="D58" i="12"/>
  <c r="D46" i="12"/>
  <c r="D53" i="12"/>
  <c r="D57" i="12"/>
  <c r="D52" i="12"/>
  <c r="D56" i="12"/>
  <c r="D51" i="12"/>
  <c r="D60" i="12"/>
  <c r="D50" i="12"/>
  <c r="D55" i="12"/>
  <c r="D63" i="12"/>
  <c r="D61" i="12"/>
  <c r="D38" i="12"/>
  <c r="D59" i="12"/>
  <c r="D62" i="12"/>
  <c r="E38" i="12"/>
  <c r="E42" i="12"/>
  <c r="E46" i="12"/>
  <c r="E50" i="12"/>
  <c r="E41" i="12"/>
  <c r="E45" i="12"/>
  <c r="F92" i="12"/>
  <c r="E40" i="12"/>
  <c r="E44" i="12"/>
  <c r="E48" i="12"/>
  <c r="E43" i="12"/>
  <c r="E51" i="12"/>
  <c r="E55" i="12"/>
  <c r="E59" i="12"/>
  <c r="E47" i="12"/>
  <c r="E49" i="12"/>
  <c r="E54" i="12"/>
  <c r="E53" i="12"/>
  <c r="E57" i="12"/>
  <c r="E52" i="12"/>
  <c r="E61" i="12"/>
  <c r="E56" i="12"/>
  <c r="E58" i="12"/>
  <c r="E60" i="12"/>
  <c r="E62" i="12"/>
  <c r="E39" i="12"/>
  <c r="E63" i="12"/>
  <c r="G40" i="12"/>
  <c r="G44" i="12"/>
  <c r="G48" i="12"/>
  <c r="G39" i="12"/>
  <c r="G43" i="12"/>
  <c r="G47" i="12"/>
  <c r="G38" i="12"/>
  <c r="G42" i="12"/>
  <c r="G46" i="12"/>
  <c r="G50" i="12"/>
  <c r="G41" i="12"/>
  <c r="G53" i="12"/>
  <c r="G57" i="12"/>
  <c r="G45" i="12"/>
  <c r="G52" i="12"/>
  <c r="G56" i="12"/>
  <c r="G49" i="12"/>
  <c r="G51" i="12"/>
  <c r="G55" i="12"/>
  <c r="G59" i="12"/>
  <c r="G63" i="12"/>
  <c r="G58" i="12"/>
  <c r="G54" i="12"/>
  <c r="G62" i="12"/>
  <c r="G60" i="12"/>
  <c r="G61" i="12"/>
  <c r="F92" i="10"/>
  <c r="D41" i="9"/>
  <c r="D40" i="9"/>
  <c r="D44" i="9"/>
  <c r="D48" i="9"/>
  <c r="D46" i="9"/>
  <c r="D47" i="9"/>
  <c r="D51" i="9"/>
  <c r="D45" i="9"/>
  <c r="D50" i="9"/>
  <c r="D55" i="9"/>
  <c r="D59" i="9"/>
  <c r="D63" i="9"/>
  <c r="D39" i="9"/>
  <c r="D58" i="9"/>
  <c r="D62" i="9"/>
  <c r="D38" i="9"/>
  <c r="D42" i="9"/>
  <c r="D43" i="9"/>
  <c r="D53" i="9"/>
  <c r="D61" i="9"/>
  <c r="D49" i="9"/>
  <c r="D57" i="9"/>
  <c r="D60" i="9"/>
  <c r="D52" i="9"/>
  <c r="D54" i="9"/>
  <c r="D56" i="9"/>
  <c r="G40" i="9"/>
  <c r="G39" i="9"/>
  <c r="G43" i="9"/>
  <c r="G47" i="9"/>
  <c r="G38" i="9"/>
  <c r="G44" i="9"/>
  <c r="G49" i="9"/>
  <c r="G50" i="9"/>
  <c r="G54" i="9"/>
  <c r="G42" i="9"/>
  <c r="G48" i="9"/>
  <c r="G52" i="9"/>
  <c r="G58" i="9"/>
  <c r="G62" i="9"/>
  <c r="G41" i="9"/>
  <c r="G45" i="9"/>
  <c r="G46" i="9"/>
  <c r="G53" i="9"/>
  <c r="G57" i="9"/>
  <c r="G61" i="9"/>
  <c r="G56" i="9"/>
  <c r="G51" i="9"/>
  <c r="G55" i="9"/>
  <c r="G63" i="9"/>
  <c r="G60" i="9"/>
  <c r="G59" i="9"/>
  <c r="F39" i="9"/>
  <c r="F38" i="9"/>
  <c r="F42" i="9"/>
  <c r="F46" i="9"/>
  <c r="F40" i="9"/>
  <c r="F45" i="9"/>
  <c r="F53" i="9"/>
  <c r="F41" i="9"/>
  <c r="F43" i="9"/>
  <c r="F44" i="9"/>
  <c r="F47" i="9"/>
  <c r="F49" i="9"/>
  <c r="F57" i="9"/>
  <c r="F61" i="9"/>
  <c r="F54" i="9"/>
  <c r="F56" i="9"/>
  <c r="F60" i="9"/>
  <c r="F50" i="9"/>
  <c r="F51" i="9"/>
  <c r="F55" i="9"/>
  <c r="F58" i="9"/>
  <c r="F63" i="9"/>
  <c r="F59" i="9"/>
  <c r="F48" i="9"/>
  <c r="F62" i="9"/>
  <c r="F52" i="9"/>
  <c r="E38" i="9"/>
  <c r="E41" i="9"/>
  <c r="E45" i="9"/>
  <c r="E49" i="9"/>
  <c r="E52" i="9"/>
  <c r="E40" i="9"/>
  <c r="E46" i="9"/>
  <c r="E53" i="9"/>
  <c r="E54" i="9"/>
  <c r="E56" i="9"/>
  <c r="E60" i="9"/>
  <c r="E50" i="9"/>
  <c r="E51" i="9"/>
  <c r="E55" i="9"/>
  <c r="E59" i="9"/>
  <c r="E63" i="9"/>
  <c r="E39" i="9"/>
  <c r="E48" i="9"/>
  <c r="E61" i="9"/>
  <c r="E42" i="9"/>
  <c r="E43" i="9"/>
  <c r="E47" i="9"/>
  <c r="E62" i="9"/>
  <c r="E57" i="9"/>
  <c r="E44" i="9"/>
  <c r="E58" i="9"/>
  <c r="F40" i="5"/>
  <c r="F44" i="5"/>
  <c r="F48" i="5"/>
  <c r="F39" i="5"/>
  <c r="F43" i="5"/>
  <c r="F47" i="5"/>
  <c r="F51" i="5"/>
  <c r="F93" i="5"/>
  <c r="F38" i="5"/>
  <c r="F42" i="5"/>
  <c r="F46" i="5"/>
  <c r="F41" i="5"/>
  <c r="F45" i="5"/>
  <c r="F49" i="5"/>
  <c r="F50" i="5"/>
  <c r="F56" i="5"/>
  <c r="F60" i="5"/>
  <c r="F55" i="5"/>
  <c r="F59" i="5"/>
  <c r="F63" i="5"/>
  <c r="F52" i="5"/>
  <c r="F54" i="5"/>
  <c r="F58" i="5"/>
  <c r="F53" i="5"/>
  <c r="F57" i="5"/>
  <c r="F61" i="5"/>
  <c r="F62" i="5"/>
  <c r="G41" i="5"/>
  <c r="G45" i="5"/>
  <c r="G49" i="5"/>
  <c r="G40" i="5"/>
  <c r="G44" i="5"/>
  <c r="G48" i="5"/>
  <c r="G52" i="5"/>
  <c r="G39" i="5"/>
  <c r="G43" i="5"/>
  <c r="G47" i="5"/>
  <c r="G93" i="5"/>
  <c r="G38" i="5"/>
  <c r="G42" i="5"/>
  <c r="G46" i="5"/>
  <c r="G50" i="5"/>
  <c r="G53" i="5"/>
  <c r="G61" i="5"/>
  <c r="G56" i="5"/>
  <c r="G60" i="5"/>
  <c r="G59" i="5"/>
  <c r="G51" i="5"/>
  <c r="G55" i="5"/>
  <c r="G54" i="5"/>
  <c r="G58" i="5"/>
  <c r="G62" i="5"/>
  <c r="G57" i="5"/>
  <c r="G63" i="5"/>
  <c r="E39" i="5"/>
  <c r="E43" i="5"/>
  <c r="E47" i="5"/>
  <c r="E93" i="5"/>
  <c r="E38" i="5"/>
  <c r="E42" i="5"/>
  <c r="E46" i="5"/>
  <c r="E50" i="5"/>
  <c r="E41" i="5"/>
  <c r="E45" i="5"/>
  <c r="E49" i="5"/>
  <c r="E40" i="5"/>
  <c r="E44" i="5"/>
  <c r="E48" i="5"/>
  <c r="E55" i="5"/>
  <c r="E59" i="5"/>
  <c r="E51" i="5"/>
  <c r="E52" i="5"/>
  <c r="E54" i="5"/>
  <c r="E58" i="5"/>
  <c r="E62" i="5"/>
  <c r="E53" i="5"/>
  <c r="E57" i="5"/>
  <c r="E61" i="5"/>
  <c r="E56" i="5"/>
  <c r="E60" i="5"/>
  <c r="E63" i="5"/>
  <c r="D38" i="5"/>
  <c r="D42" i="5"/>
  <c r="D46" i="5"/>
  <c r="D50" i="5"/>
  <c r="D41" i="5"/>
  <c r="D45" i="5"/>
  <c r="D49" i="5"/>
  <c r="D53" i="5"/>
  <c r="D40" i="5"/>
  <c r="D44" i="5"/>
  <c r="D48" i="5"/>
  <c r="D39" i="5"/>
  <c r="D43" i="5"/>
  <c r="D47" i="5"/>
  <c r="D51" i="5"/>
  <c r="D52" i="5"/>
  <c r="D54" i="5"/>
  <c r="D57" i="5"/>
  <c r="D61" i="5"/>
  <c r="D60" i="5"/>
  <c r="D56" i="5"/>
  <c r="D55" i="5"/>
  <c r="D59" i="5"/>
  <c r="D63" i="5"/>
  <c r="D58" i="5"/>
  <c r="D62" i="5"/>
  <c r="F40" i="10"/>
  <c r="F48" i="10"/>
  <c r="F56" i="10"/>
  <c r="F43" i="10"/>
  <c r="F51" i="10"/>
  <c r="F59" i="10"/>
  <c r="F38" i="10"/>
  <c r="F46" i="10"/>
  <c r="F54" i="10"/>
  <c r="F62" i="10"/>
  <c r="F45" i="10"/>
  <c r="F53" i="10"/>
  <c r="F39" i="10"/>
  <c r="F44" i="10"/>
  <c r="F50" i="10"/>
  <c r="F55" i="10"/>
  <c r="F57" i="10"/>
  <c r="F61" i="10"/>
  <c r="F41" i="10"/>
  <c r="F42" i="10"/>
  <c r="F47" i="10"/>
  <c r="F52" i="10"/>
  <c r="F58" i="10"/>
  <c r="F63" i="10"/>
  <c r="F60" i="10"/>
  <c r="F49" i="10"/>
  <c r="D38" i="10"/>
  <c r="D46" i="10"/>
  <c r="D54" i="10"/>
  <c r="D62" i="10"/>
  <c r="D41" i="10"/>
  <c r="D49" i="10"/>
  <c r="D57" i="10"/>
  <c r="D44" i="10"/>
  <c r="D52" i="10"/>
  <c r="D60" i="10"/>
  <c r="D43" i="10"/>
  <c r="D51" i="10"/>
  <c r="D48" i="10"/>
  <c r="D42" i="10"/>
  <c r="D47" i="10"/>
  <c r="D53" i="10"/>
  <c r="D58" i="10"/>
  <c r="D63" i="10"/>
  <c r="D59" i="10"/>
  <c r="D40" i="10"/>
  <c r="D39" i="10"/>
  <c r="D45" i="10"/>
  <c r="D50" i="10"/>
  <c r="D55" i="10"/>
  <c r="D56" i="10"/>
  <c r="D61" i="10"/>
  <c r="E43" i="10"/>
  <c r="E51" i="10"/>
  <c r="E59" i="10"/>
  <c r="E38" i="10"/>
  <c r="E46" i="10"/>
  <c r="E54" i="10"/>
  <c r="E62" i="10"/>
  <c r="E41" i="10"/>
  <c r="E49" i="10"/>
  <c r="E57" i="10"/>
  <c r="E40" i="10"/>
  <c r="E48" i="10"/>
  <c r="E56" i="10"/>
  <c r="E61" i="10"/>
  <c r="E42" i="10"/>
  <c r="E47" i="10"/>
  <c r="E52" i="10"/>
  <c r="E53" i="10"/>
  <c r="E58" i="10"/>
  <c r="E63" i="10"/>
  <c r="E60" i="10"/>
  <c r="E39" i="10"/>
  <c r="E44" i="10"/>
  <c r="E45" i="10"/>
  <c r="E50" i="10"/>
  <c r="E55" i="10"/>
  <c r="G45" i="10"/>
  <c r="G53" i="10"/>
  <c r="G61" i="10"/>
  <c r="G40" i="10"/>
  <c r="G48" i="10"/>
  <c r="G56" i="10"/>
  <c r="G43" i="10"/>
  <c r="G51" i="10"/>
  <c r="G59" i="10"/>
  <c r="G42" i="10"/>
  <c r="G50" i="10"/>
  <c r="G38" i="10"/>
  <c r="G49" i="10"/>
  <c r="G54" i="10"/>
  <c r="G39" i="10"/>
  <c r="G44" i="10"/>
  <c r="G55" i="10"/>
  <c r="G57" i="10"/>
  <c r="G62" i="10"/>
  <c r="G41" i="10"/>
  <c r="G46" i="10"/>
  <c r="G47" i="10"/>
  <c r="G52" i="10"/>
  <c r="G58" i="10"/>
  <c r="G63" i="10"/>
  <c r="G60" i="10"/>
  <c r="G60" i="6"/>
  <c r="G93" i="6"/>
  <c r="E42" i="6"/>
  <c r="E93" i="6"/>
  <c r="F93" i="6"/>
  <c r="F42" i="6"/>
  <c r="F53" i="6"/>
  <c r="E49" i="6"/>
  <c r="E39" i="6"/>
  <c r="F60" i="6"/>
  <c r="E53" i="6"/>
  <c r="E46" i="6"/>
  <c r="F41" i="6"/>
  <c r="E58" i="6"/>
  <c r="E50" i="6"/>
  <c r="F45" i="6"/>
  <c r="E41" i="6"/>
  <c r="G41" i="6"/>
  <c r="E62" i="6"/>
  <c r="E57" i="6"/>
  <c r="F49" i="6"/>
  <c r="E45" i="6"/>
  <c r="G52" i="6"/>
  <c r="G56" i="6"/>
  <c r="F61" i="6"/>
  <c r="F56" i="6"/>
  <c r="E61" i="6"/>
  <c r="F57" i="6"/>
  <c r="E54" i="6"/>
  <c r="F52" i="6"/>
  <c r="F48" i="6"/>
  <c r="F44" i="6"/>
  <c r="F40" i="6"/>
  <c r="D63" i="6"/>
  <c r="D59" i="6"/>
  <c r="D51" i="6"/>
  <c r="G48" i="6"/>
  <c r="D47" i="6"/>
  <c r="G44" i="6"/>
  <c r="D43" i="6"/>
  <c r="G40" i="6"/>
  <c r="D39" i="6"/>
  <c r="D38" i="6"/>
  <c r="G63" i="6"/>
  <c r="D62" i="6"/>
  <c r="G55" i="6"/>
  <c r="D54" i="6"/>
  <c r="G51" i="6"/>
  <c r="D50" i="6"/>
  <c r="G43" i="6"/>
  <c r="D42" i="6"/>
  <c r="F38" i="6"/>
  <c r="F63" i="6"/>
  <c r="G62" i="6"/>
  <c r="D61" i="6"/>
  <c r="E60" i="6"/>
  <c r="F59" i="6"/>
  <c r="G58" i="6"/>
  <c r="D57" i="6"/>
  <c r="E56" i="6"/>
  <c r="F55" i="6"/>
  <c r="G54" i="6"/>
  <c r="D53" i="6"/>
  <c r="E52" i="6"/>
  <c r="F51" i="6"/>
  <c r="G50" i="6"/>
  <c r="D49" i="6"/>
  <c r="E48" i="6"/>
  <c r="F47" i="6"/>
  <c r="G46" i="6"/>
  <c r="D45" i="6"/>
  <c r="E44" i="6"/>
  <c r="F43" i="6"/>
  <c r="G42" i="6"/>
  <c r="D41" i="6"/>
  <c r="E40" i="6"/>
  <c r="F39" i="6"/>
  <c r="D55" i="6"/>
  <c r="G38" i="6"/>
  <c r="G59" i="6"/>
  <c r="D58" i="6"/>
  <c r="G47" i="6"/>
  <c r="D46" i="6"/>
  <c r="G39" i="6"/>
  <c r="E38" i="6"/>
  <c r="E63" i="6"/>
  <c r="F62" i="6"/>
  <c r="G61" i="6"/>
  <c r="D60" i="6"/>
  <c r="E59" i="6"/>
  <c r="F58" i="6"/>
  <c r="G57" i="6"/>
  <c r="D56" i="6"/>
  <c r="E55" i="6"/>
  <c r="F54" i="6"/>
  <c r="G53" i="6"/>
  <c r="D52" i="6"/>
  <c r="E51" i="6"/>
  <c r="F50" i="6"/>
  <c r="G49" i="6"/>
  <c r="D48" i="6"/>
  <c r="E47" i="6"/>
  <c r="F46" i="6"/>
  <c r="G45" i="6"/>
  <c r="D44" i="6"/>
  <c r="E43" i="6"/>
  <c r="D40" i="6"/>
  <c r="K34" i="12" l="1"/>
  <c r="K34" i="11"/>
  <c r="K34" i="10"/>
  <c r="K34" i="17" s="1"/>
  <c r="K34" i="6"/>
  <c r="K34" i="5"/>
  <c r="K34" i="16" s="1"/>
  <c r="K34" i="18" l="1"/>
  <c r="K38" i="11"/>
  <c r="K41" i="11"/>
  <c r="K44" i="11"/>
  <c r="K39" i="11"/>
  <c r="K45" i="11"/>
  <c r="K48" i="11"/>
  <c r="K42" i="11"/>
  <c r="K46" i="11"/>
  <c r="K52" i="11"/>
  <c r="K55" i="11"/>
  <c r="K58" i="11"/>
  <c r="K61" i="11"/>
  <c r="K40" i="11"/>
  <c r="K47" i="11"/>
  <c r="K51" i="11"/>
  <c r="K53" i="11"/>
  <c r="K60" i="11"/>
  <c r="K62" i="11"/>
  <c r="K63" i="11"/>
  <c r="K43" i="11"/>
  <c r="K49" i="11"/>
  <c r="K50" i="11"/>
  <c r="K57" i="11"/>
  <c r="K59" i="11"/>
  <c r="K54" i="11"/>
  <c r="K56" i="11"/>
  <c r="K40" i="14"/>
  <c r="K44" i="14"/>
  <c r="K48" i="14"/>
  <c r="K39" i="14"/>
  <c r="K43" i="14"/>
  <c r="K47" i="14"/>
  <c r="K38" i="14"/>
  <c r="K42" i="14"/>
  <c r="K46" i="14"/>
  <c r="K41" i="14"/>
  <c r="K54" i="14"/>
  <c r="K58" i="14"/>
  <c r="K45" i="14"/>
  <c r="K49" i="14"/>
  <c r="K50" i="14"/>
  <c r="K53" i="14"/>
  <c r="K57" i="14"/>
  <c r="K52" i="14"/>
  <c r="K56" i="14"/>
  <c r="K55" i="14"/>
  <c r="K60" i="14"/>
  <c r="K51" i="14"/>
  <c r="K63" i="14"/>
  <c r="K59" i="14"/>
  <c r="K62" i="14"/>
  <c r="K61" i="14"/>
  <c r="K38" i="13"/>
  <c r="K42" i="13"/>
  <c r="K46" i="13"/>
  <c r="K43" i="13"/>
  <c r="K48" i="13"/>
  <c r="K52" i="13"/>
  <c r="K56" i="13"/>
  <c r="K60" i="13"/>
  <c r="K39" i="13"/>
  <c r="K44" i="13"/>
  <c r="K49" i="13"/>
  <c r="K51" i="13"/>
  <c r="K40" i="13"/>
  <c r="K41" i="13"/>
  <c r="K54" i="13"/>
  <c r="K59" i="13"/>
  <c r="K57" i="13"/>
  <c r="K62" i="13"/>
  <c r="K47" i="13"/>
  <c r="K55" i="13"/>
  <c r="K61" i="13"/>
  <c r="K45" i="13"/>
  <c r="K58" i="13"/>
  <c r="K63" i="13"/>
  <c r="K50" i="13"/>
  <c r="K53" i="13"/>
  <c r="K40" i="12"/>
  <c r="K44" i="12"/>
  <c r="K48" i="12"/>
  <c r="K39" i="12"/>
  <c r="K43" i="12"/>
  <c r="K47" i="12"/>
  <c r="K38" i="12"/>
  <c r="K42" i="12"/>
  <c r="K46" i="12"/>
  <c r="K50" i="12"/>
  <c r="K49" i="12"/>
  <c r="K53" i="12"/>
  <c r="K57" i="12"/>
  <c r="K41" i="12"/>
  <c r="K52" i="12"/>
  <c r="K56" i="12"/>
  <c r="K45" i="12"/>
  <c r="K51" i="12"/>
  <c r="K55" i="12"/>
  <c r="K63" i="12"/>
  <c r="K59" i="12"/>
  <c r="K60" i="12"/>
  <c r="K62" i="12"/>
  <c r="K54" i="12"/>
  <c r="K58" i="12"/>
  <c r="K61" i="12"/>
  <c r="K40" i="9"/>
  <c r="K39" i="9"/>
  <c r="K43" i="9"/>
  <c r="K47" i="9"/>
  <c r="K45" i="9"/>
  <c r="K50" i="9"/>
  <c r="K54" i="9"/>
  <c r="K38" i="9"/>
  <c r="K53" i="9"/>
  <c r="K58" i="9"/>
  <c r="K62" i="9"/>
  <c r="K57" i="9"/>
  <c r="K61" i="9"/>
  <c r="K41" i="9"/>
  <c r="K42" i="9"/>
  <c r="K48" i="9"/>
  <c r="K51" i="9"/>
  <c r="K44" i="9"/>
  <c r="K46" i="9"/>
  <c r="K60" i="9"/>
  <c r="K49" i="9"/>
  <c r="K55" i="9"/>
  <c r="K63" i="9"/>
  <c r="K52" i="9"/>
  <c r="K59" i="9"/>
  <c r="K56" i="9"/>
  <c r="K41" i="5"/>
  <c r="K45" i="5"/>
  <c r="K49" i="5"/>
  <c r="K40" i="5"/>
  <c r="K44" i="5"/>
  <c r="K48" i="5"/>
  <c r="K52" i="5"/>
  <c r="K39" i="5"/>
  <c r="K43" i="5"/>
  <c r="K47" i="5"/>
  <c r="K38" i="5"/>
  <c r="K42" i="5"/>
  <c r="K46" i="5"/>
  <c r="K50" i="5"/>
  <c r="K51" i="5"/>
  <c r="K53" i="5"/>
  <c r="K57" i="5"/>
  <c r="K56" i="5"/>
  <c r="K60" i="5"/>
  <c r="K55" i="5"/>
  <c r="K59" i="5"/>
  <c r="K54" i="5"/>
  <c r="K58" i="5"/>
  <c r="K62" i="5"/>
  <c r="K61" i="5"/>
  <c r="K63" i="5"/>
  <c r="K41" i="10"/>
  <c r="K49" i="10"/>
  <c r="K57" i="10"/>
  <c r="K44" i="10"/>
  <c r="K52" i="10"/>
  <c r="K60" i="10"/>
  <c r="K39" i="10"/>
  <c r="K47" i="10"/>
  <c r="K55" i="10"/>
  <c r="K63" i="10"/>
  <c r="K38" i="10"/>
  <c r="K46" i="10"/>
  <c r="K54" i="10"/>
  <c r="K40" i="10"/>
  <c r="K51" i="10"/>
  <c r="K59" i="10"/>
  <c r="K45" i="10"/>
  <c r="K50" i="10"/>
  <c r="K56" i="10"/>
  <c r="K61" i="10"/>
  <c r="K43" i="10"/>
  <c r="K48" i="10"/>
  <c r="K42" i="10"/>
  <c r="K53" i="10"/>
  <c r="K62" i="10"/>
  <c r="K58" i="10"/>
  <c r="K39" i="6"/>
  <c r="K50" i="6"/>
  <c r="K38" i="6"/>
  <c r="K56" i="6"/>
  <c r="K48" i="6"/>
  <c r="K40" i="6"/>
  <c r="K42" i="6"/>
  <c r="K62" i="6"/>
  <c r="K54" i="6"/>
  <c r="K46" i="6"/>
  <c r="K58" i="6"/>
  <c r="K60" i="6"/>
  <c r="K52" i="6"/>
  <c r="K44" i="6"/>
  <c r="K63" i="6"/>
  <c r="K59" i="6"/>
  <c r="K55" i="6"/>
  <c r="K51" i="6"/>
  <c r="K47" i="6"/>
  <c r="K43" i="6"/>
  <c r="K61" i="6"/>
  <c r="K57" i="6"/>
  <c r="K53" i="6"/>
  <c r="K49" i="6"/>
  <c r="K45" i="6"/>
  <c r="K41" i="6"/>
  <c r="L34" i="12" l="1"/>
  <c r="L34" i="11"/>
  <c r="L34" i="10"/>
  <c r="L92" i="11" l="1"/>
  <c r="L40" i="11"/>
  <c r="L43" i="11"/>
  <c r="L42" i="11"/>
  <c r="L44" i="11"/>
  <c r="L47" i="11"/>
  <c r="L34" i="18"/>
  <c r="L39" i="11"/>
  <c r="L49" i="11"/>
  <c r="L51" i="11"/>
  <c r="L54" i="11"/>
  <c r="L57" i="11"/>
  <c r="L60" i="11"/>
  <c r="L38" i="11"/>
  <c r="L56" i="11"/>
  <c r="L58" i="11"/>
  <c r="L41" i="11"/>
  <c r="L46" i="11"/>
  <c r="L53" i="11"/>
  <c r="L55" i="11"/>
  <c r="L62" i="11"/>
  <c r="L63" i="11"/>
  <c r="L45" i="11"/>
  <c r="L48" i="11"/>
  <c r="L50" i="11"/>
  <c r="L52" i="11"/>
  <c r="L61" i="11"/>
  <c r="L59" i="11"/>
  <c r="L92" i="10"/>
  <c r="L34" i="17"/>
  <c r="N39" i="14"/>
  <c r="N43" i="14"/>
  <c r="N47" i="14"/>
  <c r="N38" i="14"/>
  <c r="N42" i="14"/>
  <c r="N46" i="14"/>
  <c r="N50" i="14"/>
  <c r="N41" i="14"/>
  <c r="N45" i="14"/>
  <c r="N49" i="14"/>
  <c r="N40" i="14"/>
  <c r="N53" i="14"/>
  <c r="N57" i="14"/>
  <c r="O92" i="14"/>
  <c r="N44" i="14"/>
  <c r="N52" i="14"/>
  <c r="N56" i="14"/>
  <c r="N48" i="14"/>
  <c r="N51" i="14"/>
  <c r="N55" i="14"/>
  <c r="N54" i="14"/>
  <c r="N63" i="14"/>
  <c r="N58" i="14"/>
  <c r="N59" i="14"/>
  <c r="N62" i="14"/>
  <c r="N61" i="14"/>
  <c r="N60" i="14"/>
  <c r="M38" i="14"/>
  <c r="M42" i="14"/>
  <c r="M46" i="14"/>
  <c r="M41" i="14"/>
  <c r="M45" i="14"/>
  <c r="M49" i="14"/>
  <c r="N92" i="14"/>
  <c r="M40" i="14"/>
  <c r="M44" i="14"/>
  <c r="M48" i="14"/>
  <c r="M39" i="14"/>
  <c r="M52" i="14"/>
  <c r="M56" i="14"/>
  <c r="M43" i="14"/>
  <c r="M51" i="14"/>
  <c r="M55" i="14"/>
  <c r="M47" i="14"/>
  <c r="M54" i="14"/>
  <c r="M58" i="14"/>
  <c r="M53" i="14"/>
  <c r="M59" i="14"/>
  <c r="M62" i="14"/>
  <c r="M63" i="14"/>
  <c r="M57" i="14"/>
  <c r="M61" i="14"/>
  <c r="M60" i="14"/>
  <c r="M50" i="14"/>
  <c r="L41" i="14"/>
  <c r="L45" i="14"/>
  <c r="M92" i="14"/>
  <c r="L40" i="14"/>
  <c r="L44" i="14"/>
  <c r="L48" i="14"/>
  <c r="L39" i="14"/>
  <c r="L43" i="14"/>
  <c r="L47" i="14"/>
  <c r="L38" i="14"/>
  <c r="L51" i="14"/>
  <c r="L55" i="14"/>
  <c r="L59" i="14"/>
  <c r="L42" i="14"/>
  <c r="L54" i="14"/>
  <c r="L58" i="14"/>
  <c r="L46" i="14"/>
  <c r="L49" i="14"/>
  <c r="L50" i="14"/>
  <c r="L53" i="14"/>
  <c r="L57" i="14"/>
  <c r="L52" i="14"/>
  <c r="L61" i="14"/>
  <c r="L62" i="14"/>
  <c r="L56" i="14"/>
  <c r="L60" i="14"/>
  <c r="L63" i="14"/>
  <c r="L92" i="14"/>
  <c r="O40" i="14"/>
  <c r="O44" i="14"/>
  <c r="O48" i="14"/>
  <c r="O39" i="14"/>
  <c r="O43" i="14"/>
  <c r="O47" i="14"/>
  <c r="O38" i="14"/>
  <c r="O42" i="14"/>
  <c r="O46" i="14"/>
  <c r="O50" i="14"/>
  <c r="O54" i="14"/>
  <c r="O58" i="14"/>
  <c r="O41" i="14"/>
  <c r="O53" i="14"/>
  <c r="O57" i="14"/>
  <c r="O45" i="14"/>
  <c r="O52" i="14"/>
  <c r="O56" i="14"/>
  <c r="O49" i="14"/>
  <c r="O51" i="14"/>
  <c r="O60" i="14"/>
  <c r="O61" i="14"/>
  <c r="O55" i="14"/>
  <c r="O63" i="14"/>
  <c r="O59" i="14"/>
  <c r="O62" i="14"/>
  <c r="J39" i="14"/>
  <c r="J43" i="14"/>
  <c r="J47" i="14"/>
  <c r="J38" i="14"/>
  <c r="J42" i="14"/>
  <c r="J46" i="14"/>
  <c r="J50" i="14"/>
  <c r="J41" i="14"/>
  <c r="J45" i="14"/>
  <c r="J49" i="14"/>
  <c r="K92" i="14"/>
  <c r="J44" i="14"/>
  <c r="J53" i="14"/>
  <c r="J57" i="14"/>
  <c r="J48" i="14"/>
  <c r="J52" i="14"/>
  <c r="J56" i="14"/>
  <c r="J51" i="14"/>
  <c r="J55" i="14"/>
  <c r="J58" i="14"/>
  <c r="J63" i="14"/>
  <c r="J60" i="14"/>
  <c r="J62" i="14"/>
  <c r="J40" i="14"/>
  <c r="J59" i="14"/>
  <c r="J61" i="14"/>
  <c r="J54" i="14"/>
  <c r="J41" i="13"/>
  <c r="J45" i="13"/>
  <c r="J49" i="13"/>
  <c r="J38" i="13"/>
  <c r="J39" i="13"/>
  <c r="J44" i="13"/>
  <c r="J51" i="13"/>
  <c r="J55" i="13"/>
  <c r="J59" i="13"/>
  <c r="J63" i="13"/>
  <c r="J40" i="13"/>
  <c r="J50" i="13"/>
  <c r="J42" i="13"/>
  <c r="J43" i="13"/>
  <c r="J47" i="13"/>
  <c r="J60" i="13"/>
  <c r="J61" i="13"/>
  <c r="J53" i="13"/>
  <c r="J46" i="13"/>
  <c r="J48" i="13"/>
  <c r="J56" i="13"/>
  <c r="J57" i="13"/>
  <c r="J62" i="13"/>
  <c r="J58" i="13"/>
  <c r="J52" i="13"/>
  <c r="J54" i="13"/>
  <c r="K92" i="13"/>
  <c r="L39" i="13"/>
  <c r="L43" i="13"/>
  <c r="L47" i="13"/>
  <c r="L41" i="13"/>
  <c r="L42" i="13"/>
  <c r="L53" i="13"/>
  <c r="L57" i="13"/>
  <c r="L61" i="13"/>
  <c r="L92" i="13"/>
  <c r="L38" i="13"/>
  <c r="L48" i="13"/>
  <c r="L52" i="13"/>
  <c r="L44" i="13"/>
  <c r="L50" i="13"/>
  <c r="L58" i="13"/>
  <c r="L63" i="13"/>
  <c r="L46" i="13"/>
  <c r="L51" i="13"/>
  <c r="L55" i="13"/>
  <c r="L56" i="13"/>
  <c r="L45" i="13"/>
  <c r="L40" i="13"/>
  <c r="L49" i="13"/>
  <c r="L54" i="13"/>
  <c r="L59" i="13"/>
  <c r="L60" i="13"/>
  <c r="L62" i="13"/>
  <c r="L41" i="12"/>
  <c r="L45" i="12"/>
  <c r="L49" i="12"/>
  <c r="L40" i="12"/>
  <c r="L44" i="12"/>
  <c r="L48" i="12"/>
  <c r="L39" i="12"/>
  <c r="L43" i="12"/>
  <c r="L47" i="12"/>
  <c r="L54" i="12"/>
  <c r="L58" i="12"/>
  <c r="L38" i="12"/>
  <c r="L53" i="12"/>
  <c r="L57" i="12"/>
  <c r="L42" i="12"/>
  <c r="L52" i="12"/>
  <c r="L56" i="12"/>
  <c r="L59" i="12"/>
  <c r="L60" i="12"/>
  <c r="L55" i="12"/>
  <c r="L63" i="12"/>
  <c r="L46" i="12"/>
  <c r="L50" i="12"/>
  <c r="L51" i="12"/>
  <c r="L62" i="12"/>
  <c r="L61" i="12"/>
  <c r="L92" i="12"/>
  <c r="L40" i="9"/>
  <c r="L44" i="9"/>
  <c r="L48" i="9"/>
  <c r="L49" i="9"/>
  <c r="L51" i="9"/>
  <c r="L39" i="9"/>
  <c r="L45" i="9"/>
  <c r="L46" i="9"/>
  <c r="L52" i="9"/>
  <c r="L55" i="9"/>
  <c r="L59" i="9"/>
  <c r="L63" i="9"/>
  <c r="L38" i="9"/>
  <c r="L53" i="9"/>
  <c r="L54" i="9"/>
  <c r="L58" i="9"/>
  <c r="L62" i="9"/>
  <c r="L50" i="9"/>
  <c r="L42" i="9"/>
  <c r="L56" i="9"/>
  <c r="L57" i="9"/>
  <c r="L60" i="9"/>
  <c r="L41" i="9"/>
  <c r="L43" i="9"/>
  <c r="L47" i="9"/>
  <c r="L61" i="9"/>
  <c r="M38" i="9"/>
  <c r="M41" i="9"/>
  <c r="M45" i="9"/>
  <c r="M49" i="9"/>
  <c r="M42" i="9"/>
  <c r="M43" i="9"/>
  <c r="M44" i="9"/>
  <c r="M52" i="9"/>
  <c r="M47" i="9"/>
  <c r="M56" i="9"/>
  <c r="M60" i="9"/>
  <c r="M39" i="9"/>
  <c r="M46" i="9"/>
  <c r="M55" i="9"/>
  <c r="M59" i="9"/>
  <c r="M63" i="9"/>
  <c r="M48" i="9"/>
  <c r="M50" i="9"/>
  <c r="M61" i="9"/>
  <c r="M57" i="9"/>
  <c r="M58" i="9"/>
  <c r="M40" i="9"/>
  <c r="M54" i="9"/>
  <c r="M62" i="9"/>
  <c r="M51" i="9"/>
  <c r="M53" i="9"/>
  <c r="J39" i="9"/>
  <c r="J38" i="9"/>
  <c r="J42" i="9"/>
  <c r="J46" i="9"/>
  <c r="J41" i="9"/>
  <c r="J53" i="9"/>
  <c r="J54" i="9"/>
  <c r="J57" i="9"/>
  <c r="J61" i="9"/>
  <c r="J48" i="9"/>
  <c r="J50" i="9"/>
  <c r="J51" i="9"/>
  <c r="J56" i="9"/>
  <c r="J60" i="9"/>
  <c r="J40" i="9"/>
  <c r="J43" i="9"/>
  <c r="J44" i="9"/>
  <c r="J47" i="9"/>
  <c r="J49" i="9"/>
  <c r="J52" i="9"/>
  <c r="J59" i="9"/>
  <c r="J62" i="9"/>
  <c r="J45" i="9"/>
  <c r="J55" i="9"/>
  <c r="J58" i="9"/>
  <c r="J63" i="9"/>
  <c r="L38" i="10"/>
  <c r="L46" i="10"/>
  <c r="L54" i="10"/>
  <c r="L62" i="10"/>
  <c r="L41" i="10"/>
  <c r="L49" i="10"/>
  <c r="L57" i="10"/>
  <c r="L44" i="10"/>
  <c r="L52" i="10"/>
  <c r="L60" i="10"/>
  <c r="L43" i="10"/>
  <c r="L51" i="10"/>
  <c r="L40" i="10"/>
  <c r="L59" i="10"/>
  <c r="L39" i="10"/>
  <c r="L45" i="10"/>
  <c r="L50" i="10"/>
  <c r="L55" i="10"/>
  <c r="L56" i="10"/>
  <c r="L61" i="10"/>
  <c r="L48" i="10"/>
  <c r="L42" i="10"/>
  <c r="L47" i="10"/>
  <c r="L53" i="10"/>
  <c r="L58" i="10"/>
  <c r="L63" i="10"/>
  <c r="H34" i="12"/>
  <c r="I34" i="12"/>
  <c r="J34" i="12"/>
  <c r="M34" i="12"/>
  <c r="N34" i="12"/>
  <c r="O34" i="12"/>
  <c r="P34" i="12"/>
  <c r="Q34" i="12"/>
  <c r="R34" i="12"/>
  <c r="S34" i="12"/>
  <c r="T34" i="12"/>
  <c r="U34" i="12"/>
  <c r="V34" i="12"/>
  <c r="W34" i="12"/>
  <c r="X34" i="12"/>
  <c r="Y34" i="12"/>
  <c r="Z34" i="12"/>
  <c r="AA92" i="12" s="1"/>
  <c r="AA34" i="12"/>
  <c r="AB92" i="12" s="1"/>
  <c r="H34" i="11"/>
  <c r="I34" i="11"/>
  <c r="J34" i="11"/>
  <c r="M34" i="11"/>
  <c r="N34" i="11"/>
  <c r="O34" i="11"/>
  <c r="P34" i="11"/>
  <c r="Q34" i="11"/>
  <c r="R34" i="11"/>
  <c r="S34" i="11"/>
  <c r="T34" i="11"/>
  <c r="U34" i="11"/>
  <c r="V34" i="11"/>
  <c r="W34" i="11"/>
  <c r="X34" i="11"/>
  <c r="Y34" i="11"/>
  <c r="Z34" i="11"/>
  <c r="AA34" i="11"/>
  <c r="H34" i="10"/>
  <c r="I34" i="10"/>
  <c r="J34" i="10"/>
  <c r="J34" i="17" s="1"/>
  <c r="M34" i="10"/>
  <c r="N34" i="10"/>
  <c r="O34" i="10"/>
  <c r="P34" i="10"/>
  <c r="P34" i="17" s="1"/>
  <c r="Q34" i="10"/>
  <c r="Q34" i="17" s="1"/>
  <c r="R34" i="10"/>
  <c r="R34" i="17" s="1"/>
  <c r="S34" i="10"/>
  <c r="T34" i="10"/>
  <c r="T34" i="17" s="1"/>
  <c r="U34" i="10"/>
  <c r="U34" i="17" s="1"/>
  <c r="V34" i="10"/>
  <c r="W34" i="10"/>
  <c r="X34" i="10"/>
  <c r="X34" i="17" s="1"/>
  <c r="Y34" i="10"/>
  <c r="Y34" i="17" s="1"/>
  <c r="Z34" i="17"/>
  <c r="C34" i="10"/>
  <c r="C9" i="16"/>
  <c r="AA34" i="6"/>
  <c r="Y34" i="5"/>
  <c r="AA34" i="5"/>
  <c r="C34" i="11"/>
  <c r="C34" i="12"/>
  <c r="C9" i="17"/>
  <c r="H34" i="5"/>
  <c r="H34" i="6"/>
  <c r="I34" i="5"/>
  <c r="I34" i="6"/>
  <c r="J34" i="5"/>
  <c r="J34" i="16" s="1"/>
  <c r="J34" i="6"/>
  <c r="L34" i="5"/>
  <c r="L34" i="6"/>
  <c r="L93" i="6" s="1"/>
  <c r="M34" i="6"/>
  <c r="N34" i="5"/>
  <c r="N34" i="6"/>
  <c r="O34" i="5"/>
  <c r="O34" i="6"/>
  <c r="P34" i="5"/>
  <c r="P34" i="6"/>
  <c r="Q34" i="5"/>
  <c r="Q34" i="6"/>
  <c r="R34" i="5"/>
  <c r="R34" i="6"/>
  <c r="S34" i="5"/>
  <c r="S34" i="6"/>
  <c r="T34" i="5"/>
  <c r="T34" i="6"/>
  <c r="U34" i="5"/>
  <c r="U34" i="6"/>
  <c r="V34" i="5"/>
  <c r="V34" i="6"/>
  <c r="W34" i="5"/>
  <c r="W34" i="6"/>
  <c r="X34" i="5"/>
  <c r="X34" i="6"/>
  <c r="Y34" i="6"/>
  <c r="Z34" i="6"/>
  <c r="X25" i="7"/>
  <c r="W25" i="7"/>
  <c r="V25" i="7"/>
  <c r="U25" i="7"/>
  <c r="T25" i="7"/>
  <c r="S25" i="7"/>
  <c r="R25" i="7"/>
  <c r="Q25" i="7"/>
  <c r="P25" i="7"/>
  <c r="O25" i="7"/>
  <c r="N25" i="7"/>
  <c r="M25" i="7"/>
  <c r="L25" i="7"/>
  <c r="C34" i="6"/>
  <c r="Z34" i="5"/>
  <c r="M34" i="5"/>
  <c r="M34" i="16" s="1"/>
  <c r="AF25" i="7" l="1"/>
  <c r="S34" i="16"/>
  <c r="V34" i="16"/>
  <c r="P34" i="16"/>
  <c r="AF34" i="12"/>
  <c r="Y34" i="18"/>
  <c r="Y92" i="11"/>
  <c r="Y39" i="11"/>
  <c r="Y42" i="11"/>
  <c r="Y44" i="11"/>
  <c r="Y46" i="11"/>
  <c r="Y50" i="11"/>
  <c r="Y53" i="11"/>
  <c r="Y56" i="11"/>
  <c r="Y59" i="11"/>
  <c r="Y62" i="11"/>
  <c r="Y47" i="11"/>
  <c r="Y49" i="11"/>
  <c r="Y51" i="11"/>
  <c r="Y58" i="11"/>
  <c r="Y60" i="11"/>
  <c r="Y38" i="11"/>
  <c r="Y40" i="11"/>
  <c r="Y55" i="11"/>
  <c r="Y57" i="11"/>
  <c r="Y41" i="11"/>
  <c r="Y43" i="11"/>
  <c r="Y45" i="11"/>
  <c r="Y48" i="11"/>
  <c r="Y52" i="11"/>
  <c r="Y54" i="11"/>
  <c r="Y61" i="11"/>
  <c r="Y63" i="11"/>
  <c r="V34" i="18"/>
  <c r="V92" i="11"/>
  <c r="V39" i="11"/>
  <c r="V42" i="11"/>
  <c r="V38" i="11"/>
  <c r="V40" i="11"/>
  <c r="V46" i="11"/>
  <c r="V41" i="11"/>
  <c r="V44" i="11"/>
  <c r="V45" i="11"/>
  <c r="V47" i="11"/>
  <c r="V50" i="11"/>
  <c r="V53" i="11"/>
  <c r="V56" i="11"/>
  <c r="V59" i="11"/>
  <c r="V62" i="11"/>
  <c r="V52" i="11"/>
  <c r="V54" i="11"/>
  <c r="V61" i="11"/>
  <c r="V43" i="11"/>
  <c r="V48" i="11"/>
  <c r="V49" i="11"/>
  <c r="V51" i="11"/>
  <c r="V58" i="11"/>
  <c r="V60" i="11"/>
  <c r="V55" i="11"/>
  <c r="V63" i="11"/>
  <c r="V57" i="11"/>
  <c r="S34" i="18"/>
  <c r="S92" i="11"/>
  <c r="S39" i="11"/>
  <c r="S42" i="11"/>
  <c r="S41" i="11"/>
  <c r="S43" i="11"/>
  <c r="S46" i="11"/>
  <c r="S48" i="11"/>
  <c r="S50" i="11"/>
  <c r="S53" i="11"/>
  <c r="S56" i="11"/>
  <c r="S59" i="11"/>
  <c r="S62" i="11"/>
  <c r="S47" i="11"/>
  <c r="S55" i="11"/>
  <c r="S57" i="11"/>
  <c r="S52" i="11"/>
  <c r="S54" i="11"/>
  <c r="S61" i="11"/>
  <c r="S38" i="11"/>
  <c r="S40" i="11"/>
  <c r="S44" i="11"/>
  <c r="S45" i="11"/>
  <c r="S49" i="11"/>
  <c r="S51" i="11"/>
  <c r="S58" i="11"/>
  <c r="S60" i="11"/>
  <c r="S63" i="11"/>
  <c r="P34" i="18"/>
  <c r="P92" i="11"/>
  <c r="P39" i="11"/>
  <c r="P42" i="11"/>
  <c r="P44" i="11"/>
  <c r="P46" i="11"/>
  <c r="P49" i="11"/>
  <c r="P38" i="11"/>
  <c r="P41" i="11"/>
  <c r="P50" i="11"/>
  <c r="P53" i="11"/>
  <c r="P56" i="11"/>
  <c r="P59" i="11"/>
  <c r="P62" i="11"/>
  <c r="P51" i="11"/>
  <c r="P58" i="11"/>
  <c r="P60" i="11"/>
  <c r="P40" i="11"/>
  <c r="P45" i="11"/>
  <c r="P48" i="11"/>
  <c r="P55" i="11"/>
  <c r="P57" i="11"/>
  <c r="P43" i="11"/>
  <c r="P47" i="11"/>
  <c r="P52" i="11"/>
  <c r="P54" i="11"/>
  <c r="P61" i="11"/>
  <c r="P63" i="11"/>
  <c r="M34" i="18"/>
  <c r="M92" i="11"/>
  <c r="M39" i="11"/>
  <c r="M42" i="11"/>
  <c r="M38" i="11"/>
  <c r="M40" i="11"/>
  <c r="M46" i="11"/>
  <c r="M49" i="11"/>
  <c r="M43" i="11"/>
  <c r="M45" i="11"/>
  <c r="M47" i="11"/>
  <c r="M50" i="11"/>
  <c r="M53" i="11"/>
  <c r="M56" i="11"/>
  <c r="M59" i="11"/>
  <c r="M62" i="11"/>
  <c r="M44" i="11"/>
  <c r="M48" i="11"/>
  <c r="M52" i="11"/>
  <c r="M54" i="11"/>
  <c r="M61" i="11"/>
  <c r="M51" i="11"/>
  <c r="M58" i="11"/>
  <c r="M60" i="11"/>
  <c r="M41" i="11"/>
  <c r="M55" i="11"/>
  <c r="M63" i="11"/>
  <c r="M57" i="11"/>
  <c r="H34" i="18"/>
  <c r="H38" i="11"/>
  <c r="H41" i="11"/>
  <c r="H44" i="11"/>
  <c r="H40" i="11"/>
  <c r="H42" i="11"/>
  <c r="H45" i="11"/>
  <c r="H48" i="11"/>
  <c r="H47" i="11"/>
  <c r="H49" i="11"/>
  <c r="H52" i="11"/>
  <c r="H55" i="11"/>
  <c r="H58" i="11"/>
  <c r="H61" i="11"/>
  <c r="H39" i="11"/>
  <c r="H43" i="11"/>
  <c r="H54" i="11"/>
  <c r="H56" i="11"/>
  <c r="H63" i="11"/>
  <c r="H92" i="11"/>
  <c r="H51" i="11"/>
  <c r="H53" i="11"/>
  <c r="H60" i="11"/>
  <c r="H62" i="11"/>
  <c r="H46" i="11"/>
  <c r="H50" i="11"/>
  <c r="H57" i="11"/>
  <c r="H59" i="11"/>
  <c r="C34" i="18"/>
  <c r="C39" i="11"/>
  <c r="C42" i="11"/>
  <c r="C45" i="11"/>
  <c r="C48" i="11"/>
  <c r="C51" i="11"/>
  <c r="C54" i="11"/>
  <c r="C57" i="11"/>
  <c r="C60" i="11"/>
  <c r="C63" i="11"/>
  <c r="C40" i="11"/>
  <c r="C43" i="11"/>
  <c r="C46" i="11"/>
  <c r="C49" i="11"/>
  <c r="C52" i="11"/>
  <c r="C55" i="11"/>
  <c r="C58" i="11"/>
  <c r="C61" i="11"/>
  <c r="C38" i="11"/>
  <c r="C41" i="11"/>
  <c r="C50" i="11"/>
  <c r="C59" i="11"/>
  <c r="C44" i="11"/>
  <c r="C53" i="11"/>
  <c r="C62" i="11"/>
  <c r="C47" i="11"/>
  <c r="C56" i="11"/>
  <c r="AF34" i="11"/>
  <c r="D92" i="11"/>
  <c r="AA92" i="11"/>
  <c r="AB92" i="11"/>
  <c r="AA40" i="11"/>
  <c r="AA43" i="11"/>
  <c r="AA34" i="18"/>
  <c r="AA38" i="11"/>
  <c r="AA47" i="11"/>
  <c r="AA45" i="11"/>
  <c r="AA51" i="11"/>
  <c r="AA54" i="11"/>
  <c r="AA57" i="11"/>
  <c r="AA60" i="11"/>
  <c r="AA39" i="11"/>
  <c r="AA41" i="11"/>
  <c r="AA48" i="11"/>
  <c r="AA50" i="11"/>
  <c r="AA52" i="11"/>
  <c r="AA59" i="11"/>
  <c r="AA61" i="11"/>
  <c r="AA42" i="11"/>
  <c r="AA44" i="11"/>
  <c r="AA49" i="11"/>
  <c r="AA56" i="11"/>
  <c r="AA58" i="11"/>
  <c r="AA63" i="11"/>
  <c r="AA46" i="11"/>
  <c r="AA53" i="11"/>
  <c r="AA55" i="11"/>
  <c r="AA62" i="11"/>
  <c r="X92" i="11"/>
  <c r="X40" i="11"/>
  <c r="X43" i="11"/>
  <c r="X39" i="11"/>
  <c r="X41" i="11"/>
  <c r="X47" i="11"/>
  <c r="X34" i="18"/>
  <c r="X38" i="11"/>
  <c r="X42" i="11"/>
  <c r="X46" i="11"/>
  <c r="X48" i="11"/>
  <c r="X51" i="11"/>
  <c r="X54" i="11"/>
  <c r="X57" i="11"/>
  <c r="X60" i="11"/>
  <c r="X44" i="11"/>
  <c r="X53" i="11"/>
  <c r="X55" i="11"/>
  <c r="X62" i="11"/>
  <c r="X45" i="11"/>
  <c r="X50" i="11"/>
  <c r="X52" i="11"/>
  <c r="X59" i="11"/>
  <c r="X61" i="11"/>
  <c r="X63" i="11"/>
  <c r="X49" i="11"/>
  <c r="X56" i="11"/>
  <c r="X58" i="11"/>
  <c r="U92" i="11"/>
  <c r="U40" i="11"/>
  <c r="U43" i="11"/>
  <c r="U42" i="11"/>
  <c r="U44" i="11"/>
  <c r="U47" i="11"/>
  <c r="U51" i="11"/>
  <c r="U54" i="11"/>
  <c r="U57" i="11"/>
  <c r="U60" i="11"/>
  <c r="U38" i="11"/>
  <c r="U45" i="11"/>
  <c r="U48" i="11"/>
  <c r="U49" i="11"/>
  <c r="U56" i="11"/>
  <c r="U58" i="11"/>
  <c r="U39" i="11"/>
  <c r="U41" i="11"/>
  <c r="U53" i="11"/>
  <c r="U55" i="11"/>
  <c r="U62" i="11"/>
  <c r="U63" i="11"/>
  <c r="U34" i="18"/>
  <c r="U46" i="11"/>
  <c r="U50" i="11"/>
  <c r="U52" i="11"/>
  <c r="U59" i="11"/>
  <c r="U61" i="11"/>
  <c r="R92" i="11"/>
  <c r="R40" i="11"/>
  <c r="R43" i="11"/>
  <c r="R34" i="18"/>
  <c r="R38" i="11"/>
  <c r="R47" i="11"/>
  <c r="R39" i="11"/>
  <c r="R42" i="11"/>
  <c r="R45" i="11"/>
  <c r="R51" i="11"/>
  <c r="R54" i="11"/>
  <c r="R57" i="11"/>
  <c r="R60" i="11"/>
  <c r="R41" i="11"/>
  <c r="R50" i="11"/>
  <c r="R52" i="11"/>
  <c r="R59" i="11"/>
  <c r="R61" i="11"/>
  <c r="R44" i="11"/>
  <c r="R46" i="11"/>
  <c r="R49" i="11"/>
  <c r="R56" i="11"/>
  <c r="R58" i="11"/>
  <c r="R63" i="11"/>
  <c r="R48" i="11"/>
  <c r="R53" i="11"/>
  <c r="R55" i="11"/>
  <c r="R62" i="11"/>
  <c r="O92" i="11"/>
  <c r="O40" i="11"/>
  <c r="O43" i="11"/>
  <c r="O39" i="11"/>
  <c r="O41" i="11"/>
  <c r="O47" i="11"/>
  <c r="O44" i="11"/>
  <c r="O46" i="11"/>
  <c r="O48" i="11"/>
  <c r="O51" i="11"/>
  <c r="O54" i="11"/>
  <c r="O57" i="11"/>
  <c r="O60" i="11"/>
  <c r="O45" i="11"/>
  <c r="O49" i="11"/>
  <c r="O53" i="11"/>
  <c r="O55" i="11"/>
  <c r="O62" i="11"/>
  <c r="O34" i="18"/>
  <c r="O38" i="11"/>
  <c r="O42" i="11"/>
  <c r="O50" i="11"/>
  <c r="O52" i="11"/>
  <c r="O59" i="11"/>
  <c r="O61" i="11"/>
  <c r="O63" i="11"/>
  <c r="O56" i="11"/>
  <c r="O58" i="11"/>
  <c r="J34" i="18"/>
  <c r="J92" i="11"/>
  <c r="J39" i="11"/>
  <c r="J42" i="11"/>
  <c r="J41" i="11"/>
  <c r="J43" i="11"/>
  <c r="J46" i="11"/>
  <c r="J49" i="11"/>
  <c r="J38" i="11"/>
  <c r="J48" i="11"/>
  <c r="J50" i="11"/>
  <c r="J53" i="11"/>
  <c r="J56" i="11"/>
  <c r="J59" i="11"/>
  <c r="J62" i="11"/>
  <c r="J55" i="11"/>
  <c r="J57" i="11"/>
  <c r="J45" i="11"/>
  <c r="J52" i="11"/>
  <c r="J54" i="11"/>
  <c r="J61" i="11"/>
  <c r="J40" i="11"/>
  <c r="J44" i="11"/>
  <c r="J47" i="11"/>
  <c r="J51" i="11"/>
  <c r="J60" i="11"/>
  <c r="J58" i="11"/>
  <c r="J63" i="11"/>
  <c r="K92" i="11"/>
  <c r="Z34" i="18"/>
  <c r="Z38" i="11"/>
  <c r="Z41" i="11"/>
  <c r="Z44" i="11"/>
  <c r="Z40" i="11"/>
  <c r="Z42" i="11"/>
  <c r="Z45" i="11"/>
  <c r="Z48" i="11"/>
  <c r="Z92" i="11"/>
  <c r="Z39" i="11"/>
  <c r="Z43" i="11"/>
  <c r="Z47" i="11"/>
  <c r="Z49" i="11"/>
  <c r="Z52" i="11"/>
  <c r="Z55" i="11"/>
  <c r="Z58" i="11"/>
  <c r="Z61" i="11"/>
  <c r="Z54" i="11"/>
  <c r="Z56" i="11"/>
  <c r="Z63" i="11"/>
  <c r="Z46" i="11"/>
  <c r="Z51" i="11"/>
  <c r="Z53" i="11"/>
  <c r="Z60" i="11"/>
  <c r="Z62" i="11"/>
  <c r="Z50" i="11"/>
  <c r="Z59" i="11"/>
  <c r="Z57" i="11"/>
  <c r="W34" i="18"/>
  <c r="W38" i="11"/>
  <c r="W41" i="11"/>
  <c r="W44" i="11"/>
  <c r="W43" i="11"/>
  <c r="W45" i="11"/>
  <c r="W48" i="11"/>
  <c r="W49" i="11"/>
  <c r="W52" i="11"/>
  <c r="W55" i="11"/>
  <c r="W58" i="11"/>
  <c r="W61" i="11"/>
  <c r="W92" i="11"/>
  <c r="W40" i="11"/>
  <c r="W42" i="11"/>
  <c r="W46" i="11"/>
  <c r="W50" i="11"/>
  <c r="W57" i="11"/>
  <c r="W59" i="11"/>
  <c r="W63" i="11"/>
  <c r="W54" i="11"/>
  <c r="W56" i="11"/>
  <c r="W39" i="11"/>
  <c r="W47" i="11"/>
  <c r="W51" i="11"/>
  <c r="W53" i="11"/>
  <c r="W60" i="11"/>
  <c r="W62" i="11"/>
  <c r="T34" i="18"/>
  <c r="T38" i="11"/>
  <c r="T41" i="11"/>
  <c r="T44" i="11"/>
  <c r="T92" i="11"/>
  <c r="T39" i="11"/>
  <c r="T45" i="11"/>
  <c r="T48" i="11"/>
  <c r="T40" i="11"/>
  <c r="T43" i="11"/>
  <c r="T46" i="11"/>
  <c r="T49" i="11"/>
  <c r="T52" i="11"/>
  <c r="T55" i="11"/>
  <c r="T58" i="11"/>
  <c r="T61" i="11"/>
  <c r="T51" i="11"/>
  <c r="T53" i="11"/>
  <c r="T60" i="11"/>
  <c r="T62" i="11"/>
  <c r="T63" i="11"/>
  <c r="T47" i="11"/>
  <c r="T50" i="11"/>
  <c r="T57" i="11"/>
  <c r="T59" i="11"/>
  <c r="T42" i="11"/>
  <c r="T54" i="11"/>
  <c r="T56" i="11"/>
  <c r="Q34" i="18"/>
  <c r="Q38" i="11"/>
  <c r="Q41" i="11"/>
  <c r="Q44" i="11"/>
  <c r="Q40" i="11"/>
  <c r="Q42" i="11"/>
  <c r="Q45" i="11"/>
  <c r="Q48" i="11"/>
  <c r="Q47" i="11"/>
  <c r="Q49" i="11"/>
  <c r="Q52" i="11"/>
  <c r="Q55" i="11"/>
  <c r="Q58" i="11"/>
  <c r="Q61" i="11"/>
  <c r="Q39" i="11"/>
  <c r="Q43" i="11"/>
  <c r="Q46" i="11"/>
  <c r="Q54" i="11"/>
  <c r="Q56" i="11"/>
  <c r="Q63" i="11"/>
  <c r="Q51" i="11"/>
  <c r="Q53" i="11"/>
  <c r="Q60" i="11"/>
  <c r="Q62" i="11"/>
  <c r="Q92" i="11"/>
  <c r="Q50" i="11"/>
  <c r="Q57" i="11"/>
  <c r="Q59" i="11"/>
  <c r="N34" i="18"/>
  <c r="N38" i="11"/>
  <c r="N41" i="11"/>
  <c r="N44" i="11"/>
  <c r="N43" i="11"/>
  <c r="N45" i="11"/>
  <c r="N48" i="11"/>
  <c r="N92" i="11"/>
  <c r="N40" i="11"/>
  <c r="N52" i="11"/>
  <c r="N55" i="11"/>
  <c r="N58" i="11"/>
  <c r="N61" i="11"/>
  <c r="N42" i="11"/>
  <c r="N50" i="11"/>
  <c r="N57" i="11"/>
  <c r="N59" i="11"/>
  <c r="N63" i="11"/>
  <c r="N47" i="11"/>
  <c r="N54" i="11"/>
  <c r="N56" i="11"/>
  <c r="N39" i="11"/>
  <c r="N46" i="11"/>
  <c r="N49" i="11"/>
  <c r="N51" i="11"/>
  <c r="N53" i="11"/>
  <c r="N62" i="11"/>
  <c r="N60" i="11"/>
  <c r="I92" i="11"/>
  <c r="I40" i="11"/>
  <c r="I43" i="11"/>
  <c r="I34" i="18"/>
  <c r="I38" i="11"/>
  <c r="I47" i="11"/>
  <c r="I41" i="11"/>
  <c r="I44" i="11"/>
  <c r="I45" i="11"/>
  <c r="I51" i="11"/>
  <c r="I54" i="11"/>
  <c r="I57" i="11"/>
  <c r="I60" i="11"/>
  <c r="I46" i="11"/>
  <c r="I49" i="11"/>
  <c r="I50" i="11"/>
  <c r="I52" i="11"/>
  <c r="I59" i="11"/>
  <c r="I61" i="11"/>
  <c r="I39" i="11"/>
  <c r="I48" i="11"/>
  <c r="I56" i="11"/>
  <c r="I58" i="11"/>
  <c r="I63" i="11"/>
  <c r="I42" i="11"/>
  <c r="I53" i="11"/>
  <c r="I55" i="11"/>
  <c r="I62" i="11"/>
  <c r="I92" i="10"/>
  <c r="I34" i="17"/>
  <c r="AF92" i="10"/>
  <c r="C34" i="17"/>
  <c r="V92" i="10"/>
  <c r="V34" i="17"/>
  <c r="S92" i="10"/>
  <c r="S34" i="17"/>
  <c r="M92" i="10"/>
  <c r="M34" i="17"/>
  <c r="H92" i="10"/>
  <c r="H34" i="17"/>
  <c r="W92" i="10"/>
  <c r="W34" i="17"/>
  <c r="N92" i="10"/>
  <c r="N34" i="17"/>
  <c r="AA34" i="17"/>
  <c r="AB92" i="10"/>
  <c r="O92" i="10"/>
  <c r="O34" i="17"/>
  <c r="N30" i="7"/>
  <c r="N33" i="7"/>
  <c r="N36" i="7"/>
  <c r="N39" i="7"/>
  <c r="N44" i="7"/>
  <c r="N24" i="7"/>
  <c r="N28" i="7"/>
  <c r="N32" i="7"/>
  <c r="N37" i="7"/>
  <c r="N41" i="7"/>
  <c r="N63" i="7"/>
  <c r="N31" i="7"/>
  <c r="N35" i="7"/>
  <c r="N40" i="7"/>
  <c r="N29" i="7"/>
  <c r="N34" i="7"/>
  <c r="N38" i="7"/>
  <c r="N42" i="7"/>
  <c r="Q28" i="7"/>
  <c r="Q31" i="7"/>
  <c r="Q34" i="7"/>
  <c r="Q37" i="7"/>
  <c r="Q40" i="7"/>
  <c r="Q29" i="7"/>
  <c r="Q33" i="7"/>
  <c r="Q38" i="7"/>
  <c r="Q44" i="7"/>
  <c r="Q32" i="7"/>
  <c r="Q36" i="7"/>
  <c r="Q41" i="7"/>
  <c r="Q63" i="7"/>
  <c r="Q30" i="7"/>
  <c r="Q35" i="7"/>
  <c r="Q39" i="7"/>
  <c r="Q42" i="7"/>
  <c r="Q24" i="7"/>
  <c r="T28" i="7"/>
  <c r="T31" i="7"/>
  <c r="T34" i="7"/>
  <c r="T37" i="7"/>
  <c r="T40" i="7"/>
  <c r="T63" i="7"/>
  <c r="T32" i="7"/>
  <c r="T36" i="7"/>
  <c r="T41" i="7"/>
  <c r="T30" i="7"/>
  <c r="T35" i="7"/>
  <c r="T39" i="7"/>
  <c r="T29" i="7"/>
  <c r="T33" i="7"/>
  <c r="T38" i="7"/>
  <c r="T44" i="7"/>
  <c r="T42" i="7"/>
  <c r="T24" i="7"/>
  <c r="W28" i="7"/>
  <c r="W31" i="7"/>
  <c r="W34" i="7"/>
  <c r="W37" i="7"/>
  <c r="W40" i="7"/>
  <c r="W30" i="7"/>
  <c r="W35" i="7"/>
  <c r="W39" i="7"/>
  <c r="W63" i="7"/>
  <c r="W29" i="7"/>
  <c r="W33" i="7"/>
  <c r="W38" i="7"/>
  <c r="W44" i="7"/>
  <c r="W32" i="7"/>
  <c r="W36" i="7"/>
  <c r="W41" i="7"/>
  <c r="W42" i="7"/>
  <c r="W24" i="7"/>
  <c r="L63" i="7"/>
  <c r="L29" i="7"/>
  <c r="L32" i="7"/>
  <c r="L35" i="7"/>
  <c r="L38" i="7"/>
  <c r="L41" i="7"/>
  <c r="L30" i="7"/>
  <c r="L31" i="7"/>
  <c r="L39" i="7"/>
  <c r="L40" i="7"/>
  <c r="L33" i="7"/>
  <c r="L34" i="7"/>
  <c r="L44" i="7"/>
  <c r="L28" i="7"/>
  <c r="L36" i="7"/>
  <c r="L37" i="7"/>
  <c r="L24" i="7"/>
  <c r="L42" i="7"/>
  <c r="O63" i="7"/>
  <c r="O29" i="7"/>
  <c r="O32" i="7"/>
  <c r="O35" i="7"/>
  <c r="O38" i="7"/>
  <c r="O41" i="7"/>
  <c r="O33" i="7"/>
  <c r="O34" i="7"/>
  <c r="O44" i="7"/>
  <c r="O28" i="7"/>
  <c r="O36" i="7"/>
  <c r="O37" i="7"/>
  <c r="O30" i="7"/>
  <c r="O31" i="7"/>
  <c r="O39" i="7"/>
  <c r="O40" i="7"/>
  <c r="O24" i="7"/>
  <c r="O42" i="7"/>
  <c r="R63" i="7"/>
  <c r="R29" i="7"/>
  <c r="R32" i="7"/>
  <c r="R35" i="7"/>
  <c r="R38" i="7"/>
  <c r="R41" i="7"/>
  <c r="R28" i="7"/>
  <c r="R30" i="7"/>
  <c r="R34" i="7"/>
  <c r="R39" i="7"/>
  <c r="R33" i="7"/>
  <c r="R37" i="7"/>
  <c r="R44" i="7"/>
  <c r="R31" i="7"/>
  <c r="R36" i="7"/>
  <c r="R40" i="7"/>
  <c r="R24" i="7"/>
  <c r="R42" i="7"/>
  <c r="U63" i="7"/>
  <c r="U29" i="7"/>
  <c r="U32" i="7"/>
  <c r="U35" i="7"/>
  <c r="U38" i="7"/>
  <c r="U41" i="7"/>
  <c r="U28" i="7"/>
  <c r="U33" i="7"/>
  <c r="U37" i="7"/>
  <c r="U44" i="7"/>
  <c r="U31" i="7"/>
  <c r="U36" i="7"/>
  <c r="U40" i="7"/>
  <c r="U30" i="7"/>
  <c r="U34" i="7"/>
  <c r="U39" i="7"/>
  <c r="U24" i="7"/>
  <c r="U42" i="7"/>
  <c r="X42" i="7"/>
  <c r="X63" i="7"/>
  <c r="X29" i="7"/>
  <c r="X32" i="7"/>
  <c r="X35" i="7"/>
  <c r="X38" i="7"/>
  <c r="X41" i="7"/>
  <c r="Y63" i="7"/>
  <c r="X31" i="7"/>
  <c r="X36" i="7"/>
  <c r="X40" i="7"/>
  <c r="X30" i="7"/>
  <c r="X34" i="7"/>
  <c r="X39" i="7"/>
  <c r="X28" i="7"/>
  <c r="X33" i="7"/>
  <c r="X37" i="7"/>
  <c r="X44" i="7"/>
  <c r="X24" i="7"/>
  <c r="M28" i="7"/>
  <c r="M31" i="7"/>
  <c r="M34" i="7"/>
  <c r="M37" i="7"/>
  <c r="M40" i="7"/>
  <c r="M63" i="7"/>
  <c r="M35" i="7"/>
  <c r="M36" i="7"/>
  <c r="M29" i="7"/>
  <c r="M30" i="7"/>
  <c r="M38" i="7"/>
  <c r="M39" i="7"/>
  <c r="M32" i="7"/>
  <c r="M33" i="7"/>
  <c r="M41" i="7"/>
  <c r="M44" i="7"/>
  <c r="M42" i="7"/>
  <c r="M24" i="7"/>
  <c r="P28" i="7"/>
  <c r="P31" i="7"/>
  <c r="P34" i="7"/>
  <c r="P37" i="7"/>
  <c r="P40" i="7"/>
  <c r="P63" i="7"/>
  <c r="P29" i="7"/>
  <c r="P30" i="7"/>
  <c r="P38" i="7"/>
  <c r="P39" i="7"/>
  <c r="P32" i="7"/>
  <c r="P33" i="7"/>
  <c r="P41" i="7"/>
  <c r="P44" i="7"/>
  <c r="P35" i="7"/>
  <c r="P36" i="7"/>
  <c r="P24" i="7"/>
  <c r="P43" i="7" s="1"/>
  <c r="P42" i="7"/>
  <c r="S30" i="7"/>
  <c r="S33" i="7"/>
  <c r="S36" i="7"/>
  <c r="S39" i="7"/>
  <c r="S44" i="7"/>
  <c r="S63" i="7"/>
  <c r="S28" i="7"/>
  <c r="S31" i="7"/>
  <c r="S35" i="7"/>
  <c r="S40" i="7"/>
  <c r="S29" i="7"/>
  <c r="S34" i="7"/>
  <c r="S38" i="7"/>
  <c r="S32" i="7"/>
  <c r="S37" i="7"/>
  <c r="S41" i="7"/>
  <c r="S42" i="7"/>
  <c r="S24" i="7"/>
  <c r="V30" i="7"/>
  <c r="V33" i="7"/>
  <c r="V36" i="7"/>
  <c r="V39" i="7"/>
  <c r="V44" i="7"/>
  <c r="V63" i="7"/>
  <c r="V29" i="7"/>
  <c r="V34" i="7"/>
  <c r="V38" i="7"/>
  <c r="V42" i="7"/>
  <c r="V28" i="7"/>
  <c r="V32" i="7"/>
  <c r="V37" i="7"/>
  <c r="V41" i="7"/>
  <c r="V31" i="7"/>
  <c r="V35" i="7"/>
  <c r="V40" i="7"/>
  <c r="V24" i="7"/>
  <c r="C34" i="16"/>
  <c r="AF93" i="6"/>
  <c r="Y34" i="16"/>
  <c r="W34" i="16"/>
  <c r="T34" i="16"/>
  <c r="Q34" i="16"/>
  <c r="N34" i="16"/>
  <c r="L34" i="16"/>
  <c r="AA93" i="6"/>
  <c r="AB93" i="6"/>
  <c r="X34" i="16"/>
  <c r="U34" i="16"/>
  <c r="R34" i="16"/>
  <c r="O34" i="16"/>
  <c r="I34" i="16"/>
  <c r="Z34" i="16"/>
  <c r="Z41" i="5"/>
  <c r="Z44" i="5"/>
  <c r="Z47" i="5"/>
  <c r="Z50" i="5"/>
  <c r="Z53" i="5"/>
  <c r="Z56" i="5"/>
  <c r="Z59" i="5"/>
  <c r="Z62" i="5"/>
  <c r="Z39" i="5"/>
  <c r="Z42" i="5"/>
  <c r="Z45" i="5"/>
  <c r="Z48" i="5"/>
  <c r="Z51" i="5"/>
  <c r="Z57" i="5"/>
  <c r="Z40" i="5"/>
  <c r="Z43" i="5"/>
  <c r="Z46" i="5"/>
  <c r="Z49" i="5"/>
  <c r="Z52" i="5"/>
  <c r="Z55" i="5"/>
  <c r="Z58" i="5"/>
  <c r="Z61" i="5"/>
  <c r="Z54" i="5"/>
  <c r="Z60" i="5"/>
  <c r="Z63" i="5"/>
  <c r="AA39" i="5"/>
  <c r="AA42" i="5"/>
  <c r="AA45" i="5"/>
  <c r="AA48" i="5"/>
  <c r="AA51" i="5"/>
  <c r="AA54" i="5"/>
  <c r="AA57" i="5"/>
  <c r="AA60" i="5"/>
  <c r="AA63" i="5"/>
  <c r="AA40" i="5"/>
  <c r="AA46" i="5"/>
  <c r="AA49" i="5"/>
  <c r="AA52" i="5"/>
  <c r="AA58" i="5"/>
  <c r="AA34" i="16"/>
  <c r="AA93" i="5"/>
  <c r="AA41" i="5"/>
  <c r="AA44" i="5"/>
  <c r="AA47" i="5"/>
  <c r="AA50" i="5"/>
  <c r="AA53" i="5"/>
  <c r="AA56" i="5"/>
  <c r="AA59" i="5"/>
  <c r="AA62" i="5"/>
  <c r="AA38" i="5"/>
  <c r="AB93" i="5"/>
  <c r="AA43" i="5"/>
  <c r="AA55" i="5"/>
  <c r="AA61" i="5"/>
  <c r="H34" i="16"/>
  <c r="Y52" i="5"/>
  <c r="Y38" i="5"/>
  <c r="Y42" i="5"/>
  <c r="Y46" i="5"/>
  <c r="Y50" i="5"/>
  <c r="Y54" i="5"/>
  <c r="Y58" i="5"/>
  <c r="Y62" i="5"/>
  <c r="Y41" i="5"/>
  <c r="Y45" i="5"/>
  <c r="Y49" i="5"/>
  <c r="Y53" i="5"/>
  <c r="Y57" i="5"/>
  <c r="Y61" i="5"/>
  <c r="Y48" i="5"/>
  <c r="Y40" i="5"/>
  <c r="Y44" i="5"/>
  <c r="Y56" i="5"/>
  <c r="Y39" i="5"/>
  <c r="Y43" i="5"/>
  <c r="Y47" i="5"/>
  <c r="Y51" i="5"/>
  <c r="Y55" i="5"/>
  <c r="Y59" i="5"/>
  <c r="Y63" i="5"/>
  <c r="Y60" i="5"/>
  <c r="O93" i="6"/>
  <c r="I93" i="6"/>
  <c r="Z92" i="10"/>
  <c r="R92" i="10"/>
  <c r="C43" i="13"/>
  <c r="C51" i="13"/>
  <c r="C59" i="13"/>
  <c r="C44" i="13"/>
  <c r="C52" i="13"/>
  <c r="C60" i="13"/>
  <c r="C45" i="13"/>
  <c r="C53" i="13"/>
  <c r="C61" i="13"/>
  <c r="C46" i="13"/>
  <c r="C54" i="13"/>
  <c r="C62" i="13"/>
  <c r="C39" i="13"/>
  <c r="C47" i="13"/>
  <c r="C55" i="13"/>
  <c r="C63" i="13"/>
  <c r="C40" i="13"/>
  <c r="C48" i="13"/>
  <c r="C56" i="13"/>
  <c r="C41" i="13"/>
  <c r="C49" i="13"/>
  <c r="C57" i="13"/>
  <c r="C42" i="13"/>
  <c r="C50" i="13"/>
  <c r="C58" i="13"/>
  <c r="D92" i="13"/>
  <c r="C41" i="9"/>
  <c r="C49" i="9"/>
  <c r="C57" i="9"/>
  <c r="C42" i="9"/>
  <c r="C58" i="9"/>
  <c r="C50" i="9"/>
  <c r="C63" i="9"/>
  <c r="C43" i="9"/>
  <c r="C51" i="9"/>
  <c r="C59" i="9"/>
  <c r="C45" i="9"/>
  <c r="C61" i="9"/>
  <c r="C44" i="9"/>
  <c r="C52" i="9"/>
  <c r="C60" i="9"/>
  <c r="C53" i="9"/>
  <c r="C48" i="9"/>
  <c r="C47" i="9"/>
  <c r="C40" i="9"/>
  <c r="C46" i="9"/>
  <c r="C54" i="9"/>
  <c r="C62" i="9"/>
  <c r="C55" i="9"/>
  <c r="C39" i="9"/>
  <c r="C56" i="9"/>
  <c r="M38" i="5"/>
  <c r="M42" i="5"/>
  <c r="M46" i="5"/>
  <c r="M50" i="5"/>
  <c r="M54" i="5"/>
  <c r="M58" i="5"/>
  <c r="M62" i="5"/>
  <c r="M40" i="5"/>
  <c r="M53" i="5"/>
  <c r="M57" i="5"/>
  <c r="M61" i="5"/>
  <c r="M44" i="5"/>
  <c r="M41" i="5"/>
  <c r="M45" i="5"/>
  <c r="M49" i="5"/>
  <c r="M39" i="5"/>
  <c r="M43" i="5"/>
  <c r="M47" i="5"/>
  <c r="M51" i="5"/>
  <c r="M55" i="5"/>
  <c r="M59" i="5"/>
  <c r="M63" i="5"/>
  <c r="M48" i="5"/>
  <c r="M52" i="5"/>
  <c r="M56" i="5"/>
  <c r="M60" i="5"/>
  <c r="Z93" i="5"/>
  <c r="Z38" i="5"/>
  <c r="D92" i="10"/>
  <c r="U38" i="14"/>
  <c r="U42" i="14"/>
  <c r="U46" i="14"/>
  <c r="U41" i="14"/>
  <c r="U45" i="14"/>
  <c r="U49" i="14"/>
  <c r="V92" i="14"/>
  <c r="U40" i="14"/>
  <c r="U44" i="14"/>
  <c r="U48" i="14"/>
  <c r="U47" i="14"/>
  <c r="U52" i="14"/>
  <c r="U56" i="14"/>
  <c r="U51" i="14"/>
  <c r="U55" i="14"/>
  <c r="U39" i="14"/>
  <c r="U50" i="14"/>
  <c r="U54" i="14"/>
  <c r="U58" i="14"/>
  <c r="U62" i="14"/>
  <c r="U57" i="14"/>
  <c r="U61" i="14"/>
  <c r="U63" i="14"/>
  <c r="U53" i="14"/>
  <c r="U60" i="14"/>
  <c r="U43" i="14"/>
  <c r="U59" i="14"/>
  <c r="D92" i="14"/>
  <c r="C42" i="14"/>
  <c r="C46" i="14"/>
  <c r="C50" i="14"/>
  <c r="C54" i="14"/>
  <c r="C58" i="14"/>
  <c r="C62" i="14"/>
  <c r="C45" i="14"/>
  <c r="C57" i="14"/>
  <c r="C39" i="14"/>
  <c r="C43" i="14"/>
  <c r="C47" i="14"/>
  <c r="C51" i="14"/>
  <c r="C55" i="14"/>
  <c r="C59" i="14"/>
  <c r="C63" i="14"/>
  <c r="C41" i="14"/>
  <c r="C49" i="14"/>
  <c r="C61" i="14"/>
  <c r="C40" i="14"/>
  <c r="C44" i="14"/>
  <c r="C48" i="14"/>
  <c r="C52" i="14"/>
  <c r="C56" i="14"/>
  <c r="C60" i="14"/>
  <c r="C53" i="14"/>
  <c r="X41" i="14"/>
  <c r="X45" i="14"/>
  <c r="Y92" i="14"/>
  <c r="X40" i="14"/>
  <c r="X44" i="14"/>
  <c r="X48" i="14"/>
  <c r="X39" i="14"/>
  <c r="X43" i="14"/>
  <c r="X47" i="14"/>
  <c r="X42" i="14"/>
  <c r="X51" i="14"/>
  <c r="X55" i="14"/>
  <c r="X46" i="14"/>
  <c r="X50" i="14"/>
  <c r="X54" i="14"/>
  <c r="X58" i="14"/>
  <c r="X49" i="14"/>
  <c r="X53" i="14"/>
  <c r="X57" i="14"/>
  <c r="X56" i="14"/>
  <c r="X61" i="14"/>
  <c r="X38" i="14"/>
  <c r="X62" i="14"/>
  <c r="X60" i="14"/>
  <c r="X59" i="14"/>
  <c r="X63" i="14"/>
  <c r="X52" i="14"/>
  <c r="T41" i="14"/>
  <c r="T45" i="14"/>
  <c r="U92" i="14"/>
  <c r="T40" i="14"/>
  <c r="T44" i="14"/>
  <c r="T48" i="14"/>
  <c r="T39" i="14"/>
  <c r="T43" i="14"/>
  <c r="T47" i="14"/>
  <c r="T46" i="14"/>
  <c r="T51" i="14"/>
  <c r="T55" i="14"/>
  <c r="T50" i="14"/>
  <c r="T54" i="14"/>
  <c r="T58" i="14"/>
  <c r="T38" i="14"/>
  <c r="T53" i="14"/>
  <c r="T57" i="14"/>
  <c r="T61" i="14"/>
  <c r="T42" i="14"/>
  <c r="T49" i="14"/>
  <c r="T60" i="14"/>
  <c r="T56" i="14"/>
  <c r="T52" i="14"/>
  <c r="T59" i="14"/>
  <c r="T63" i="14"/>
  <c r="T62" i="14"/>
  <c r="P41" i="14"/>
  <c r="P45" i="14"/>
  <c r="Q92" i="14"/>
  <c r="P40" i="14"/>
  <c r="P44" i="14"/>
  <c r="P48" i="14"/>
  <c r="P39" i="14"/>
  <c r="P43" i="14"/>
  <c r="P47" i="14"/>
  <c r="P49" i="14"/>
  <c r="P51" i="14"/>
  <c r="P55" i="14"/>
  <c r="P59" i="14"/>
  <c r="P38" i="14"/>
  <c r="P50" i="14"/>
  <c r="P54" i="14"/>
  <c r="P58" i="14"/>
  <c r="P42" i="14"/>
  <c r="P53" i="14"/>
  <c r="P57" i="14"/>
  <c r="P61" i="14"/>
  <c r="P52" i="14"/>
  <c r="P60" i="14"/>
  <c r="P62" i="14"/>
  <c r="P46" i="14"/>
  <c r="P56" i="14"/>
  <c r="P63" i="14"/>
  <c r="P92" i="14"/>
  <c r="Q38" i="14"/>
  <c r="Q42" i="14"/>
  <c r="Q46" i="14"/>
  <c r="Q41" i="14"/>
  <c r="Q45" i="14"/>
  <c r="Q49" i="14"/>
  <c r="R92" i="14"/>
  <c r="Q40" i="14"/>
  <c r="Q44" i="14"/>
  <c r="Q48" i="14"/>
  <c r="Q52" i="14"/>
  <c r="Q56" i="14"/>
  <c r="Q39" i="14"/>
  <c r="Q51" i="14"/>
  <c r="Q55" i="14"/>
  <c r="Q43" i="14"/>
  <c r="Q50" i="14"/>
  <c r="Q54" i="14"/>
  <c r="Q58" i="14"/>
  <c r="Q62" i="14"/>
  <c r="Q47" i="14"/>
  <c r="Q53" i="14"/>
  <c r="Q61" i="14"/>
  <c r="Q57" i="14"/>
  <c r="Q60" i="14"/>
  <c r="Q59" i="14"/>
  <c r="Q63" i="14"/>
  <c r="AA40" i="14"/>
  <c r="AA44" i="14"/>
  <c r="AA39" i="14"/>
  <c r="AA43" i="14"/>
  <c r="AA47" i="14"/>
  <c r="AA38" i="14"/>
  <c r="AA42" i="14"/>
  <c r="AA46" i="14"/>
  <c r="AA41" i="14"/>
  <c r="AA49" i="14"/>
  <c r="AA50" i="14"/>
  <c r="AA54" i="14"/>
  <c r="AA58" i="14"/>
  <c r="AA45" i="14"/>
  <c r="AA53" i="14"/>
  <c r="AA57" i="14"/>
  <c r="AA48" i="14"/>
  <c r="AA52" i="14"/>
  <c r="AA56" i="14"/>
  <c r="AA55" i="14"/>
  <c r="AA60" i="14"/>
  <c r="AA61" i="14"/>
  <c r="AA59" i="14"/>
  <c r="AA63" i="14"/>
  <c r="AA62" i="14"/>
  <c r="AA51" i="14"/>
  <c r="X92" i="14"/>
  <c r="W40" i="14"/>
  <c r="W44" i="14"/>
  <c r="W48" i="14"/>
  <c r="W39" i="14"/>
  <c r="W43" i="14"/>
  <c r="W47" i="14"/>
  <c r="W38" i="14"/>
  <c r="W42" i="14"/>
  <c r="W46" i="14"/>
  <c r="W45" i="14"/>
  <c r="W50" i="14"/>
  <c r="W54" i="14"/>
  <c r="W58" i="14"/>
  <c r="W49" i="14"/>
  <c r="W53" i="14"/>
  <c r="W57" i="14"/>
  <c r="W52" i="14"/>
  <c r="W56" i="14"/>
  <c r="W60" i="14"/>
  <c r="W59" i="14"/>
  <c r="W63" i="14"/>
  <c r="W41" i="14"/>
  <c r="W51" i="14"/>
  <c r="W62" i="14"/>
  <c r="W55" i="14"/>
  <c r="W61" i="14"/>
  <c r="T92" i="14"/>
  <c r="S40" i="14"/>
  <c r="S44" i="14"/>
  <c r="S48" i="14"/>
  <c r="S39" i="14"/>
  <c r="S43" i="14"/>
  <c r="S47" i="14"/>
  <c r="S38" i="14"/>
  <c r="S42" i="14"/>
  <c r="S46" i="14"/>
  <c r="S50" i="14"/>
  <c r="S54" i="14"/>
  <c r="S58" i="14"/>
  <c r="S53" i="14"/>
  <c r="S57" i="14"/>
  <c r="S41" i="14"/>
  <c r="S49" i="14"/>
  <c r="S52" i="14"/>
  <c r="S56" i="14"/>
  <c r="S60" i="14"/>
  <c r="S45" i="14"/>
  <c r="S51" i="14"/>
  <c r="S59" i="14"/>
  <c r="S63" i="14"/>
  <c r="S61" i="14"/>
  <c r="S55" i="14"/>
  <c r="S62" i="14"/>
  <c r="I38" i="14"/>
  <c r="I42" i="14"/>
  <c r="I46" i="14"/>
  <c r="I41" i="14"/>
  <c r="I45" i="14"/>
  <c r="I49" i="14"/>
  <c r="J92" i="14"/>
  <c r="I40" i="14"/>
  <c r="I44" i="14"/>
  <c r="I48" i="14"/>
  <c r="I43" i="14"/>
  <c r="I50" i="14"/>
  <c r="I52" i="14"/>
  <c r="I56" i="14"/>
  <c r="I47" i="14"/>
  <c r="I51" i="14"/>
  <c r="I55" i="14"/>
  <c r="I54" i="14"/>
  <c r="I58" i="14"/>
  <c r="I57" i="14"/>
  <c r="I62" i="14"/>
  <c r="I59" i="14"/>
  <c r="I61" i="14"/>
  <c r="I53" i="14"/>
  <c r="I39" i="14"/>
  <c r="I60" i="14"/>
  <c r="I63" i="14"/>
  <c r="Y38" i="14"/>
  <c r="Y42" i="14"/>
  <c r="Y46" i="14"/>
  <c r="Y41" i="14"/>
  <c r="Y45" i="14"/>
  <c r="Y49" i="14"/>
  <c r="Z92" i="14"/>
  <c r="Y40" i="14"/>
  <c r="Y44" i="14"/>
  <c r="Y48" i="14"/>
  <c r="Y43" i="14"/>
  <c r="Y52" i="14"/>
  <c r="Y56" i="14"/>
  <c r="Y47" i="14"/>
  <c r="Y51" i="14"/>
  <c r="Y55" i="14"/>
  <c r="Y50" i="14"/>
  <c r="Y54" i="14"/>
  <c r="Y58" i="14"/>
  <c r="Y57" i="14"/>
  <c r="Y62" i="14"/>
  <c r="Y53" i="14"/>
  <c r="Y59" i="14"/>
  <c r="Y63" i="14"/>
  <c r="Y61" i="14"/>
  <c r="Y39" i="14"/>
  <c r="Y60" i="14"/>
  <c r="Z39" i="14"/>
  <c r="Z43" i="14"/>
  <c r="Z47" i="14"/>
  <c r="Z38" i="14"/>
  <c r="Z42" i="14"/>
  <c r="Z46" i="14"/>
  <c r="Z41" i="14"/>
  <c r="Z45" i="14"/>
  <c r="Z44" i="14"/>
  <c r="Z53" i="14"/>
  <c r="Z57" i="14"/>
  <c r="Z48" i="14"/>
  <c r="Z52" i="14"/>
  <c r="Z56" i="14"/>
  <c r="Z51" i="14"/>
  <c r="Z55" i="14"/>
  <c r="Z58" i="14"/>
  <c r="Z59" i="14"/>
  <c r="Z63" i="14"/>
  <c r="Z54" i="14"/>
  <c r="Z62" i="14"/>
  <c r="Z49" i="14"/>
  <c r="Z50" i="14"/>
  <c r="Z61" i="14"/>
  <c r="Z40" i="14"/>
  <c r="Z60" i="14"/>
  <c r="V39" i="14"/>
  <c r="V43" i="14"/>
  <c r="V47" i="14"/>
  <c r="V38" i="14"/>
  <c r="V42" i="14"/>
  <c r="V46" i="14"/>
  <c r="V41" i="14"/>
  <c r="V45" i="14"/>
  <c r="V48" i="14"/>
  <c r="V49" i="14"/>
  <c r="V53" i="14"/>
  <c r="V57" i="14"/>
  <c r="V52" i="14"/>
  <c r="V56" i="14"/>
  <c r="V40" i="14"/>
  <c r="V51" i="14"/>
  <c r="V55" i="14"/>
  <c r="W92" i="14"/>
  <c r="V59" i="14"/>
  <c r="V63" i="14"/>
  <c r="V60" i="14"/>
  <c r="V50" i="14"/>
  <c r="V62" i="14"/>
  <c r="V44" i="14"/>
  <c r="V54" i="14"/>
  <c r="V61" i="14"/>
  <c r="V58" i="14"/>
  <c r="R39" i="14"/>
  <c r="R43" i="14"/>
  <c r="R47" i="14"/>
  <c r="R38" i="14"/>
  <c r="R42" i="14"/>
  <c r="R46" i="14"/>
  <c r="R41" i="14"/>
  <c r="R45" i="14"/>
  <c r="R53" i="14"/>
  <c r="R57" i="14"/>
  <c r="R40" i="14"/>
  <c r="R49" i="14"/>
  <c r="R52" i="14"/>
  <c r="R56" i="14"/>
  <c r="S92" i="14"/>
  <c r="R44" i="14"/>
  <c r="R51" i="14"/>
  <c r="R55" i="14"/>
  <c r="R48" i="14"/>
  <c r="R50" i="14"/>
  <c r="R59" i="14"/>
  <c r="R63" i="14"/>
  <c r="R54" i="14"/>
  <c r="R62" i="14"/>
  <c r="R60" i="14"/>
  <c r="R58" i="14"/>
  <c r="R61" i="14"/>
  <c r="H41" i="14"/>
  <c r="H45" i="14"/>
  <c r="I92" i="14"/>
  <c r="H40" i="14"/>
  <c r="H44" i="14"/>
  <c r="H48" i="14"/>
  <c r="H39" i="14"/>
  <c r="H43" i="14"/>
  <c r="H47" i="14"/>
  <c r="H42" i="14"/>
  <c r="H49" i="14"/>
  <c r="H51" i="14"/>
  <c r="H55" i="14"/>
  <c r="H59" i="14"/>
  <c r="H46" i="14"/>
  <c r="H54" i="14"/>
  <c r="H58" i="14"/>
  <c r="H53" i="14"/>
  <c r="H57" i="14"/>
  <c r="H56" i="14"/>
  <c r="H61" i="14"/>
  <c r="H60" i="14"/>
  <c r="H52" i="14"/>
  <c r="H38" i="14"/>
  <c r="H50" i="14"/>
  <c r="H63" i="14"/>
  <c r="H62" i="14"/>
  <c r="H92" i="14"/>
  <c r="T39" i="13"/>
  <c r="T43" i="13"/>
  <c r="T47" i="13"/>
  <c r="T44" i="13"/>
  <c r="T49" i="13"/>
  <c r="T53" i="13"/>
  <c r="T57" i="13"/>
  <c r="T61" i="13"/>
  <c r="T40" i="13"/>
  <c r="T45" i="13"/>
  <c r="T46" i="13"/>
  <c r="T52" i="13"/>
  <c r="T92" i="13"/>
  <c r="T50" i="13"/>
  <c r="T55" i="13"/>
  <c r="T56" i="13"/>
  <c r="T38" i="13"/>
  <c r="T63" i="13"/>
  <c r="T41" i="13"/>
  <c r="T42" i="13"/>
  <c r="T48" i="13"/>
  <c r="T62" i="13"/>
  <c r="T51" i="13"/>
  <c r="T58" i="13"/>
  <c r="T54" i="13"/>
  <c r="T60" i="13"/>
  <c r="T59" i="13"/>
  <c r="I40" i="13"/>
  <c r="I44" i="13"/>
  <c r="I48" i="13"/>
  <c r="I49" i="13"/>
  <c r="I50" i="13"/>
  <c r="I54" i="13"/>
  <c r="I58" i="13"/>
  <c r="I62" i="13"/>
  <c r="I45" i="13"/>
  <c r="I46" i="13"/>
  <c r="I47" i="13"/>
  <c r="I92" i="13"/>
  <c r="I55" i="13"/>
  <c r="I56" i="13"/>
  <c r="I57" i="13"/>
  <c r="I41" i="13"/>
  <c r="I42" i="13"/>
  <c r="I43" i="13"/>
  <c r="I39" i="13"/>
  <c r="I51" i="13"/>
  <c r="I53" i="13"/>
  <c r="I38" i="13"/>
  <c r="I52" i="13"/>
  <c r="I63" i="13"/>
  <c r="I61" i="13"/>
  <c r="I60" i="13"/>
  <c r="I59" i="13"/>
  <c r="AA38" i="13"/>
  <c r="AA42" i="13"/>
  <c r="AA46" i="13"/>
  <c r="AA43" i="13"/>
  <c r="AA48" i="13"/>
  <c r="AA52" i="13"/>
  <c r="AA56" i="13"/>
  <c r="AA60" i="13"/>
  <c r="AA39" i="13"/>
  <c r="AA44" i="13"/>
  <c r="AA51" i="13"/>
  <c r="AA45" i="13"/>
  <c r="AA49" i="13"/>
  <c r="AA54" i="13"/>
  <c r="AA59" i="13"/>
  <c r="AA47" i="13"/>
  <c r="AA55" i="13"/>
  <c r="AA61" i="13"/>
  <c r="AA40" i="13"/>
  <c r="AA41" i="13"/>
  <c r="AA57" i="13"/>
  <c r="AA62" i="13"/>
  <c r="AA50" i="13"/>
  <c r="AA63" i="13"/>
  <c r="AA53" i="13"/>
  <c r="AA58" i="13"/>
  <c r="W38" i="13"/>
  <c r="W42" i="13"/>
  <c r="W46" i="13"/>
  <c r="W41" i="13"/>
  <c r="W47" i="13"/>
  <c r="W52" i="13"/>
  <c r="W56" i="13"/>
  <c r="W60" i="13"/>
  <c r="W92" i="13"/>
  <c r="W43" i="13"/>
  <c r="W48" i="13"/>
  <c r="W51" i="13"/>
  <c r="W44" i="13"/>
  <c r="W53" i="13"/>
  <c r="W58" i="13"/>
  <c r="W63" i="13"/>
  <c r="W49" i="13"/>
  <c r="W55" i="13"/>
  <c r="W61" i="13"/>
  <c r="W45" i="13"/>
  <c r="W40" i="13"/>
  <c r="W50" i="13"/>
  <c r="W54" i="13"/>
  <c r="W59" i="13"/>
  <c r="W39" i="13"/>
  <c r="W57" i="13"/>
  <c r="W62" i="13"/>
  <c r="S38" i="13"/>
  <c r="S42" i="13"/>
  <c r="S46" i="13"/>
  <c r="S40" i="13"/>
  <c r="S45" i="13"/>
  <c r="S52" i="13"/>
  <c r="S56" i="13"/>
  <c r="S60" i="13"/>
  <c r="S41" i="13"/>
  <c r="S47" i="13"/>
  <c r="S51" i="13"/>
  <c r="S48" i="13"/>
  <c r="S49" i="13"/>
  <c r="S57" i="13"/>
  <c r="S62" i="13"/>
  <c r="S59" i="13"/>
  <c r="S92" i="13"/>
  <c r="S43" i="13"/>
  <c r="S44" i="13"/>
  <c r="S39" i="13"/>
  <c r="S53" i="13"/>
  <c r="S58" i="13"/>
  <c r="S63" i="13"/>
  <c r="S54" i="13"/>
  <c r="S50" i="13"/>
  <c r="S55" i="13"/>
  <c r="S61" i="13"/>
  <c r="O38" i="13"/>
  <c r="O42" i="13"/>
  <c r="O46" i="13"/>
  <c r="O39" i="13"/>
  <c r="O44" i="13"/>
  <c r="O49" i="13"/>
  <c r="O52" i="13"/>
  <c r="O56" i="13"/>
  <c r="O60" i="13"/>
  <c r="O40" i="13"/>
  <c r="O45" i="13"/>
  <c r="O51" i="13"/>
  <c r="O55" i="13"/>
  <c r="O61" i="13"/>
  <c r="O92" i="13"/>
  <c r="O58" i="13"/>
  <c r="O48" i="13"/>
  <c r="O41" i="13"/>
  <c r="O50" i="13"/>
  <c r="O57" i="13"/>
  <c r="O62" i="13"/>
  <c r="O43" i="13"/>
  <c r="O47" i="13"/>
  <c r="O53" i="13"/>
  <c r="O63" i="13"/>
  <c r="O59" i="13"/>
  <c r="O54" i="13"/>
  <c r="H39" i="13"/>
  <c r="H43" i="13"/>
  <c r="H47" i="13"/>
  <c r="H40" i="13"/>
  <c r="H45" i="13"/>
  <c r="H46" i="13"/>
  <c r="H53" i="13"/>
  <c r="H57" i="13"/>
  <c r="H61" i="13"/>
  <c r="H41" i="13"/>
  <c r="H42" i="13"/>
  <c r="H52" i="13"/>
  <c r="H48" i="13"/>
  <c r="H49" i="13"/>
  <c r="H51" i="13"/>
  <c r="H62" i="13"/>
  <c r="H59" i="13"/>
  <c r="H92" i="13"/>
  <c r="H44" i="13"/>
  <c r="H38" i="13"/>
  <c r="H58" i="13"/>
  <c r="H63" i="13"/>
  <c r="H50" i="13"/>
  <c r="H54" i="13"/>
  <c r="H60" i="13"/>
  <c r="H55" i="13"/>
  <c r="H56" i="13"/>
  <c r="V92" i="13"/>
  <c r="V41" i="13"/>
  <c r="V45" i="13"/>
  <c r="V42" i="13"/>
  <c r="V43" i="13"/>
  <c r="V48" i="13"/>
  <c r="V51" i="13"/>
  <c r="V55" i="13"/>
  <c r="V59" i="13"/>
  <c r="V63" i="13"/>
  <c r="V38" i="13"/>
  <c r="V39" i="13"/>
  <c r="V44" i="13"/>
  <c r="V50" i="13"/>
  <c r="V40" i="13"/>
  <c r="V54" i="13"/>
  <c r="V56" i="13"/>
  <c r="V57" i="13"/>
  <c r="V62" i="13"/>
  <c r="V47" i="13"/>
  <c r="V49" i="13"/>
  <c r="V52" i="13"/>
  <c r="V60" i="13"/>
  <c r="V61" i="13"/>
  <c r="V46" i="13"/>
  <c r="V53" i="13"/>
  <c r="V58" i="13"/>
  <c r="N92" i="13"/>
  <c r="N41" i="13"/>
  <c r="N45" i="13"/>
  <c r="N49" i="13"/>
  <c r="N40" i="13"/>
  <c r="N51" i="13"/>
  <c r="N55" i="13"/>
  <c r="N59" i="13"/>
  <c r="N63" i="13"/>
  <c r="N46" i="13"/>
  <c r="N47" i="13"/>
  <c r="N50" i="13"/>
  <c r="N38" i="13"/>
  <c r="N56" i="13"/>
  <c r="N57" i="13"/>
  <c r="N62" i="13"/>
  <c r="N48" i="13"/>
  <c r="N54" i="13"/>
  <c r="N39" i="13"/>
  <c r="N42" i="13"/>
  <c r="N43" i="13"/>
  <c r="N44" i="13"/>
  <c r="N52" i="13"/>
  <c r="N53" i="13"/>
  <c r="N58" i="13"/>
  <c r="N61" i="13"/>
  <c r="N60" i="13"/>
  <c r="Z92" i="13"/>
  <c r="Z41" i="13"/>
  <c r="Z45" i="13"/>
  <c r="Z38" i="13"/>
  <c r="Z39" i="13"/>
  <c r="Z44" i="13"/>
  <c r="Z51" i="13"/>
  <c r="Z55" i="13"/>
  <c r="Z59" i="13"/>
  <c r="Z63" i="13"/>
  <c r="Z40" i="13"/>
  <c r="Z50" i="13"/>
  <c r="Z60" i="13"/>
  <c r="Z61" i="13"/>
  <c r="Z43" i="13"/>
  <c r="Z47" i="13"/>
  <c r="Z58" i="13"/>
  <c r="Z46" i="13"/>
  <c r="Z48" i="13"/>
  <c r="Z49" i="13"/>
  <c r="Z56" i="13"/>
  <c r="Z57" i="13"/>
  <c r="Z62" i="13"/>
  <c r="Z42" i="13"/>
  <c r="Z53" i="13"/>
  <c r="Z54" i="13"/>
  <c r="Z52" i="13"/>
  <c r="R92" i="13"/>
  <c r="R41" i="13"/>
  <c r="R45" i="13"/>
  <c r="R49" i="13"/>
  <c r="R46" i="13"/>
  <c r="R47" i="13"/>
  <c r="R51" i="13"/>
  <c r="R55" i="13"/>
  <c r="R59" i="13"/>
  <c r="R63" i="13"/>
  <c r="R42" i="13"/>
  <c r="R43" i="13"/>
  <c r="R48" i="13"/>
  <c r="R50" i="13"/>
  <c r="R39" i="13"/>
  <c r="R53" i="13"/>
  <c r="R58" i="13"/>
  <c r="R44" i="13"/>
  <c r="R60" i="13"/>
  <c r="R40" i="13"/>
  <c r="R38" i="13"/>
  <c r="R54" i="13"/>
  <c r="R61" i="13"/>
  <c r="R56" i="13"/>
  <c r="R62" i="13"/>
  <c r="R52" i="13"/>
  <c r="R57" i="13"/>
  <c r="Y40" i="13"/>
  <c r="Y44" i="13"/>
  <c r="Y48" i="13"/>
  <c r="Y50" i="13"/>
  <c r="Y54" i="13"/>
  <c r="Y58" i="13"/>
  <c r="Y62" i="13"/>
  <c r="Y45" i="13"/>
  <c r="Y46" i="13"/>
  <c r="Y47" i="13"/>
  <c r="Y49" i="13"/>
  <c r="Y38" i="13"/>
  <c r="Y55" i="13"/>
  <c r="Y56" i="13"/>
  <c r="Y57" i="13"/>
  <c r="Y52" i="13"/>
  <c r="Y39" i="13"/>
  <c r="Y41" i="13"/>
  <c r="Y42" i="13"/>
  <c r="Y43" i="13"/>
  <c r="Y51" i="13"/>
  <c r="Y53" i="13"/>
  <c r="Y92" i="13"/>
  <c r="Y63" i="13"/>
  <c r="Y61" i="13"/>
  <c r="Y60" i="13"/>
  <c r="Y59" i="13"/>
  <c r="U40" i="13"/>
  <c r="U44" i="13"/>
  <c r="U48" i="13"/>
  <c r="U92" i="13"/>
  <c r="U38" i="13"/>
  <c r="U39" i="13"/>
  <c r="U50" i="13"/>
  <c r="U54" i="13"/>
  <c r="U58" i="13"/>
  <c r="U62" i="13"/>
  <c r="U49" i="13"/>
  <c r="U41" i="13"/>
  <c r="U42" i="13"/>
  <c r="U43" i="13"/>
  <c r="U47" i="13"/>
  <c r="U52" i="13"/>
  <c r="U59" i="13"/>
  <c r="U60" i="13"/>
  <c r="U61" i="13"/>
  <c r="U45" i="13"/>
  <c r="U53" i="13"/>
  <c r="U46" i="13"/>
  <c r="U55" i="13"/>
  <c r="U56" i="13"/>
  <c r="U57" i="13"/>
  <c r="U63" i="13"/>
  <c r="U51" i="13"/>
  <c r="Q40" i="13"/>
  <c r="Q44" i="13"/>
  <c r="Q48" i="13"/>
  <c r="Q41" i="13"/>
  <c r="Q42" i="13"/>
  <c r="Q43" i="13"/>
  <c r="Q50" i="13"/>
  <c r="Q54" i="13"/>
  <c r="Q58" i="13"/>
  <c r="Q62" i="13"/>
  <c r="Q92" i="13"/>
  <c r="Q38" i="13"/>
  <c r="Q39" i="13"/>
  <c r="Q46" i="13"/>
  <c r="Q63" i="13"/>
  <c r="Q47" i="13"/>
  <c r="Q49" i="13"/>
  <c r="Q45" i="13"/>
  <c r="Q51" i="13"/>
  <c r="Q59" i="13"/>
  <c r="Q60" i="13"/>
  <c r="Q61" i="13"/>
  <c r="Q52" i="13"/>
  <c r="Q55" i="13"/>
  <c r="Q56" i="13"/>
  <c r="Q57" i="13"/>
  <c r="Q53" i="13"/>
  <c r="M40" i="13"/>
  <c r="M44" i="13"/>
  <c r="M48" i="13"/>
  <c r="M45" i="13"/>
  <c r="M46" i="13"/>
  <c r="M47" i="13"/>
  <c r="M50" i="13"/>
  <c r="M54" i="13"/>
  <c r="M58" i="13"/>
  <c r="M62" i="13"/>
  <c r="M41" i="13"/>
  <c r="M42" i="13"/>
  <c r="M43" i="13"/>
  <c r="M52" i="13"/>
  <c r="M53" i="13"/>
  <c r="M38" i="13"/>
  <c r="M92" i="13"/>
  <c r="M63" i="13"/>
  <c r="M39" i="13"/>
  <c r="M49" i="13"/>
  <c r="M59" i="13"/>
  <c r="M60" i="13"/>
  <c r="M61" i="13"/>
  <c r="M56" i="13"/>
  <c r="M51" i="13"/>
  <c r="M55" i="13"/>
  <c r="M57" i="13"/>
  <c r="X39" i="13"/>
  <c r="X43" i="13"/>
  <c r="X47" i="13"/>
  <c r="X40" i="13"/>
  <c r="X45" i="13"/>
  <c r="X46" i="13"/>
  <c r="X49" i="13"/>
  <c r="X53" i="13"/>
  <c r="X57" i="13"/>
  <c r="X61" i="13"/>
  <c r="X41" i="13"/>
  <c r="X42" i="13"/>
  <c r="X52" i="13"/>
  <c r="X51" i="13"/>
  <c r="X62" i="13"/>
  <c r="X54" i="13"/>
  <c r="X38" i="13"/>
  <c r="X92" i="13"/>
  <c r="X44" i="13"/>
  <c r="X58" i="13"/>
  <c r="X63" i="13"/>
  <c r="X48" i="13"/>
  <c r="X50" i="13"/>
  <c r="X59" i="13"/>
  <c r="X60" i="13"/>
  <c r="X55" i="13"/>
  <c r="X56" i="13"/>
  <c r="P39" i="13"/>
  <c r="P43" i="13"/>
  <c r="P47" i="13"/>
  <c r="P92" i="13"/>
  <c r="P38" i="13"/>
  <c r="P48" i="13"/>
  <c r="P53" i="13"/>
  <c r="P57" i="13"/>
  <c r="P61" i="13"/>
  <c r="P44" i="13"/>
  <c r="P49" i="13"/>
  <c r="P52" i="13"/>
  <c r="P45" i="13"/>
  <c r="P51" i="13"/>
  <c r="P54" i="13"/>
  <c r="P59" i="13"/>
  <c r="P60" i="13"/>
  <c r="P40" i="13"/>
  <c r="P41" i="13"/>
  <c r="P42" i="13"/>
  <c r="P50" i="13"/>
  <c r="P46" i="13"/>
  <c r="P55" i="13"/>
  <c r="P56" i="13"/>
  <c r="P62" i="13"/>
  <c r="P58" i="13"/>
  <c r="P63" i="13"/>
  <c r="J92" i="13"/>
  <c r="U38" i="12"/>
  <c r="U42" i="12"/>
  <c r="U46" i="12"/>
  <c r="U41" i="12"/>
  <c r="U45" i="12"/>
  <c r="V92" i="12"/>
  <c r="U40" i="12"/>
  <c r="U44" i="12"/>
  <c r="U48" i="12"/>
  <c r="U43" i="12"/>
  <c r="U51" i="12"/>
  <c r="U55" i="12"/>
  <c r="U59" i="12"/>
  <c r="U47" i="12"/>
  <c r="U49" i="12"/>
  <c r="U50" i="12"/>
  <c r="U54" i="12"/>
  <c r="U53" i="12"/>
  <c r="U52" i="12"/>
  <c r="U61" i="12"/>
  <c r="U56" i="12"/>
  <c r="U58" i="12"/>
  <c r="U60" i="12"/>
  <c r="U39" i="12"/>
  <c r="U57" i="12"/>
  <c r="U63" i="12"/>
  <c r="U62" i="12"/>
  <c r="M38" i="12"/>
  <c r="M42" i="12"/>
  <c r="M46" i="12"/>
  <c r="M50" i="12"/>
  <c r="M41" i="12"/>
  <c r="M45" i="12"/>
  <c r="N92" i="12"/>
  <c r="M40" i="12"/>
  <c r="M44" i="12"/>
  <c r="M48" i="12"/>
  <c r="M51" i="12"/>
  <c r="M55" i="12"/>
  <c r="M59" i="12"/>
  <c r="M39" i="12"/>
  <c r="M49" i="12"/>
  <c r="M54" i="12"/>
  <c r="M43" i="12"/>
  <c r="M53" i="12"/>
  <c r="M57" i="12"/>
  <c r="M61" i="12"/>
  <c r="M62" i="12"/>
  <c r="M47" i="12"/>
  <c r="M60" i="12"/>
  <c r="M56" i="12"/>
  <c r="M52" i="12"/>
  <c r="M63" i="12"/>
  <c r="M58" i="12"/>
  <c r="X41" i="12"/>
  <c r="X45" i="12"/>
  <c r="X49" i="12"/>
  <c r="Y92" i="12"/>
  <c r="X40" i="12"/>
  <c r="X44" i="12"/>
  <c r="X39" i="12"/>
  <c r="X43" i="12"/>
  <c r="X47" i="12"/>
  <c r="X38" i="12"/>
  <c r="X48" i="12"/>
  <c r="X50" i="12"/>
  <c r="X54" i="12"/>
  <c r="X58" i="12"/>
  <c r="X42" i="12"/>
  <c r="X53" i="12"/>
  <c r="X57" i="12"/>
  <c r="X46" i="12"/>
  <c r="X52" i="12"/>
  <c r="X56" i="12"/>
  <c r="X60" i="12"/>
  <c r="X51" i="12"/>
  <c r="X59" i="12"/>
  <c r="X63" i="12"/>
  <c r="X55" i="12"/>
  <c r="X62" i="12"/>
  <c r="X61" i="12"/>
  <c r="P41" i="12"/>
  <c r="P45" i="12"/>
  <c r="P49" i="12"/>
  <c r="Q92" i="12"/>
  <c r="P40" i="12"/>
  <c r="P44" i="12"/>
  <c r="P39" i="12"/>
  <c r="P43" i="12"/>
  <c r="P47" i="12"/>
  <c r="P46" i="12"/>
  <c r="P48" i="12"/>
  <c r="P54" i="12"/>
  <c r="P58" i="12"/>
  <c r="P50" i="12"/>
  <c r="P53" i="12"/>
  <c r="P57" i="12"/>
  <c r="P38" i="12"/>
  <c r="P52" i="12"/>
  <c r="P56" i="12"/>
  <c r="P55" i="12"/>
  <c r="P60" i="12"/>
  <c r="P51" i="12"/>
  <c r="P61" i="12"/>
  <c r="P63" i="12"/>
  <c r="P59" i="12"/>
  <c r="P42" i="12"/>
  <c r="P62" i="12"/>
  <c r="D92" i="12"/>
  <c r="C39" i="12"/>
  <c r="C43" i="12"/>
  <c r="C47" i="12"/>
  <c r="C51" i="12"/>
  <c r="C55" i="12"/>
  <c r="C59" i="12"/>
  <c r="C63" i="12"/>
  <c r="C46" i="12"/>
  <c r="C58" i="12"/>
  <c r="C40" i="12"/>
  <c r="C44" i="12"/>
  <c r="C48" i="12"/>
  <c r="C52" i="12"/>
  <c r="C56" i="12"/>
  <c r="C60" i="12"/>
  <c r="C42" i="12"/>
  <c r="C54" i="12"/>
  <c r="C41" i="12"/>
  <c r="C45" i="12"/>
  <c r="C49" i="12"/>
  <c r="C53" i="12"/>
  <c r="C57" i="12"/>
  <c r="C61" i="12"/>
  <c r="C50" i="12"/>
  <c r="C62" i="12"/>
  <c r="AA40" i="12"/>
  <c r="AA44" i="12"/>
  <c r="AA48" i="12"/>
  <c r="AA39" i="12"/>
  <c r="AA43" i="12"/>
  <c r="AA47" i="12"/>
  <c r="AA38" i="12"/>
  <c r="AA42" i="12"/>
  <c r="AA46" i="12"/>
  <c r="AA49" i="12"/>
  <c r="AA53" i="12"/>
  <c r="AA57" i="12"/>
  <c r="AA41" i="12"/>
  <c r="AA52" i="12"/>
  <c r="AA56" i="12"/>
  <c r="AA45" i="12"/>
  <c r="AA51" i="12"/>
  <c r="AA55" i="12"/>
  <c r="AA59" i="12"/>
  <c r="AA63" i="12"/>
  <c r="AA50" i="12"/>
  <c r="AA62" i="12"/>
  <c r="AA54" i="12"/>
  <c r="AA58" i="12"/>
  <c r="AA61" i="12"/>
  <c r="AA60" i="12"/>
  <c r="X92" i="12"/>
  <c r="W40" i="12"/>
  <c r="W44" i="12"/>
  <c r="W48" i="12"/>
  <c r="W39" i="12"/>
  <c r="W43" i="12"/>
  <c r="W47" i="12"/>
  <c r="W38" i="12"/>
  <c r="W42" i="12"/>
  <c r="W46" i="12"/>
  <c r="W41" i="12"/>
  <c r="W53" i="12"/>
  <c r="W57" i="12"/>
  <c r="W45" i="12"/>
  <c r="W52" i="12"/>
  <c r="W56" i="12"/>
  <c r="W49" i="12"/>
  <c r="W51" i="12"/>
  <c r="W55" i="12"/>
  <c r="W50" i="12"/>
  <c r="W59" i="12"/>
  <c r="W63" i="12"/>
  <c r="W58" i="12"/>
  <c r="W60" i="12"/>
  <c r="W54" i="12"/>
  <c r="W62" i="12"/>
  <c r="W61" i="12"/>
  <c r="T92" i="12"/>
  <c r="S40" i="12"/>
  <c r="S44" i="12"/>
  <c r="S48" i="12"/>
  <c r="S39" i="12"/>
  <c r="S43" i="12"/>
  <c r="S47" i="12"/>
  <c r="S38" i="12"/>
  <c r="S42" i="12"/>
  <c r="S46" i="12"/>
  <c r="S45" i="12"/>
  <c r="S49" i="12"/>
  <c r="S53" i="12"/>
  <c r="S57" i="12"/>
  <c r="S52" i="12"/>
  <c r="S56" i="12"/>
  <c r="S51" i="12"/>
  <c r="S55" i="12"/>
  <c r="S54" i="12"/>
  <c r="S58" i="12"/>
  <c r="S63" i="12"/>
  <c r="S41" i="12"/>
  <c r="S59" i="12"/>
  <c r="S62" i="12"/>
  <c r="S60" i="12"/>
  <c r="S61" i="12"/>
  <c r="S50" i="12"/>
  <c r="P92" i="12"/>
  <c r="O40" i="12"/>
  <c r="O44" i="12"/>
  <c r="O48" i="12"/>
  <c r="O39" i="12"/>
  <c r="O43" i="12"/>
  <c r="O47" i="12"/>
  <c r="O38" i="12"/>
  <c r="O42" i="12"/>
  <c r="O46" i="12"/>
  <c r="O50" i="12"/>
  <c r="O53" i="12"/>
  <c r="O57" i="12"/>
  <c r="O52" i="12"/>
  <c r="O56" i="12"/>
  <c r="O41" i="12"/>
  <c r="O49" i="12"/>
  <c r="O51" i="12"/>
  <c r="O55" i="12"/>
  <c r="O63" i="12"/>
  <c r="O58" i="12"/>
  <c r="O62" i="12"/>
  <c r="O45" i="12"/>
  <c r="O59" i="12"/>
  <c r="O61" i="12"/>
  <c r="O54" i="12"/>
  <c r="O60" i="12"/>
  <c r="I38" i="12"/>
  <c r="I42" i="12"/>
  <c r="I46" i="12"/>
  <c r="I50" i="12"/>
  <c r="I41" i="12"/>
  <c r="I45" i="12"/>
  <c r="J92" i="12"/>
  <c r="I40" i="12"/>
  <c r="I44" i="12"/>
  <c r="I48" i="12"/>
  <c r="I39" i="12"/>
  <c r="I51" i="12"/>
  <c r="I55" i="12"/>
  <c r="I59" i="12"/>
  <c r="I43" i="12"/>
  <c r="I54" i="12"/>
  <c r="I47" i="12"/>
  <c r="I53" i="12"/>
  <c r="I57" i="12"/>
  <c r="I49" i="12"/>
  <c r="I58" i="12"/>
  <c r="I61" i="12"/>
  <c r="I52" i="12"/>
  <c r="I60" i="12"/>
  <c r="I56" i="12"/>
  <c r="I63" i="12"/>
  <c r="I62" i="12"/>
  <c r="Y38" i="12"/>
  <c r="Y42" i="12"/>
  <c r="Y46" i="12"/>
  <c r="Y41" i="12"/>
  <c r="Y45" i="12"/>
  <c r="Z92" i="12"/>
  <c r="Y40" i="12"/>
  <c r="Y44" i="12"/>
  <c r="Y48" i="12"/>
  <c r="Y39" i="12"/>
  <c r="Y51" i="12"/>
  <c r="Y55" i="12"/>
  <c r="Y43" i="12"/>
  <c r="Y50" i="12"/>
  <c r="Y54" i="12"/>
  <c r="Y47" i="12"/>
  <c r="Y53" i="12"/>
  <c r="Y57" i="12"/>
  <c r="Y58" i="12"/>
  <c r="Y61" i="12"/>
  <c r="Y52" i="12"/>
  <c r="Y60" i="12"/>
  <c r="Y62" i="12"/>
  <c r="Y49" i="12"/>
  <c r="Y56" i="12"/>
  <c r="Y59" i="12"/>
  <c r="Y63" i="12"/>
  <c r="Q38" i="12"/>
  <c r="Q42" i="12"/>
  <c r="Q46" i="12"/>
  <c r="Q50" i="12"/>
  <c r="Q41" i="12"/>
  <c r="Q45" i="12"/>
  <c r="R92" i="12"/>
  <c r="Q40" i="12"/>
  <c r="Q44" i="12"/>
  <c r="Q48" i="12"/>
  <c r="Q47" i="12"/>
  <c r="Q51" i="12"/>
  <c r="Q55" i="12"/>
  <c r="Q59" i="12"/>
  <c r="Q54" i="12"/>
  <c r="Q39" i="12"/>
  <c r="Q53" i="12"/>
  <c r="Q56" i="12"/>
  <c r="Q57" i="12"/>
  <c r="Q61" i="12"/>
  <c r="Q43" i="12"/>
  <c r="Q49" i="12"/>
  <c r="Q60" i="12"/>
  <c r="Q62" i="12"/>
  <c r="Q58" i="12"/>
  <c r="Q63" i="12"/>
  <c r="Q52" i="12"/>
  <c r="M92" i="12"/>
  <c r="T41" i="12"/>
  <c r="T45" i="12"/>
  <c r="T49" i="12"/>
  <c r="U92" i="12"/>
  <c r="T40" i="12"/>
  <c r="T44" i="12"/>
  <c r="T39" i="12"/>
  <c r="T43" i="12"/>
  <c r="T47" i="12"/>
  <c r="T42" i="12"/>
  <c r="T50" i="12"/>
  <c r="T54" i="12"/>
  <c r="T58" i="12"/>
  <c r="T46" i="12"/>
  <c r="T53" i="12"/>
  <c r="T57" i="12"/>
  <c r="T48" i="12"/>
  <c r="T52" i="12"/>
  <c r="T56" i="12"/>
  <c r="T51" i="12"/>
  <c r="T60" i="12"/>
  <c r="T38" i="12"/>
  <c r="T55" i="12"/>
  <c r="T63" i="12"/>
  <c r="T61" i="12"/>
  <c r="T59" i="12"/>
  <c r="T62" i="12"/>
  <c r="J39" i="12"/>
  <c r="J43" i="12"/>
  <c r="J47" i="12"/>
  <c r="J38" i="12"/>
  <c r="J42" i="12"/>
  <c r="J46" i="12"/>
  <c r="J41" i="12"/>
  <c r="J45" i="12"/>
  <c r="J49" i="12"/>
  <c r="J40" i="12"/>
  <c r="J52" i="12"/>
  <c r="J56" i="12"/>
  <c r="K92" i="12"/>
  <c r="J44" i="12"/>
  <c r="J51" i="12"/>
  <c r="J55" i="12"/>
  <c r="J48" i="12"/>
  <c r="J50" i="12"/>
  <c r="J54" i="12"/>
  <c r="J62" i="12"/>
  <c r="J53" i="12"/>
  <c r="J58" i="12"/>
  <c r="J61" i="12"/>
  <c r="J63" i="12"/>
  <c r="J57" i="12"/>
  <c r="J59" i="12"/>
  <c r="J60" i="12"/>
  <c r="Z39" i="12"/>
  <c r="Z43" i="12"/>
  <c r="Z47" i="12"/>
  <c r="Z38" i="12"/>
  <c r="Z42" i="12"/>
  <c r="Z46" i="12"/>
  <c r="Z41" i="12"/>
  <c r="Z45" i="12"/>
  <c r="Z49" i="12"/>
  <c r="Z40" i="12"/>
  <c r="Z52" i="12"/>
  <c r="Z56" i="12"/>
  <c r="Z44" i="12"/>
  <c r="Z48" i="12"/>
  <c r="Z51" i="12"/>
  <c r="Z55" i="12"/>
  <c r="Z50" i="12"/>
  <c r="Z54" i="12"/>
  <c r="Z62" i="12"/>
  <c r="Z59" i="12"/>
  <c r="Z63" i="12"/>
  <c r="Z53" i="12"/>
  <c r="Z57" i="12"/>
  <c r="Z58" i="12"/>
  <c r="Z61" i="12"/>
  <c r="Z60" i="12"/>
  <c r="V39" i="12"/>
  <c r="V43" i="12"/>
  <c r="V47" i="12"/>
  <c r="V38" i="12"/>
  <c r="V42" i="12"/>
  <c r="V46" i="12"/>
  <c r="V41" i="12"/>
  <c r="V45" i="12"/>
  <c r="V49" i="12"/>
  <c r="W92" i="12"/>
  <c r="V44" i="12"/>
  <c r="V52" i="12"/>
  <c r="V56" i="12"/>
  <c r="V51" i="12"/>
  <c r="V55" i="12"/>
  <c r="V50" i="12"/>
  <c r="V54" i="12"/>
  <c r="V53" i="12"/>
  <c r="V62" i="12"/>
  <c r="V48" i="12"/>
  <c r="V61" i="12"/>
  <c r="V58" i="12"/>
  <c r="V60" i="12"/>
  <c r="V40" i="12"/>
  <c r="V57" i="12"/>
  <c r="V59" i="12"/>
  <c r="V63" i="12"/>
  <c r="R39" i="12"/>
  <c r="R43" i="12"/>
  <c r="R47" i="12"/>
  <c r="R38" i="12"/>
  <c r="R42" i="12"/>
  <c r="R46" i="12"/>
  <c r="R41" i="12"/>
  <c r="R45" i="12"/>
  <c r="R49" i="12"/>
  <c r="R52" i="12"/>
  <c r="R56" i="12"/>
  <c r="R48" i="12"/>
  <c r="R51" i="12"/>
  <c r="R55" i="12"/>
  <c r="R40" i="12"/>
  <c r="R50" i="12"/>
  <c r="R54" i="12"/>
  <c r="S92" i="12"/>
  <c r="R44" i="12"/>
  <c r="R59" i="12"/>
  <c r="R62" i="12"/>
  <c r="R53" i="12"/>
  <c r="R57" i="12"/>
  <c r="R61" i="12"/>
  <c r="R58" i="12"/>
  <c r="R63" i="12"/>
  <c r="R60" i="12"/>
  <c r="N39" i="12"/>
  <c r="N43" i="12"/>
  <c r="N47" i="12"/>
  <c r="N38" i="12"/>
  <c r="N42" i="12"/>
  <c r="N46" i="12"/>
  <c r="N41" i="12"/>
  <c r="N45" i="12"/>
  <c r="N49" i="12"/>
  <c r="N50" i="12"/>
  <c r="N52" i="12"/>
  <c r="N56" i="12"/>
  <c r="N40" i="12"/>
  <c r="N51" i="12"/>
  <c r="N55" i="12"/>
  <c r="O92" i="12"/>
  <c r="N44" i="12"/>
  <c r="N54" i="12"/>
  <c r="N48" i="12"/>
  <c r="N58" i="12"/>
  <c r="N62" i="12"/>
  <c r="N57" i="12"/>
  <c r="N63" i="12"/>
  <c r="N59" i="12"/>
  <c r="N61" i="12"/>
  <c r="N53" i="12"/>
  <c r="N60" i="12"/>
  <c r="H41" i="12"/>
  <c r="H45" i="12"/>
  <c r="H49" i="12"/>
  <c r="I92" i="12"/>
  <c r="H40" i="12"/>
  <c r="H44" i="12"/>
  <c r="H48" i="12"/>
  <c r="H39" i="12"/>
  <c r="H43" i="12"/>
  <c r="H47" i="12"/>
  <c r="H38" i="12"/>
  <c r="H54" i="12"/>
  <c r="H58" i="12"/>
  <c r="H42" i="12"/>
  <c r="H50" i="12"/>
  <c r="H53" i="12"/>
  <c r="H57" i="12"/>
  <c r="H46" i="12"/>
  <c r="H52" i="12"/>
  <c r="H56" i="12"/>
  <c r="H60" i="12"/>
  <c r="H61" i="12"/>
  <c r="H51" i="12"/>
  <c r="H59" i="12"/>
  <c r="H63" i="12"/>
  <c r="H55" i="12"/>
  <c r="H62" i="12"/>
  <c r="H92" i="12"/>
  <c r="AA92" i="10"/>
  <c r="Y92" i="10"/>
  <c r="U92" i="10"/>
  <c r="Q92" i="10"/>
  <c r="X92" i="10"/>
  <c r="T92" i="10"/>
  <c r="P92" i="10"/>
  <c r="J92" i="10"/>
  <c r="K92" i="10"/>
  <c r="R39" i="9"/>
  <c r="R38" i="9"/>
  <c r="R42" i="9"/>
  <c r="R46" i="9"/>
  <c r="R43" i="9"/>
  <c r="R44" i="9"/>
  <c r="R49" i="9"/>
  <c r="R53" i="9"/>
  <c r="R52" i="9"/>
  <c r="R57" i="9"/>
  <c r="R61" i="9"/>
  <c r="R40" i="9"/>
  <c r="R56" i="9"/>
  <c r="R60" i="9"/>
  <c r="R41" i="9"/>
  <c r="R48" i="9"/>
  <c r="R51" i="9"/>
  <c r="R54" i="9"/>
  <c r="R59" i="9"/>
  <c r="R62" i="9"/>
  <c r="R55" i="9"/>
  <c r="R50" i="9"/>
  <c r="R58" i="9"/>
  <c r="R63" i="9"/>
  <c r="R45" i="9"/>
  <c r="R47" i="9"/>
  <c r="U38" i="9"/>
  <c r="U41" i="9"/>
  <c r="U45" i="9"/>
  <c r="U52" i="9"/>
  <c r="U39" i="9"/>
  <c r="U42" i="9"/>
  <c r="U43" i="9"/>
  <c r="U44" i="9"/>
  <c r="U47" i="9"/>
  <c r="U53" i="9"/>
  <c r="U56" i="9"/>
  <c r="U60" i="9"/>
  <c r="U46" i="9"/>
  <c r="U49" i="9"/>
  <c r="U50" i="9"/>
  <c r="U51" i="9"/>
  <c r="U55" i="9"/>
  <c r="U59" i="9"/>
  <c r="U63" i="9"/>
  <c r="U40" i="9"/>
  <c r="U61" i="9"/>
  <c r="U48" i="9"/>
  <c r="U54" i="9"/>
  <c r="U62" i="9"/>
  <c r="U57" i="9"/>
  <c r="U58" i="9"/>
  <c r="Q38" i="9"/>
  <c r="Q41" i="9"/>
  <c r="Q45" i="9"/>
  <c r="Q49" i="9"/>
  <c r="Q39" i="9"/>
  <c r="Q52" i="9"/>
  <c r="Q40" i="9"/>
  <c r="Q56" i="9"/>
  <c r="Q60" i="9"/>
  <c r="Q48" i="9"/>
  <c r="Q53" i="9"/>
  <c r="Q55" i="9"/>
  <c r="Q59" i="9"/>
  <c r="Q63" i="9"/>
  <c r="Q42" i="9"/>
  <c r="Q43" i="9"/>
  <c r="Q44" i="9"/>
  <c r="Q47" i="9"/>
  <c r="Q50" i="9"/>
  <c r="Q57" i="9"/>
  <c r="Q61" i="9"/>
  <c r="Q54" i="9"/>
  <c r="Q62" i="9"/>
  <c r="Q46" i="9"/>
  <c r="Q58" i="9"/>
  <c r="Q51" i="9"/>
  <c r="X40" i="9"/>
  <c r="X44" i="9"/>
  <c r="X48" i="9"/>
  <c r="X42" i="9"/>
  <c r="X43" i="9"/>
  <c r="X51" i="9"/>
  <c r="X55" i="9"/>
  <c r="X59" i="9"/>
  <c r="X63" i="9"/>
  <c r="X38" i="9"/>
  <c r="X39" i="9"/>
  <c r="X52" i="9"/>
  <c r="X54" i="9"/>
  <c r="X58" i="9"/>
  <c r="X62" i="9"/>
  <c r="X41" i="9"/>
  <c r="X47" i="9"/>
  <c r="X45" i="9"/>
  <c r="X49" i="9"/>
  <c r="X57" i="9"/>
  <c r="X60" i="9"/>
  <c r="X56" i="9"/>
  <c r="X61" i="9"/>
  <c r="X46" i="9"/>
  <c r="X50" i="9"/>
  <c r="X53" i="9"/>
  <c r="T40" i="9"/>
  <c r="T44" i="9"/>
  <c r="T48" i="9"/>
  <c r="T41" i="9"/>
  <c r="T46" i="9"/>
  <c r="T47" i="9"/>
  <c r="T51" i="9"/>
  <c r="T38" i="9"/>
  <c r="T49" i="9"/>
  <c r="T50" i="9"/>
  <c r="T55" i="9"/>
  <c r="T59" i="9"/>
  <c r="T63" i="9"/>
  <c r="T45" i="9"/>
  <c r="T54" i="9"/>
  <c r="T58" i="9"/>
  <c r="T62" i="9"/>
  <c r="T52" i="9"/>
  <c r="T61" i="9"/>
  <c r="T42" i="9"/>
  <c r="T53" i="9"/>
  <c r="T57" i="9"/>
  <c r="T60" i="9"/>
  <c r="T39" i="9"/>
  <c r="T43" i="9"/>
  <c r="T56" i="9"/>
  <c r="P40" i="9"/>
  <c r="P44" i="9"/>
  <c r="P48" i="9"/>
  <c r="P45" i="9"/>
  <c r="P51" i="9"/>
  <c r="P53" i="9"/>
  <c r="P55" i="9"/>
  <c r="P59" i="9"/>
  <c r="P63" i="9"/>
  <c r="P41" i="9"/>
  <c r="P42" i="9"/>
  <c r="P43" i="9"/>
  <c r="P47" i="9"/>
  <c r="P50" i="9"/>
  <c r="P54" i="9"/>
  <c r="P58" i="9"/>
  <c r="P62" i="9"/>
  <c r="P38" i="9"/>
  <c r="P39" i="9"/>
  <c r="P46" i="9"/>
  <c r="P49" i="9"/>
  <c r="P52" i="9"/>
  <c r="P57" i="9"/>
  <c r="P56" i="9"/>
  <c r="P61" i="9"/>
  <c r="P60" i="9"/>
  <c r="H41" i="9"/>
  <c r="H40" i="9"/>
  <c r="H44" i="9"/>
  <c r="H48" i="9"/>
  <c r="H42" i="9"/>
  <c r="H43" i="9"/>
  <c r="H51" i="9"/>
  <c r="H55" i="9"/>
  <c r="H59" i="9"/>
  <c r="H63" i="9"/>
  <c r="H47" i="9"/>
  <c r="H49" i="9"/>
  <c r="H52" i="9"/>
  <c r="H58" i="9"/>
  <c r="H62" i="9"/>
  <c r="H45" i="9"/>
  <c r="H46" i="9"/>
  <c r="H53" i="9"/>
  <c r="H57" i="9"/>
  <c r="H60" i="9"/>
  <c r="H38" i="9"/>
  <c r="H39" i="9"/>
  <c r="H56" i="9"/>
  <c r="H61" i="9"/>
  <c r="H50" i="9"/>
  <c r="H54" i="9"/>
  <c r="V39" i="9"/>
  <c r="V38" i="9"/>
  <c r="V42" i="9"/>
  <c r="V46" i="9"/>
  <c r="V40" i="9"/>
  <c r="V45" i="9"/>
  <c r="V49" i="9"/>
  <c r="V53" i="9"/>
  <c r="V41" i="9"/>
  <c r="V48" i="9"/>
  <c r="V57" i="9"/>
  <c r="V61" i="9"/>
  <c r="V43" i="9"/>
  <c r="V44" i="9"/>
  <c r="V47" i="9"/>
  <c r="V56" i="9"/>
  <c r="V60" i="9"/>
  <c r="V50" i="9"/>
  <c r="V55" i="9"/>
  <c r="V58" i="9"/>
  <c r="V63" i="9"/>
  <c r="V59" i="9"/>
  <c r="V51" i="9"/>
  <c r="V52" i="9"/>
  <c r="V54" i="9"/>
  <c r="V62" i="9"/>
  <c r="N39" i="9"/>
  <c r="N38" i="9"/>
  <c r="N42" i="9"/>
  <c r="N46" i="9"/>
  <c r="N40" i="9"/>
  <c r="N47" i="9"/>
  <c r="N48" i="9"/>
  <c r="N53" i="9"/>
  <c r="N41" i="9"/>
  <c r="N43" i="9"/>
  <c r="N44" i="9"/>
  <c r="N49" i="9"/>
  <c r="N50" i="9"/>
  <c r="N51" i="9"/>
  <c r="N57" i="9"/>
  <c r="N61" i="9"/>
  <c r="N45" i="9"/>
  <c r="N52" i="9"/>
  <c r="N56" i="9"/>
  <c r="N60" i="9"/>
  <c r="N55" i="9"/>
  <c r="N58" i="9"/>
  <c r="N63" i="9"/>
  <c r="N54" i="9"/>
  <c r="N62" i="9"/>
  <c r="N59" i="9"/>
  <c r="Y38" i="9"/>
  <c r="Y41" i="9"/>
  <c r="Y45" i="9"/>
  <c r="Y39" i="9"/>
  <c r="Y46" i="9"/>
  <c r="Y47" i="9"/>
  <c r="Y48" i="9"/>
  <c r="Y52" i="9"/>
  <c r="Y49" i="9"/>
  <c r="Y50" i="9"/>
  <c r="Y51" i="9"/>
  <c r="Y56" i="9"/>
  <c r="Y60" i="9"/>
  <c r="Y55" i="9"/>
  <c r="Y59" i="9"/>
  <c r="Y63" i="9"/>
  <c r="Y42" i="9"/>
  <c r="Y43" i="9"/>
  <c r="Y44" i="9"/>
  <c r="Y57" i="9"/>
  <c r="Y61" i="9"/>
  <c r="Y53" i="9"/>
  <c r="Y54" i="9"/>
  <c r="Y58" i="9"/>
  <c r="Y40" i="9"/>
  <c r="Y62" i="9"/>
  <c r="I38" i="9"/>
  <c r="I41" i="9"/>
  <c r="I45" i="9"/>
  <c r="I49" i="9"/>
  <c r="I39" i="9"/>
  <c r="I46" i="9"/>
  <c r="I47" i="9"/>
  <c r="I48" i="9"/>
  <c r="I52" i="9"/>
  <c r="I50" i="9"/>
  <c r="I51" i="9"/>
  <c r="I56" i="9"/>
  <c r="I60" i="9"/>
  <c r="I40" i="9"/>
  <c r="I42" i="9"/>
  <c r="I43" i="9"/>
  <c r="I44" i="9"/>
  <c r="I55" i="9"/>
  <c r="I59" i="9"/>
  <c r="I63" i="9"/>
  <c r="I54" i="9"/>
  <c r="I57" i="9"/>
  <c r="I62" i="9"/>
  <c r="I53" i="9"/>
  <c r="I58" i="9"/>
  <c r="I61" i="9"/>
  <c r="AA40" i="9"/>
  <c r="AA39" i="9"/>
  <c r="AA43" i="9"/>
  <c r="AA47" i="9"/>
  <c r="AA45" i="9"/>
  <c r="AA50" i="9"/>
  <c r="AA44" i="9"/>
  <c r="AA46" i="9"/>
  <c r="AA53" i="9"/>
  <c r="AA54" i="9"/>
  <c r="AA58" i="9"/>
  <c r="AA62" i="9"/>
  <c r="AA49" i="9"/>
  <c r="AA57" i="9"/>
  <c r="AA61" i="9"/>
  <c r="AA38" i="9"/>
  <c r="AA41" i="9"/>
  <c r="AA60" i="9"/>
  <c r="AA56" i="9"/>
  <c r="AA51" i="9"/>
  <c r="AA55" i="9"/>
  <c r="AA63" i="9"/>
  <c r="AA59" i="9"/>
  <c r="AA42" i="9"/>
  <c r="AA48" i="9"/>
  <c r="AA52" i="9"/>
  <c r="W40" i="9"/>
  <c r="W39" i="9"/>
  <c r="W43" i="9"/>
  <c r="W47" i="9"/>
  <c r="W38" i="9"/>
  <c r="W44" i="9"/>
  <c r="W50" i="9"/>
  <c r="W52" i="9"/>
  <c r="W54" i="9"/>
  <c r="W58" i="9"/>
  <c r="W62" i="9"/>
  <c r="W41" i="9"/>
  <c r="W42" i="9"/>
  <c r="W48" i="9"/>
  <c r="W53" i="9"/>
  <c r="W57" i="9"/>
  <c r="W61" i="9"/>
  <c r="W45" i="9"/>
  <c r="W46" i="9"/>
  <c r="W49" i="9"/>
  <c r="W56" i="9"/>
  <c r="W55" i="9"/>
  <c r="W63" i="9"/>
  <c r="W51" i="9"/>
  <c r="W60" i="9"/>
  <c r="W59" i="9"/>
  <c r="S40" i="9"/>
  <c r="S39" i="9"/>
  <c r="S43" i="9"/>
  <c r="S47" i="9"/>
  <c r="S42" i="9"/>
  <c r="S48" i="9"/>
  <c r="S50" i="9"/>
  <c r="S45" i="9"/>
  <c r="S46" i="9"/>
  <c r="S51" i="9"/>
  <c r="S54" i="9"/>
  <c r="S58" i="9"/>
  <c r="S62" i="9"/>
  <c r="S52" i="9"/>
  <c r="S57" i="9"/>
  <c r="S61" i="9"/>
  <c r="S53" i="9"/>
  <c r="S60" i="9"/>
  <c r="S44" i="9"/>
  <c r="S59" i="9"/>
  <c r="S38" i="9"/>
  <c r="S56" i="9"/>
  <c r="S41" i="9"/>
  <c r="S49" i="9"/>
  <c r="S55" i="9"/>
  <c r="S63" i="9"/>
  <c r="O40" i="9"/>
  <c r="O39" i="9"/>
  <c r="O43" i="9"/>
  <c r="O47" i="9"/>
  <c r="O38" i="9"/>
  <c r="O41" i="9"/>
  <c r="O46" i="9"/>
  <c r="O50" i="9"/>
  <c r="O42" i="9"/>
  <c r="O48" i="9"/>
  <c r="O54" i="9"/>
  <c r="O58" i="9"/>
  <c r="O62" i="9"/>
  <c r="O44" i="9"/>
  <c r="O49" i="9"/>
  <c r="O51" i="9"/>
  <c r="O57" i="9"/>
  <c r="O61" i="9"/>
  <c r="O45" i="9"/>
  <c r="O56" i="9"/>
  <c r="O60" i="9"/>
  <c r="O59" i="9"/>
  <c r="O55" i="9"/>
  <c r="O63" i="9"/>
  <c r="O52" i="9"/>
  <c r="O53" i="9"/>
  <c r="Z39" i="9"/>
  <c r="Z38" i="9"/>
  <c r="Z42" i="9"/>
  <c r="Z46" i="9"/>
  <c r="Z41" i="9"/>
  <c r="Z49" i="9"/>
  <c r="Z53" i="9"/>
  <c r="Z40" i="9"/>
  <c r="Z45" i="9"/>
  <c r="Z57" i="9"/>
  <c r="Z61" i="9"/>
  <c r="Z50" i="9"/>
  <c r="Z51" i="9"/>
  <c r="Z56" i="9"/>
  <c r="Z60" i="9"/>
  <c r="Z48" i="9"/>
  <c r="Z43" i="9"/>
  <c r="Z47" i="9"/>
  <c r="Z54" i="9"/>
  <c r="Z59" i="9"/>
  <c r="Z62" i="9"/>
  <c r="Z44" i="9"/>
  <c r="Z52" i="9"/>
  <c r="Z55" i="9"/>
  <c r="Z58" i="9"/>
  <c r="Z63" i="9"/>
  <c r="Z38" i="6"/>
  <c r="AA38" i="6"/>
  <c r="AA39" i="6"/>
  <c r="AA41" i="6"/>
  <c r="AA43" i="6"/>
  <c r="AA45" i="6"/>
  <c r="AA47" i="6"/>
  <c r="AA49" i="6"/>
  <c r="AA51" i="6"/>
  <c r="AA53" i="6"/>
  <c r="AA55" i="6"/>
  <c r="AA57" i="6"/>
  <c r="AA59" i="6"/>
  <c r="AA61" i="6"/>
  <c r="AA63" i="6"/>
  <c r="AA40" i="6"/>
  <c r="AA42" i="6"/>
  <c r="AA44" i="6"/>
  <c r="AA46" i="6"/>
  <c r="AA48" i="6"/>
  <c r="AA50" i="6"/>
  <c r="AA52" i="6"/>
  <c r="AA54" i="6"/>
  <c r="AA56" i="6"/>
  <c r="AA58" i="6"/>
  <c r="AA60" i="6"/>
  <c r="AA62" i="6"/>
  <c r="X93" i="6"/>
  <c r="T93" i="6"/>
  <c r="P93" i="6"/>
  <c r="N93" i="6"/>
  <c r="H93" i="6"/>
  <c r="V40" i="5"/>
  <c r="V44" i="5"/>
  <c r="V48" i="5"/>
  <c r="V39" i="5"/>
  <c r="V43" i="5"/>
  <c r="V47" i="5"/>
  <c r="V51" i="5"/>
  <c r="V93" i="5"/>
  <c r="V38" i="5"/>
  <c r="V42" i="5"/>
  <c r="V46" i="5"/>
  <c r="V41" i="5"/>
  <c r="V45" i="5"/>
  <c r="V49" i="5"/>
  <c r="V56" i="5"/>
  <c r="V60" i="5"/>
  <c r="V50" i="5"/>
  <c r="V55" i="5"/>
  <c r="V59" i="5"/>
  <c r="V63" i="5"/>
  <c r="V58" i="5"/>
  <c r="V52" i="5"/>
  <c r="V54" i="5"/>
  <c r="V53" i="5"/>
  <c r="V57" i="5"/>
  <c r="V61" i="5"/>
  <c r="V62" i="5"/>
  <c r="R40" i="5"/>
  <c r="R44" i="5"/>
  <c r="R48" i="5"/>
  <c r="R39" i="5"/>
  <c r="R43" i="5"/>
  <c r="R47" i="5"/>
  <c r="R51" i="5"/>
  <c r="R93" i="5"/>
  <c r="R38" i="5"/>
  <c r="R42" i="5"/>
  <c r="R46" i="5"/>
  <c r="R41" i="5"/>
  <c r="R45" i="5"/>
  <c r="R49" i="5"/>
  <c r="R50" i="5"/>
  <c r="R55" i="5"/>
  <c r="R59" i="5"/>
  <c r="R63" i="5"/>
  <c r="R54" i="5"/>
  <c r="R58" i="5"/>
  <c r="R52" i="5"/>
  <c r="R53" i="5"/>
  <c r="R57" i="5"/>
  <c r="R61" i="5"/>
  <c r="R56" i="5"/>
  <c r="R60" i="5"/>
  <c r="R62" i="5"/>
  <c r="P93" i="5"/>
  <c r="P38" i="5"/>
  <c r="P42" i="5"/>
  <c r="P46" i="5"/>
  <c r="P50" i="5"/>
  <c r="P41" i="5"/>
  <c r="P45" i="5"/>
  <c r="P49" i="5"/>
  <c r="P40" i="5"/>
  <c r="P44" i="5"/>
  <c r="P48" i="5"/>
  <c r="P39" i="5"/>
  <c r="P43" i="5"/>
  <c r="P47" i="5"/>
  <c r="P51" i="5"/>
  <c r="P54" i="5"/>
  <c r="P52" i="5"/>
  <c r="P53" i="5"/>
  <c r="P57" i="5"/>
  <c r="P61" i="5"/>
  <c r="P60" i="5"/>
  <c r="P56" i="5"/>
  <c r="P55" i="5"/>
  <c r="P59" i="5"/>
  <c r="P63" i="5"/>
  <c r="P58" i="5"/>
  <c r="P62" i="5"/>
  <c r="J40" i="5"/>
  <c r="J44" i="5"/>
  <c r="J48" i="5"/>
  <c r="J39" i="5"/>
  <c r="J43" i="5"/>
  <c r="J47" i="5"/>
  <c r="J51" i="5"/>
  <c r="J93" i="5"/>
  <c r="J38" i="5"/>
  <c r="J42" i="5"/>
  <c r="J46" i="5"/>
  <c r="J41" i="5"/>
  <c r="J45" i="5"/>
  <c r="J49" i="5"/>
  <c r="J56" i="5"/>
  <c r="J50" i="5"/>
  <c r="J52" i="5"/>
  <c r="J55" i="5"/>
  <c r="J59" i="5"/>
  <c r="J63" i="5"/>
  <c r="J58" i="5"/>
  <c r="J54" i="5"/>
  <c r="J53" i="5"/>
  <c r="J57" i="5"/>
  <c r="J61" i="5"/>
  <c r="J60" i="5"/>
  <c r="J62" i="5"/>
  <c r="K93" i="5"/>
  <c r="H93" i="5"/>
  <c r="H38" i="5"/>
  <c r="H42" i="5"/>
  <c r="H46" i="5"/>
  <c r="H50" i="5"/>
  <c r="H41" i="5"/>
  <c r="H45" i="5"/>
  <c r="H49" i="5"/>
  <c r="H40" i="5"/>
  <c r="H44" i="5"/>
  <c r="H48" i="5"/>
  <c r="H39" i="5"/>
  <c r="H43" i="5"/>
  <c r="H47" i="5"/>
  <c r="H51" i="5"/>
  <c r="H54" i="5"/>
  <c r="H53" i="5"/>
  <c r="H57" i="5"/>
  <c r="H61" i="5"/>
  <c r="H60" i="5"/>
  <c r="H56" i="5"/>
  <c r="H52" i="5"/>
  <c r="H55" i="5"/>
  <c r="H59" i="5"/>
  <c r="H63" i="5"/>
  <c r="H58" i="5"/>
  <c r="H62" i="5"/>
  <c r="U39" i="5"/>
  <c r="U43" i="5"/>
  <c r="U47" i="5"/>
  <c r="U93" i="5"/>
  <c r="U38" i="5"/>
  <c r="U42" i="5"/>
  <c r="U46" i="5"/>
  <c r="U50" i="5"/>
  <c r="U41" i="5"/>
  <c r="U45" i="5"/>
  <c r="U40" i="5"/>
  <c r="U44" i="5"/>
  <c r="U48" i="5"/>
  <c r="U55" i="5"/>
  <c r="U59" i="5"/>
  <c r="U51" i="5"/>
  <c r="U52" i="5"/>
  <c r="U54" i="5"/>
  <c r="U58" i="5"/>
  <c r="U62" i="5"/>
  <c r="U57" i="5"/>
  <c r="U61" i="5"/>
  <c r="U49" i="5"/>
  <c r="U53" i="5"/>
  <c r="U56" i="5"/>
  <c r="U60" i="5"/>
  <c r="U63" i="5"/>
  <c r="Q39" i="5"/>
  <c r="Q43" i="5"/>
  <c r="Q47" i="5"/>
  <c r="Q93" i="5"/>
  <c r="Q38" i="5"/>
  <c r="Q42" i="5"/>
  <c r="Q46" i="5"/>
  <c r="Q50" i="5"/>
  <c r="Q41" i="5"/>
  <c r="Q45" i="5"/>
  <c r="Q40" i="5"/>
  <c r="Q44" i="5"/>
  <c r="Q48" i="5"/>
  <c r="Q55" i="5"/>
  <c r="Q59" i="5"/>
  <c r="Q49" i="5"/>
  <c r="Q54" i="5"/>
  <c r="Q58" i="5"/>
  <c r="Q62" i="5"/>
  <c r="Q57" i="5"/>
  <c r="Q52" i="5"/>
  <c r="Q53" i="5"/>
  <c r="Q61" i="5"/>
  <c r="Q51" i="5"/>
  <c r="Q56" i="5"/>
  <c r="Q60" i="5"/>
  <c r="Q63" i="5"/>
  <c r="W41" i="5"/>
  <c r="W45" i="5"/>
  <c r="W49" i="5"/>
  <c r="W40" i="5"/>
  <c r="W44" i="5"/>
  <c r="W48" i="5"/>
  <c r="W52" i="5"/>
  <c r="W39" i="5"/>
  <c r="W43" i="5"/>
  <c r="W47" i="5"/>
  <c r="W93" i="5"/>
  <c r="W38" i="5"/>
  <c r="W42" i="5"/>
  <c r="W46" i="5"/>
  <c r="W50" i="5"/>
  <c r="W53" i="5"/>
  <c r="W61" i="5"/>
  <c r="W56" i="5"/>
  <c r="W60" i="5"/>
  <c r="W59" i="5"/>
  <c r="W51" i="5"/>
  <c r="W55" i="5"/>
  <c r="W54" i="5"/>
  <c r="W58" i="5"/>
  <c r="W62" i="5"/>
  <c r="W57" i="5"/>
  <c r="W63" i="5"/>
  <c r="S41" i="5"/>
  <c r="S45" i="5"/>
  <c r="S49" i="5"/>
  <c r="S40" i="5"/>
  <c r="S44" i="5"/>
  <c r="S48" i="5"/>
  <c r="S52" i="5"/>
  <c r="S39" i="5"/>
  <c r="S43" i="5"/>
  <c r="S47" i="5"/>
  <c r="S93" i="5"/>
  <c r="S38" i="5"/>
  <c r="S42" i="5"/>
  <c r="S46" i="5"/>
  <c r="S50" i="5"/>
  <c r="S51" i="5"/>
  <c r="S53" i="5"/>
  <c r="S57" i="5"/>
  <c r="S56" i="5"/>
  <c r="S60" i="5"/>
  <c r="S55" i="5"/>
  <c r="S59" i="5"/>
  <c r="S54" i="5"/>
  <c r="S58" i="5"/>
  <c r="S62" i="5"/>
  <c r="S61" i="5"/>
  <c r="S63" i="5"/>
  <c r="O41" i="5"/>
  <c r="O45" i="5"/>
  <c r="O49" i="5"/>
  <c r="O40" i="5"/>
  <c r="O44" i="5"/>
  <c r="O48" i="5"/>
  <c r="O52" i="5"/>
  <c r="O39" i="5"/>
  <c r="O43" i="5"/>
  <c r="O47" i="5"/>
  <c r="O93" i="5"/>
  <c r="O38" i="5"/>
  <c r="O42" i="5"/>
  <c r="O46" i="5"/>
  <c r="O50" i="5"/>
  <c r="O53" i="5"/>
  <c r="O61" i="5"/>
  <c r="O56" i="5"/>
  <c r="O60" i="5"/>
  <c r="O59" i="5"/>
  <c r="O51" i="5"/>
  <c r="O55" i="5"/>
  <c r="O54" i="5"/>
  <c r="O58" i="5"/>
  <c r="O62" i="5"/>
  <c r="O57" i="5"/>
  <c r="O63" i="5"/>
  <c r="C42" i="5"/>
  <c r="C46" i="5"/>
  <c r="C50" i="5"/>
  <c r="C54" i="5"/>
  <c r="C58" i="5"/>
  <c r="C62" i="5"/>
  <c r="C40" i="5"/>
  <c r="C44" i="5"/>
  <c r="C48" i="5"/>
  <c r="C52" i="5"/>
  <c r="C56" i="5"/>
  <c r="C60" i="5"/>
  <c r="C38" i="5"/>
  <c r="C45" i="5"/>
  <c r="C53" i="5"/>
  <c r="C61" i="5"/>
  <c r="C39" i="5"/>
  <c r="C47" i="5"/>
  <c r="C55" i="5"/>
  <c r="C63" i="5"/>
  <c r="C51" i="5"/>
  <c r="C59" i="5"/>
  <c r="C41" i="5"/>
  <c r="C49" i="5"/>
  <c r="C57" i="5"/>
  <c r="C43" i="5"/>
  <c r="D93" i="5"/>
  <c r="L93" i="5"/>
  <c r="L38" i="5"/>
  <c r="L42" i="5"/>
  <c r="L46" i="5"/>
  <c r="L50" i="5"/>
  <c r="M93" i="5"/>
  <c r="L41" i="5"/>
  <c r="L45" i="5"/>
  <c r="L49" i="5"/>
  <c r="L40" i="5"/>
  <c r="L44" i="5"/>
  <c r="L48" i="5"/>
  <c r="L39" i="5"/>
  <c r="L43" i="5"/>
  <c r="L47" i="5"/>
  <c r="L51" i="5"/>
  <c r="L54" i="5"/>
  <c r="L58" i="5"/>
  <c r="L53" i="5"/>
  <c r="L57" i="5"/>
  <c r="L61" i="5"/>
  <c r="L56" i="5"/>
  <c r="L52" i="5"/>
  <c r="L60" i="5"/>
  <c r="L55" i="5"/>
  <c r="L59" i="5"/>
  <c r="L63" i="5"/>
  <c r="L62" i="5"/>
  <c r="I39" i="5"/>
  <c r="I43" i="5"/>
  <c r="I47" i="5"/>
  <c r="I93" i="5"/>
  <c r="I38" i="5"/>
  <c r="I42" i="5"/>
  <c r="I46" i="5"/>
  <c r="I50" i="5"/>
  <c r="I41" i="5"/>
  <c r="I45" i="5"/>
  <c r="I40" i="5"/>
  <c r="I44" i="5"/>
  <c r="I48" i="5"/>
  <c r="I52" i="5"/>
  <c r="I55" i="5"/>
  <c r="I59" i="5"/>
  <c r="I54" i="5"/>
  <c r="I58" i="5"/>
  <c r="I62" i="5"/>
  <c r="I57" i="5"/>
  <c r="I53" i="5"/>
  <c r="I61" i="5"/>
  <c r="I49" i="5"/>
  <c r="I51" i="5"/>
  <c r="I56" i="5"/>
  <c r="I60" i="5"/>
  <c r="I63" i="5"/>
  <c r="X93" i="5"/>
  <c r="X38" i="5"/>
  <c r="X42" i="5"/>
  <c r="X46" i="5"/>
  <c r="Y93" i="5"/>
  <c r="X41" i="5"/>
  <c r="X45" i="5"/>
  <c r="X49" i="5"/>
  <c r="X40" i="5"/>
  <c r="X44" i="5"/>
  <c r="X48" i="5"/>
  <c r="X39" i="5"/>
  <c r="X43" i="5"/>
  <c r="X47" i="5"/>
  <c r="X51" i="5"/>
  <c r="X54" i="5"/>
  <c r="X58" i="5"/>
  <c r="X53" i="5"/>
  <c r="X57" i="5"/>
  <c r="X61" i="5"/>
  <c r="X60" i="5"/>
  <c r="X50" i="5"/>
  <c r="X56" i="5"/>
  <c r="X52" i="5"/>
  <c r="X55" i="5"/>
  <c r="X59" i="5"/>
  <c r="X63" i="5"/>
  <c r="X62" i="5"/>
  <c r="T93" i="5"/>
  <c r="T38" i="5"/>
  <c r="T42" i="5"/>
  <c r="T46" i="5"/>
  <c r="T50" i="5"/>
  <c r="T41" i="5"/>
  <c r="T45" i="5"/>
  <c r="T49" i="5"/>
  <c r="T40" i="5"/>
  <c r="T44" i="5"/>
  <c r="T48" i="5"/>
  <c r="T39" i="5"/>
  <c r="T43" i="5"/>
  <c r="T47" i="5"/>
  <c r="T51" i="5"/>
  <c r="T52" i="5"/>
  <c r="T54" i="5"/>
  <c r="T53" i="5"/>
  <c r="T57" i="5"/>
  <c r="T61" i="5"/>
  <c r="T56" i="5"/>
  <c r="T60" i="5"/>
  <c r="T55" i="5"/>
  <c r="T59" i="5"/>
  <c r="T63" i="5"/>
  <c r="T58" i="5"/>
  <c r="T62" i="5"/>
  <c r="N40" i="5"/>
  <c r="N44" i="5"/>
  <c r="N48" i="5"/>
  <c r="N39" i="5"/>
  <c r="N43" i="5"/>
  <c r="N47" i="5"/>
  <c r="N51" i="5"/>
  <c r="N93" i="5"/>
  <c r="N38" i="5"/>
  <c r="N42" i="5"/>
  <c r="N46" i="5"/>
  <c r="N41" i="5"/>
  <c r="N45" i="5"/>
  <c r="N49" i="5"/>
  <c r="N52" i="5"/>
  <c r="N56" i="5"/>
  <c r="N60" i="5"/>
  <c r="N55" i="5"/>
  <c r="N59" i="5"/>
  <c r="N63" i="5"/>
  <c r="N58" i="5"/>
  <c r="N54" i="5"/>
  <c r="N50" i="5"/>
  <c r="N53" i="5"/>
  <c r="N57" i="5"/>
  <c r="N61" i="5"/>
  <c r="N62" i="5"/>
  <c r="I39" i="10"/>
  <c r="I47" i="10"/>
  <c r="I55" i="10"/>
  <c r="I63" i="10"/>
  <c r="I42" i="10"/>
  <c r="I50" i="10"/>
  <c r="I58" i="10"/>
  <c r="I45" i="10"/>
  <c r="I53" i="10"/>
  <c r="I61" i="10"/>
  <c r="I44" i="10"/>
  <c r="I52" i="10"/>
  <c r="I56" i="10"/>
  <c r="I60" i="10"/>
  <c r="I38" i="10"/>
  <c r="I43" i="10"/>
  <c r="I48" i="10"/>
  <c r="I49" i="10"/>
  <c r="I54" i="10"/>
  <c r="I57" i="10"/>
  <c r="I62" i="10"/>
  <c r="I40" i="10"/>
  <c r="I41" i="10"/>
  <c r="I46" i="10"/>
  <c r="I51" i="10"/>
  <c r="I59" i="10"/>
  <c r="U43" i="10"/>
  <c r="U51" i="10"/>
  <c r="U59" i="10"/>
  <c r="U38" i="10"/>
  <c r="U46" i="10"/>
  <c r="U54" i="10"/>
  <c r="U62" i="10"/>
  <c r="U41" i="10"/>
  <c r="U49" i="10"/>
  <c r="U57" i="10"/>
  <c r="U40" i="10"/>
  <c r="U48" i="10"/>
  <c r="U55" i="10"/>
  <c r="U56" i="10"/>
  <c r="U61" i="10"/>
  <c r="U42" i="10"/>
  <c r="U47" i="10"/>
  <c r="U52" i="10"/>
  <c r="U53" i="10"/>
  <c r="U58" i="10"/>
  <c r="U63" i="10"/>
  <c r="U39" i="10"/>
  <c r="U44" i="10"/>
  <c r="U45" i="10"/>
  <c r="U50" i="10"/>
  <c r="U60" i="10"/>
  <c r="M43" i="10"/>
  <c r="M51" i="10"/>
  <c r="M59" i="10"/>
  <c r="M38" i="10"/>
  <c r="M46" i="10"/>
  <c r="M54" i="10"/>
  <c r="M62" i="10"/>
  <c r="M41" i="10"/>
  <c r="M49" i="10"/>
  <c r="M57" i="10"/>
  <c r="M40" i="10"/>
  <c r="M48" i="10"/>
  <c r="M58" i="10"/>
  <c r="M63" i="10"/>
  <c r="M60" i="10"/>
  <c r="M39" i="10"/>
  <c r="M44" i="10"/>
  <c r="M45" i="10"/>
  <c r="M50" i="10"/>
  <c r="M55" i="10"/>
  <c r="M56" i="10"/>
  <c r="M61" i="10"/>
  <c r="M42" i="10"/>
  <c r="M47" i="10"/>
  <c r="M52" i="10"/>
  <c r="M53" i="10"/>
  <c r="C41" i="10"/>
  <c r="C49" i="10"/>
  <c r="C57" i="10"/>
  <c r="C42" i="10"/>
  <c r="C50" i="10"/>
  <c r="C58" i="10"/>
  <c r="C43" i="10"/>
  <c r="C51" i="10"/>
  <c r="C59" i="10"/>
  <c r="C46" i="10"/>
  <c r="C60" i="10"/>
  <c r="C47" i="10"/>
  <c r="C61" i="10"/>
  <c r="C48" i="10"/>
  <c r="C62" i="10"/>
  <c r="C52" i="10"/>
  <c r="C63" i="10"/>
  <c r="C39" i="10"/>
  <c r="C53" i="10"/>
  <c r="C40" i="10"/>
  <c r="C54" i="10"/>
  <c r="C44" i="10"/>
  <c r="C55" i="10"/>
  <c r="C45" i="10"/>
  <c r="C56" i="10"/>
  <c r="T38" i="10"/>
  <c r="T46" i="10"/>
  <c r="T54" i="10"/>
  <c r="T62" i="10"/>
  <c r="T41" i="10"/>
  <c r="T49" i="10"/>
  <c r="T57" i="10"/>
  <c r="T44" i="10"/>
  <c r="T52" i="10"/>
  <c r="T60" i="10"/>
  <c r="T43" i="10"/>
  <c r="T51" i="10"/>
  <c r="T48" i="10"/>
  <c r="T56" i="10"/>
  <c r="T61" i="10"/>
  <c r="T42" i="10"/>
  <c r="T47" i="10"/>
  <c r="T53" i="10"/>
  <c r="T58" i="10"/>
  <c r="T63" i="10"/>
  <c r="T40" i="10"/>
  <c r="T39" i="10"/>
  <c r="T45" i="10"/>
  <c r="T50" i="10"/>
  <c r="T59" i="10"/>
  <c r="T55" i="10"/>
  <c r="J44" i="10"/>
  <c r="J52" i="10"/>
  <c r="J60" i="10"/>
  <c r="J39" i="10"/>
  <c r="J47" i="10"/>
  <c r="J55" i="10"/>
  <c r="J63" i="10"/>
  <c r="J42" i="10"/>
  <c r="J50" i="10"/>
  <c r="J58" i="10"/>
  <c r="J41" i="10"/>
  <c r="J49" i="10"/>
  <c r="J45" i="10"/>
  <c r="J56" i="10"/>
  <c r="J61" i="10"/>
  <c r="J38" i="10"/>
  <c r="J43" i="10"/>
  <c r="J48" i="10"/>
  <c r="J54" i="10"/>
  <c r="J53" i="10"/>
  <c r="J57" i="10"/>
  <c r="J62" i="10"/>
  <c r="J40" i="10"/>
  <c r="J46" i="10"/>
  <c r="J51" i="10"/>
  <c r="J59" i="10"/>
  <c r="Z44" i="10"/>
  <c r="Z52" i="10"/>
  <c r="Z60" i="10"/>
  <c r="Z39" i="10"/>
  <c r="Z47" i="10"/>
  <c r="Z55" i="10"/>
  <c r="Z63" i="10"/>
  <c r="Z42" i="10"/>
  <c r="Z50" i="10"/>
  <c r="Z58" i="10"/>
  <c r="Z41" i="10"/>
  <c r="Z49" i="10"/>
  <c r="Z45" i="10"/>
  <c r="Z59" i="10"/>
  <c r="Z38" i="10"/>
  <c r="Z43" i="10"/>
  <c r="Z48" i="10"/>
  <c r="Z54" i="10"/>
  <c r="Z53" i="10"/>
  <c r="Z56" i="10"/>
  <c r="Z61" i="10"/>
  <c r="Z57" i="10"/>
  <c r="Z62" i="10"/>
  <c r="Z40" i="10"/>
  <c r="Z46" i="10"/>
  <c r="Z51" i="10"/>
  <c r="Q39" i="10"/>
  <c r="Q47" i="10"/>
  <c r="Q55" i="10"/>
  <c r="Q63" i="10"/>
  <c r="Q42" i="10"/>
  <c r="Q50" i="10"/>
  <c r="Q58" i="10"/>
  <c r="Q45" i="10"/>
  <c r="Q53" i="10"/>
  <c r="Q61" i="10"/>
  <c r="Q44" i="10"/>
  <c r="Q52" i="10"/>
  <c r="Q57" i="10"/>
  <c r="Q62" i="10"/>
  <c r="Q40" i="10"/>
  <c r="Q41" i="10"/>
  <c r="Q46" i="10"/>
  <c r="Q51" i="10"/>
  <c r="Q59" i="10"/>
  <c r="Q38" i="10"/>
  <c r="Q43" i="10"/>
  <c r="Q48" i="10"/>
  <c r="Q49" i="10"/>
  <c r="Q54" i="10"/>
  <c r="Q56" i="10"/>
  <c r="Q60" i="10"/>
  <c r="X42" i="10"/>
  <c r="X50" i="10"/>
  <c r="X58" i="10"/>
  <c r="X45" i="10"/>
  <c r="X53" i="10"/>
  <c r="X61" i="10"/>
  <c r="X40" i="10"/>
  <c r="X48" i="10"/>
  <c r="X56" i="10"/>
  <c r="X39" i="10"/>
  <c r="X47" i="10"/>
  <c r="X63" i="10"/>
  <c r="X38" i="10"/>
  <c r="X43" i="10"/>
  <c r="X49" i="10"/>
  <c r="X54" i="10"/>
  <c r="X44" i="10"/>
  <c r="X60" i="10"/>
  <c r="X55" i="10"/>
  <c r="X57" i="10"/>
  <c r="X62" i="10"/>
  <c r="X41" i="10"/>
  <c r="X46" i="10"/>
  <c r="X51" i="10"/>
  <c r="X52" i="10"/>
  <c r="X59" i="10"/>
  <c r="P42" i="10"/>
  <c r="P50" i="10"/>
  <c r="P58" i="10"/>
  <c r="P45" i="10"/>
  <c r="P53" i="10"/>
  <c r="P61" i="10"/>
  <c r="P40" i="10"/>
  <c r="P48" i="10"/>
  <c r="P56" i="10"/>
  <c r="P39" i="10"/>
  <c r="P47" i="10"/>
  <c r="P41" i="10"/>
  <c r="P46" i="10"/>
  <c r="P51" i="10"/>
  <c r="P52" i="10"/>
  <c r="P59" i="10"/>
  <c r="P63" i="10"/>
  <c r="P38" i="10"/>
  <c r="P43" i="10"/>
  <c r="P49" i="10"/>
  <c r="P54" i="10"/>
  <c r="P60" i="10"/>
  <c r="P44" i="10"/>
  <c r="P55" i="10"/>
  <c r="P57" i="10"/>
  <c r="P62" i="10"/>
  <c r="S41" i="10"/>
  <c r="S49" i="10"/>
  <c r="S57" i="10"/>
  <c r="S44" i="10"/>
  <c r="S52" i="10"/>
  <c r="S60" i="10"/>
  <c r="S39" i="10"/>
  <c r="S47" i="10"/>
  <c r="S55" i="10"/>
  <c r="S63" i="10"/>
  <c r="S38" i="10"/>
  <c r="S46" i="10"/>
  <c r="S54" i="10"/>
  <c r="S43" i="10"/>
  <c r="S48" i="10"/>
  <c r="S56" i="10"/>
  <c r="S61" i="10"/>
  <c r="S42" i="10"/>
  <c r="S53" i="10"/>
  <c r="S62" i="10"/>
  <c r="S58" i="10"/>
  <c r="S40" i="10"/>
  <c r="S51" i="10"/>
  <c r="S45" i="10"/>
  <c r="S50" i="10"/>
  <c r="S59" i="10"/>
  <c r="H42" i="10"/>
  <c r="H50" i="10"/>
  <c r="H58" i="10"/>
  <c r="H45" i="10"/>
  <c r="H53" i="10"/>
  <c r="H61" i="10"/>
  <c r="H40" i="10"/>
  <c r="H48" i="10"/>
  <c r="H56" i="10"/>
  <c r="H39" i="10"/>
  <c r="H47" i="10"/>
  <c r="H55" i="10"/>
  <c r="H60" i="10"/>
  <c r="H38" i="10"/>
  <c r="H43" i="10"/>
  <c r="H49" i="10"/>
  <c r="H54" i="10"/>
  <c r="H44" i="10"/>
  <c r="H57" i="10"/>
  <c r="H62" i="10"/>
  <c r="H41" i="10"/>
  <c r="H46" i="10"/>
  <c r="H51" i="10"/>
  <c r="H59" i="10"/>
  <c r="H52" i="10"/>
  <c r="H63" i="10"/>
  <c r="Y39" i="10"/>
  <c r="Y47" i="10"/>
  <c r="Y55" i="10"/>
  <c r="Y63" i="10"/>
  <c r="Y42" i="10"/>
  <c r="Y50" i="10"/>
  <c r="Y58" i="10"/>
  <c r="Y45" i="10"/>
  <c r="Y53" i="10"/>
  <c r="Y61" i="10"/>
  <c r="Y44" i="10"/>
  <c r="Y52" i="10"/>
  <c r="Y59" i="10"/>
  <c r="Y38" i="10"/>
  <c r="Y43" i="10"/>
  <c r="Y48" i="10"/>
  <c r="Y49" i="10"/>
  <c r="Y54" i="10"/>
  <c r="Y56" i="10"/>
  <c r="Y60" i="10"/>
  <c r="Y57" i="10"/>
  <c r="Y62" i="10"/>
  <c r="Y40" i="10"/>
  <c r="Y41" i="10"/>
  <c r="Y46" i="10"/>
  <c r="Y51" i="10"/>
  <c r="W45" i="10"/>
  <c r="W53" i="10"/>
  <c r="W61" i="10"/>
  <c r="W40" i="10"/>
  <c r="W48" i="10"/>
  <c r="W56" i="10"/>
  <c r="W43" i="10"/>
  <c r="W51" i="10"/>
  <c r="W59" i="10"/>
  <c r="W42" i="10"/>
  <c r="W50" i="10"/>
  <c r="W38" i="10"/>
  <c r="W49" i="10"/>
  <c r="W54" i="10"/>
  <c r="W39" i="10"/>
  <c r="W44" i="10"/>
  <c r="W60" i="10"/>
  <c r="W55" i="10"/>
  <c r="W57" i="10"/>
  <c r="W62" i="10"/>
  <c r="W41" i="10"/>
  <c r="W46" i="10"/>
  <c r="W47" i="10"/>
  <c r="W52" i="10"/>
  <c r="W58" i="10"/>
  <c r="W63" i="10"/>
  <c r="AA41" i="10"/>
  <c r="AA49" i="10"/>
  <c r="AA57" i="10"/>
  <c r="AA44" i="10"/>
  <c r="AA52" i="10"/>
  <c r="AA60" i="10"/>
  <c r="AA39" i="10"/>
  <c r="AA47" i="10"/>
  <c r="AA55" i="10"/>
  <c r="AA63" i="10"/>
  <c r="AA38" i="10"/>
  <c r="AA46" i="10"/>
  <c r="AA54" i="10"/>
  <c r="AA40" i="10"/>
  <c r="AA51" i="10"/>
  <c r="AA58" i="10"/>
  <c r="AA45" i="10"/>
  <c r="AA50" i="10"/>
  <c r="AA59" i="10"/>
  <c r="AA43" i="10"/>
  <c r="AA48" i="10"/>
  <c r="AA42" i="10"/>
  <c r="AA53" i="10"/>
  <c r="AA56" i="10"/>
  <c r="AA61" i="10"/>
  <c r="AA62" i="10"/>
  <c r="R44" i="10"/>
  <c r="R52" i="10"/>
  <c r="R60" i="10"/>
  <c r="R39" i="10"/>
  <c r="R47" i="10"/>
  <c r="R55" i="10"/>
  <c r="R63" i="10"/>
  <c r="R42" i="10"/>
  <c r="R50" i="10"/>
  <c r="R58" i="10"/>
  <c r="R41" i="10"/>
  <c r="R49" i="10"/>
  <c r="R53" i="10"/>
  <c r="R57" i="10"/>
  <c r="R62" i="10"/>
  <c r="R40" i="10"/>
  <c r="R46" i="10"/>
  <c r="R51" i="10"/>
  <c r="R45" i="10"/>
  <c r="R59" i="10"/>
  <c r="R38" i="10"/>
  <c r="R43" i="10"/>
  <c r="R48" i="10"/>
  <c r="R54" i="10"/>
  <c r="R56" i="10"/>
  <c r="R61" i="10"/>
  <c r="O45" i="10"/>
  <c r="O53" i="10"/>
  <c r="O61" i="10"/>
  <c r="O40" i="10"/>
  <c r="O48" i="10"/>
  <c r="O56" i="10"/>
  <c r="O43" i="10"/>
  <c r="O51" i="10"/>
  <c r="O59" i="10"/>
  <c r="O42" i="10"/>
  <c r="O50" i="10"/>
  <c r="O41" i="10"/>
  <c r="O46" i="10"/>
  <c r="O47" i="10"/>
  <c r="O52" i="10"/>
  <c r="O58" i="10"/>
  <c r="O63" i="10"/>
  <c r="O38" i="10"/>
  <c r="O49" i="10"/>
  <c r="O54" i="10"/>
  <c r="O60" i="10"/>
  <c r="O39" i="10"/>
  <c r="O44" i="10"/>
  <c r="O55" i="10"/>
  <c r="O57" i="10"/>
  <c r="O62" i="10"/>
  <c r="V40" i="10"/>
  <c r="V48" i="10"/>
  <c r="V56" i="10"/>
  <c r="V43" i="10"/>
  <c r="V51" i="10"/>
  <c r="V59" i="10"/>
  <c r="V38" i="10"/>
  <c r="V46" i="10"/>
  <c r="V54" i="10"/>
  <c r="V62" i="10"/>
  <c r="V45" i="10"/>
  <c r="V53" i="10"/>
  <c r="V39" i="10"/>
  <c r="V44" i="10"/>
  <c r="V50" i="10"/>
  <c r="V60" i="10"/>
  <c r="V55" i="10"/>
  <c r="V57" i="10"/>
  <c r="V41" i="10"/>
  <c r="V61" i="10"/>
  <c r="V42" i="10"/>
  <c r="V47" i="10"/>
  <c r="V52" i="10"/>
  <c r="V58" i="10"/>
  <c r="V63" i="10"/>
  <c r="V49" i="10"/>
  <c r="N40" i="10"/>
  <c r="N48" i="10"/>
  <c r="N56" i="10"/>
  <c r="N43" i="10"/>
  <c r="N51" i="10"/>
  <c r="N59" i="10"/>
  <c r="N38" i="10"/>
  <c r="N46" i="10"/>
  <c r="N54" i="10"/>
  <c r="N62" i="10"/>
  <c r="N45" i="10"/>
  <c r="N53" i="10"/>
  <c r="N42" i="10"/>
  <c r="N47" i="10"/>
  <c r="N52" i="10"/>
  <c r="N58" i="10"/>
  <c r="N63" i="10"/>
  <c r="N49" i="10"/>
  <c r="N60" i="10"/>
  <c r="N39" i="10"/>
  <c r="N44" i="10"/>
  <c r="N50" i="10"/>
  <c r="N55" i="10"/>
  <c r="N57" i="10"/>
  <c r="N61" i="10"/>
  <c r="N41" i="10"/>
  <c r="D93" i="6"/>
  <c r="Y53" i="6"/>
  <c r="Y93" i="6"/>
  <c r="J93" i="6"/>
  <c r="K93" i="6"/>
  <c r="Z43" i="6"/>
  <c r="Z93" i="6"/>
  <c r="W52" i="6"/>
  <c r="W93" i="6"/>
  <c r="V49" i="6"/>
  <c r="V93" i="6"/>
  <c r="U56" i="6"/>
  <c r="U93" i="6"/>
  <c r="S53" i="6"/>
  <c r="S93" i="6"/>
  <c r="R41" i="6"/>
  <c r="R93" i="6"/>
  <c r="Q55" i="6"/>
  <c r="Q93" i="6"/>
  <c r="M93" i="6"/>
  <c r="C41" i="6"/>
  <c r="C45" i="6"/>
  <c r="C49" i="6"/>
  <c r="C53" i="6"/>
  <c r="C57" i="6"/>
  <c r="C61" i="6"/>
  <c r="C43" i="6"/>
  <c r="C51" i="6"/>
  <c r="C55" i="6"/>
  <c r="C63" i="6"/>
  <c r="C52" i="6"/>
  <c r="C42" i="6"/>
  <c r="C46" i="6"/>
  <c r="C50" i="6"/>
  <c r="C54" i="6"/>
  <c r="C58" i="6"/>
  <c r="C62" i="6"/>
  <c r="C39" i="6"/>
  <c r="C47" i="6"/>
  <c r="C59" i="6"/>
  <c r="C56" i="6"/>
  <c r="C60" i="6"/>
  <c r="C40" i="6"/>
  <c r="C44" i="6"/>
  <c r="C48" i="6"/>
  <c r="N49" i="6"/>
  <c r="U63" i="6"/>
  <c r="U59" i="6"/>
  <c r="U55" i="6"/>
  <c r="Z50" i="6"/>
  <c r="N42" i="6"/>
  <c r="Q62" i="6"/>
  <c r="Q58" i="6"/>
  <c r="Q54" i="6"/>
  <c r="Z39" i="6"/>
  <c r="N38" i="6"/>
  <c r="U61" i="6"/>
  <c r="U57" i="6"/>
  <c r="V47" i="6"/>
  <c r="Q60" i="6"/>
  <c r="Q56" i="6"/>
  <c r="R52" i="6"/>
  <c r="V44" i="6"/>
  <c r="C38" i="13"/>
  <c r="C38" i="10"/>
  <c r="C38" i="9"/>
  <c r="L45" i="6"/>
  <c r="L49" i="6"/>
  <c r="L57" i="6"/>
  <c r="L38" i="6"/>
  <c r="L42" i="6"/>
  <c r="L46" i="6"/>
  <c r="L50" i="6"/>
  <c r="L54" i="6"/>
  <c r="L58" i="6"/>
  <c r="L62" i="6"/>
  <c r="L40" i="6"/>
  <c r="L44" i="6"/>
  <c r="L52" i="6"/>
  <c r="L60" i="6"/>
  <c r="L53" i="6"/>
  <c r="L39" i="6"/>
  <c r="L43" i="6"/>
  <c r="L47" i="6"/>
  <c r="L51" i="6"/>
  <c r="L55" i="6"/>
  <c r="L59" i="6"/>
  <c r="L63" i="6"/>
  <c r="L48" i="6"/>
  <c r="L56" i="6"/>
  <c r="L41" i="6"/>
  <c r="L61" i="6"/>
  <c r="Y56" i="6"/>
  <c r="H39" i="6"/>
  <c r="H60" i="6"/>
  <c r="H41" i="6"/>
  <c r="H45" i="6"/>
  <c r="H49" i="6"/>
  <c r="H53" i="6"/>
  <c r="H57" i="6"/>
  <c r="H61" i="6"/>
  <c r="H51" i="6"/>
  <c r="H59" i="6"/>
  <c r="H63" i="6"/>
  <c r="H48" i="6"/>
  <c r="H56" i="6"/>
  <c r="H42" i="6"/>
  <c r="H46" i="6"/>
  <c r="H50" i="6"/>
  <c r="H54" i="6"/>
  <c r="H58" i="6"/>
  <c r="H62" i="6"/>
  <c r="H43" i="6"/>
  <c r="H47" i="6"/>
  <c r="H55" i="6"/>
  <c r="H40" i="6"/>
  <c r="H44" i="6"/>
  <c r="H52" i="6"/>
  <c r="Y58" i="6"/>
  <c r="Y54" i="6"/>
  <c r="Y60" i="6"/>
  <c r="J61" i="6"/>
  <c r="J42" i="6"/>
  <c r="J54" i="6"/>
  <c r="J39" i="6"/>
  <c r="J43" i="6"/>
  <c r="J47" i="6"/>
  <c r="J51" i="6"/>
  <c r="J55" i="6"/>
  <c r="J59" i="6"/>
  <c r="J63" i="6"/>
  <c r="J49" i="6"/>
  <c r="J57" i="6"/>
  <c r="J62" i="6"/>
  <c r="J40" i="6"/>
  <c r="J44" i="6"/>
  <c r="J48" i="6"/>
  <c r="J52" i="6"/>
  <c r="J56" i="6"/>
  <c r="J60" i="6"/>
  <c r="J41" i="6"/>
  <c r="J45" i="6"/>
  <c r="J53" i="6"/>
  <c r="J46" i="6"/>
  <c r="J50" i="6"/>
  <c r="J58" i="6"/>
  <c r="Y62" i="6"/>
  <c r="M48" i="6"/>
  <c r="M52" i="6"/>
  <c r="M56" i="6"/>
  <c r="M60" i="6"/>
  <c r="M41" i="6"/>
  <c r="M45" i="6"/>
  <c r="M49" i="6"/>
  <c r="M53" i="6"/>
  <c r="M57" i="6"/>
  <c r="M61" i="6"/>
  <c r="M38" i="6"/>
  <c r="M43" i="6"/>
  <c r="M47" i="6"/>
  <c r="M55" i="6"/>
  <c r="M63" i="6"/>
  <c r="M40" i="6"/>
  <c r="M44" i="6"/>
  <c r="M42" i="6"/>
  <c r="M46" i="6"/>
  <c r="M50" i="6"/>
  <c r="M54" i="6"/>
  <c r="M58" i="6"/>
  <c r="M62" i="6"/>
  <c r="M39" i="6"/>
  <c r="M51" i="6"/>
  <c r="M59" i="6"/>
  <c r="Y63" i="6"/>
  <c r="U62" i="6"/>
  <c r="Q61" i="6"/>
  <c r="Y59" i="6"/>
  <c r="U58" i="6"/>
  <c r="Q57" i="6"/>
  <c r="Y55" i="6"/>
  <c r="U54" i="6"/>
  <c r="R45" i="6"/>
  <c r="I63" i="6"/>
  <c r="I39" i="6"/>
  <c r="I40" i="6"/>
  <c r="I44" i="6"/>
  <c r="I48" i="6"/>
  <c r="I52" i="6"/>
  <c r="I56" i="6"/>
  <c r="I60" i="6"/>
  <c r="I42" i="6"/>
  <c r="I46" i="6"/>
  <c r="I54" i="6"/>
  <c r="I51" i="6"/>
  <c r="I59" i="6"/>
  <c r="I41" i="6"/>
  <c r="I45" i="6"/>
  <c r="I49" i="6"/>
  <c r="I53" i="6"/>
  <c r="I57" i="6"/>
  <c r="I61" i="6"/>
  <c r="I50" i="6"/>
  <c r="I58" i="6"/>
  <c r="I62" i="6"/>
  <c r="I43" i="6"/>
  <c r="I47" i="6"/>
  <c r="I55" i="6"/>
  <c r="C38" i="6"/>
  <c r="Q63" i="6"/>
  <c r="Y61" i="6"/>
  <c r="U60" i="6"/>
  <c r="Q59" i="6"/>
  <c r="Y57" i="6"/>
  <c r="N51" i="6"/>
  <c r="Z48" i="6"/>
  <c r="C38" i="12"/>
  <c r="C38" i="14"/>
  <c r="X38" i="6"/>
  <c r="X39" i="6"/>
  <c r="X40" i="6"/>
  <c r="X41" i="6"/>
  <c r="X42" i="6"/>
  <c r="X43" i="6"/>
  <c r="X44" i="6"/>
  <c r="X45" i="6"/>
  <c r="X46" i="6"/>
  <c r="X47" i="6"/>
  <c r="X48" i="6"/>
  <c r="X49" i="6"/>
  <c r="X50" i="6"/>
  <c r="X51" i="6"/>
  <c r="X52" i="6"/>
  <c r="X53" i="6"/>
  <c r="X54" i="6"/>
  <c r="X55" i="6"/>
  <c r="X56" i="6"/>
  <c r="X57" i="6"/>
  <c r="X58" i="6"/>
  <c r="X59" i="6"/>
  <c r="X60" i="6"/>
  <c r="X61" i="6"/>
  <c r="X62" i="6"/>
  <c r="X63" i="6"/>
  <c r="V39" i="6"/>
  <c r="V43" i="6"/>
  <c r="V52" i="6"/>
  <c r="V41" i="6"/>
  <c r="V45" i="6"/>
  <c r="V54" i="6"/>
  <c r="V55" i="6"/>
  <c r="V56" i="6"/>
  <c r="V57" i="6"/>
  <c r="V58" i="6"/>
  <c r="V59" i="6"/>
  <c r="V60" i="6"/>
  <c r="V61" i="6"/>
  <c r="V62" i="6"/>
  <c r="V63" i="6"/>
  <c r="V38" i="6"/>
  <c r="V42" i="6"/>
  <c r="V46" i="6"/>
  <c r="V48" i="6"/>
  <c r="V50" i="6"/>
  <c r="V53" i="6"/>
  <c r="T38" i="6"/>
  <c r="T39" i="6"/>
  <c r="T40" i="6"/>
  <c r="T41" i="6"/>
  <c r="T42" i="6"/>
  <c r="T43" i="6"/>
  <c r="T44" i="6"/>
  <c r="T45" i="6"/>
  <c r="T46" i="6"/>
  <c r="T47" i="6"/>
  <c r="T48" i="6"/>
  <c r="T49" i="6"/>
  <c r="T50" i="6"/>
  <c r="T51" i="6"/>
  <c r="T52" i="6"/>
  <c r="T53" i="6"/>
  <c r="T54" i="6"/>
  <c r="T55" i="6"/>
  <c r="T56" i="6"/>
  <c r="T57" i="6"/>
  <c r="T58" i="6"/>
  <c r="T59" i="6"/>
  <c r="T60" i="6"/>
  <c r="T61" i="6"/>
  <c r="T62" i="6"/>
  <c r="T63" i="6"/>
  <c r="R40" i="6"/>
  <c r="R44" i="6"/>
  <c r="R53" i="6"/>
  <c r="R38" i="6"/>
  <c r="R42" i="6"/>
  <c r="R46" i="6"/>
  <c r="R54" i="6"/>
  <c r="R55" i="6"/>
  <c r="R56" i="6"/>
  <c r="R57" i="6"/>
  <c r="R58" i="6"/>
  <c r="R59" i="6"/>
  <c r="R60" i="6"/>
  <c r="R61" i="6"/>
  <c r="R62" i="6"/>
  <c r="R63" i="6"/>
  <c r="R39" i="6"/>
  <c r="R43" i="6"/>
  <c r="R47" i="6"/>
  <c r="R49" i="6"/>
  <c r="R51" i="6"/>
  <c r="P38" i="6"/>
  <c r="P39" i="6"/>
  <c r="P40" i="6"/>
  <c r="P41" i="6"/>
  <c r="P42" i="6"/>
  <c r="P43" i="6"/>
  <c r="P44" i="6"/>
  <c r="P45" i="6"/>
  <c r="P46" i="6"/>
  <c r="P47" i="6"/>
  <c r="P48" i="6"/>
  <c r="P49" i="6"/>
  <c r="P50" i="6"/>
  <c r="P51" i="6"/>
  <c r="P52" i="6"/>
  <c r="P53" i="6"/>
  <c r="P54" i="6"/>
  <c r="P55" i="6"/>
  <c r="P56" i="6"/>
  <c r="P57" i="6"/>
  <c r="P58" i="6"/>
  <c r="P59" i="6"/>
  <c r="P60" i="6"/>
  <c r="P61" i="6"/>
  <c r="P62" i="6"/>
  <c r="P63" i="6"/>
  <c r="N41" i="6"/>
  <c r="N45" i="6"/>
  <c r="N39" i="6"/>
  <c r="N43" i="6"/>
  <c r="N47" i="6"/>
  <c r="N54" i="6"/>
  <c r="N55" i="6"/>
  <c r="N56" i="6"/>
  <c r="N57" i="6"/>
  <c r="N58" i="6"/>
  <c r="N59" i="6"/>
  <c r="N60" i="6"/>
  <c r="N61" i="6"/>
  <c r="N62" i="6"/>
  <c r="N63" i="6"/>
  <c r="N40" i="6"/>
  <c r="N44" i="6"/>
  <c r="N48" i="6"/>
  <c r="N50" i="6"/>
  <c r="N52" i="6"/>
  <c r="N53" i="6"/>
  <c r="R50" i="6"/>
  <c r="V40" i="6"/>
  <c r="V51" i="6"/>
  <c r="R48" i="6"/>
  <c r="N46" i="6"/>
  <c r="W38" i="6"/>
  <c r="W39" i="6"/>
  <c r="W40" i="6"/>
  <c r="W41" i="6"/>
  <c r="W42" i="6"/>
  <c r="W43" i="6"/>
  <c r="W44" i="6"/>
  <c r="W45" i="6"/>
  <c r="W46" i="6"/>
  <c r="U38" i="6"/>
  <c r="U39" i="6"/>
  <c r="U40" i="6"/>
  <c r="U41" i="6"/>
  <c r="U42" i="6"/>
  <c r="U43" i="6"/>
  <c r="U44" i="6"/>
  <c r="U45" i="6"/>
  <c r="U46" i="6"/>
  <c r="U47" i="6"/>
  <c r="U48" i="6"/>
  <c r="U49" i="6"/>
  <c r="U50" i="6"/>
  <c r="U51" i="6"/>
  <c r="S38" i="6"/>
  <c r="S39" i="6"/>
  <c r="S40" i="6"/>
  <c r="S41" i="6"/>
  <c r="S42" i="6"/>
  <c r="S43" i="6"/>
  <c r="S44" i="6"/>
  <c r="S45" i="6"/>
  <c r="S46" i="6"/>
  <c r="Q38" i="6"/>
  <c r="Q39" i="6"/>
  <c r="Q40" i="6"/>
  <c r="Q41" i="6"/>
  <c r="Q42" i="6"/>
  <c r="Q43" i="6"/>
  <c r="Q44" i="6"/>
  <c r="Q45" i="6"/>
  <c r="Q46" i="6"/>
  <c r="Q47" i="6"/>
  <c r="Q48" i="6"/>
  <c r="Q49" i="6"/>
  <c r="Q50" i="6"/>
  <c r="Q51" i="6"/>
  <c r="Q52" i="6"/>
  <c r="O38" i="6"/>
  <c r="O39" i="6"/>
  <c r="O40" i="6"/>
  <c r="O41" i="6"/>
  <c r="O42" i="6"/>
  <c r="O43" i="6"/>
  <c r="O44" i="6"/>
  <c r="O45" i="6"/>
  <c r="O46" i="6"/>
  <c r="O47" i="6"/>
  <c r="W63" i="6"/>
  <c r="S63" i="6"/>
  <c r="O63" i="6"/>
  <c r="W62" i="6"/>
  <c r="S62" i="6"/>
  <c r="O62" i="6"/>
  <c r="W61" i="6"/>
  <c r="S61" i="6"/>
  <c r="O61" i="6"/>
  <c r="W60" i="6"/>
  <c r="S60" i="6"/>
  <c r="O60" i="6"/>
  <c r="W59" i="6"/>
  <c r="S59" i="6"/>
  <c r="O59" i="6"/>
  <c r="W58" i="6"/>
  <c r="S58" i="6"/>
  <c r="O58" i="6"/>
  <c r="W57" i="6"/>
  <c r="S57" i="6"/>
  <c r="O57" i="6"/>
  <c r="W56" i="6"/>
  <c r="S56" i="6"/>
  <c r="O56" i="6"/>
  <c r="W55" i="6"/>
  <c r="S55" i="6"/>
  <c r="O55" i="6"/>
  <c r="W54" i="6"/>
  <c r="S54" i="6"/>
  <c r="O54" i="6"/>
  <c r="Q53" i="6"/>
  <c r="Z52" i="6"/>
  <c r="U52" i="6"/>
  <c r="Z51" i="6"/>
  <c r="Z49" i="6"/>
  <c r="Z47" i="6"/>
  <c r="Z45" i="6"/>
  <c r="Z41" i="6"/>
  <c r="Y38" i="6"/>
  <c r="Y39" i="6"/>
  <c r="Y40" i="6"/>
  <c r="Y41" i="6"/>
  <c r="Y42" i="6"/>
  <c r="Y43" i="6"/>
  <c r="Y44" i="6"/>
  <c r="Y45" i="6"/>
  <c r="Y46" i="6"/>
  <c r="Y47" i="6"/>
  <c r="Y48" i="6"/>
  <c r="Y49" i="6"/>
  <c r="Y50" i="6"/>
  <c r="Y51" i="6"/>
  <c r="Z63" i="6"/>
  <c r="Z62" i="6"/>
  <c r="Z61" i="6"/>
  <c r="Z60" i="6"/>
  <c r="Z59" i="6"/>
  <c r="Z58" i="6"/>
  <c r="Z57" i="6"/>
  <c r="Z56" i="6"/>
  <c r="Z55" i="6"/>
  <c r="Z54" i="6"/>
  <c r="Z53" i="6"/>
  <c r="U53" i="6"/>
  <c r="O53" i="6"/>
  <c r="Y52" i="6"/>
  <c r="S52" i="6"/>
  <c r="W51" i="6"/>
  <c r="O51" i="6"/>
  <c r="S50" i="6"/>
  <c r="W49" i="6"/>
  <c r="O49" i="6"/>
  <c r="S48" i="6"/>
  <c r="W47" i="6"/>
  <c r="Z44" i="6"/>
  <c r="Z40" i="6"/>
  <c r="J38" i="6"/>
  <c r="H38" i="6"/>
  <c r="W53" i="6"/>
  <c r="O52" i="6"/>
  <c r="S51" i="6"/>
  <c r="W50" i="6"/>
  <c r="O50" i="6"/>
  <c r="S49" i="6"/>
  <c r="W48" i="6"/>
  <c r="O48" i="6"/>
  <c r="S47" i="6"/>
  <c r="Z46" i="6"/>
  <c r="Z42" i="6"/>
  <c r="I38" i="6"/>
  <c r="AF24" i="7" l="1"/>
  <c r="AF43" i="7" s="1"/>
  <c r="AF54" i="12"/>
  <c r="AF38" i="12"/>
  <c r="AF39" i="12"/>
  <c r="AF42" i="12"/>
  <c r="AF45" i="12"/>
  <c r="AF48" i="12"/>
  <c r="AF51" i="12"/>
  <c r="AF53" i="12"/>
  <c r="AF44" i="12"/>
  <c r="AF49" i="12"/>
  <c r="AF40" i="12"/>
  <c r="AF50" i="12"/>
  <c r="AF41" i="12"/>
  <c r="AF46" i="12"/>
  <c r="AF47" i="12"/>
  <c r="AF52" i="12"/>
  <c r="AF43" i="12"/>
  <c r="AF34" i="18"/>
  <c r="AF38" i="11"/>
  <c r="AF63" i="10"/>
  <c r="AF38" i="10"/>
  <c r="AF61" i="10"/>
  <c r="AF52" i="10"/>
  <c r="AF43" i="10"/>
  <c r="AF57" i="10"/>
  <c r="AF48" i="10"/>
  <c r="AF39" i="10"/>
  <c r="AF56" i="10"/>
  <c r="AF47" i="10"/>
  <c r="AF34" i="17"/>
  <c r="AF58" i="10"/>
  <c r="AF49" i="10"/>
  <c r="AF40" i="10"/>
  <c r="AF54" i="10"/>
  <c r="AF45" i="10"/>
  <c r="AF62" i="10"/>
  <c r="AF53" i="10"/>
  <c r="AF44" i="10"/>
  <c r="AF55" i="10"/>
  <c r="AF46" i="10"/>
  <c r="AF60" i="10"/>
  <c r="AF51" i="10"/>
  <c r="AF42" i="10"/>
  <c r="AF59" i="10"/>
  <c r="AF50" i="10"/>
  <c r="AF41" i="10"/>
  <c r="U43" i="7"/>
  <c r="U62" i="7"/>
  <c r="R62" i="7"/>
  <c r="R43" i="7"/>
  <c r="P62" i="7"/>
  <c r="O43" i="7"/>
  <c r="O62" i="7"/>
  <c r="L43" i="7"/>
  <c r="L62" i="7"/>
  <c r="W43" i="7"/>
  <c r="W62" i="7"/>
  <c r="T43" i="7"/>
  <c r="T62" i="7"/>
  <c r="Q62" i="7"/>
  <c r="Q43" i="7"/>
  <c r="N43" i="7"/>
  <c r="N62" i="7"/>
  <c r="V43" i="7"/>
  <c r="V62" i="7"/>
  <c r="S43" i="7"/>
  <c r="S62" i="7"/>
  <c r="M43" i="7"/>
  <c r="M62" i="7"/>
  <c r="Y62" i="7"/>
  <c r="X43" i="7"/>
  <c r="X62" i="7"/>
  <c r="AF40" i="7"/>
  <c r="AF33" i="7"/>
  <c r="AF44" i="7"/>
  <c r="AF37" i="7"/>
  <c r="AF29" i="7"/>
  <c r="AF39" i="7"/>
  <c r="AF32" i="7"/>
  <c r="AF34" i="7"/>
  <c r="AF36" i="7"/>
  <c r="AF38" i="7"/>
  <c r="AF31" i="7"/>
  <c r="AF41" i="7"/>
  <c r="AF35" i="7"/>
  <c r="AF28" i="7"/>
  <c r="AF30" i="7"/>
  <c r="AF42" i="7"/>
  <c r="AF63" i="6"/>
  <c r="AF40" i="6"/>
  <c r="AF43" i="6"/>
  <c r="AF46" i="6"/>
  <c r="AF49" i="6"/>
  <c r="AF52" i="6"/>
  <c r="AF55" i="6"/>
  <c r="AF58" i="6"/>
  <c r="AF61" i="6"/>
  <c r="AF38" i="6"/>
  <c r="AF54" i="6"/>
  <c r="AF45" i="6"/>
  <c r="AF62" i="6"/>
  <c r="AF53" i="6"/>
  <c r="AF44" i="6"/>
  <c r="AF60" i="6"/>
  <c r="AF51" i="6"/>
  <c r="AF42" i="6"/>
  <c r="AF59" i="6"/>
  <c r="AF50" i="6"/>
  <c r="AF41" i="6"/>
  <c r="AF57" i="6"/>
  <c r="AF48" i="6"/>
  <c r="AF39" i="6"/>
  <c r="AF56" i="6"/>
  <c r="AF47" i="6"/>
  <c r="AF42" i="5"/>
  <c r="AF51" i="5"/>
  <c r="AF48" i="5"/>
  <c r="AF49" i="5"/>
  <c r="AF39" i="5"/>
  <c r="AF34" i="16"/>
  <c r="AF54" i="5"/>
  <c r="AF47" i="5"/>
  <c r="AF44" i="5"/>
  <c r="AF62" i="5"/>
  <c r="AF43" i="5"/>
  <c r="AF40" i="5"/>
  <c r="AF58" i="5"/>
  <c r="AF45" i="5"/>
  <c r="AF61" i="5"/>
  <c r="AF38" i="5"/>
  <c r="AF50" i="5"/>
  <c r="AF63" i="5"/>
  <c r="AF57" i="5"/>
  <c r="AF46" i="5"/>
  <c r="AF60" i="5"/>
  <c r="AF59" i="5"/>
  <c r="AF56" i="5"/>
  <c r="AF41" i="5"/>
  <c r="AF55" i="5"/>
  <c r="AF52" i="5"/>
  <c r="AF53" i="5"/>
</calcChain>
</file>

<file path=xl/sharedStrings.xml><?xml version="1.0" encoding="utf-8"?>
<sst xmlns="http://schemas.openxmlformats.org/spreadsheetml/2006/main" count="3209" uniqueCount="586">
  <si>
    <t xml:space="preserve">CHINA: CADENA ELECTRÓNICA </t>
  </si>
  <si>
    <t xml:space="preserve">ÍNDICE </t>
  </si>
  <si>
    <t>CUADRO</t>
  </si>
  <si>
    <t>CONTENIDO</t>
  </si>
  <si>
    <t>A1</t>
  </si>
  <si>
    <t>A2</t>
  </si>
  <si>
    <t>A3</t>
  </si>
  <si>
    <t>A4</t>
  </si>
  <si>
    <t>A5</t>
  </si>
  <si>
    <t>A6</t>
  </si>
  <si>
    <t>A7</t>
  </si>
  <si>
    <t>A8</t>
  </si>
  <si>
    <t>A9</t>
  </si>
  <si>
    <t>A10</t>
  </si>
  <si>
    <t>A11</t>
  </si>
  <si>
    <t>A12</t>
  </si>
  <si>
    <t>A13</t>
  </si>
  <si>
    <t>A14</t>
  </si>
  <si>
    <t>INDICE</t>
  </si>
  <si>
    <t xml:space="preserve">              SEGMENTOS DE LA CADENA ELECTRÓNICA </t>
  </si>
  <si>
    <t>https://www.usitc.gov/research_and_analysis/tradeshifts/2016/digest_hts8_dir_-2016_-final.pdf</t>
  </si>
  <si>
    <t>EL001</t>
  </si>
  <si>
    <t>Office machines</t>
  </si>
  <si>
    <t>EL002</t>
  </si>
  <si>
    <t>Telecommunications equipment</t>
  </si>
  <si>
    <t>EL003</t>
  </si>
  <si>
    <t>Consumer electronics</t>
  </si>
  <si>
    <t>EL004</t>
  </si>
  <si>
    <t>Blank and prerecorded media</t>
  </si>
  <si>
    <t>EL005</t>
  </si>
  <si>
    <t>Navigational instruments and remote control apparatus</t>
  </si>
  <si>
    <t>EL006</t>
  </si>
  <si>
    <t>Radio and television broadcasting equipment</t>
  </si>
  <si>
    <t>EL007</t>
  </si>
  <si>
    <t>Electric sound and visual signalling apparatus</t>
  </si>
  <si>
    <t>EL008</t>
  </si>
  <si>
    <t>Electrical capacitors and resistors</t>
  </si>
  <si>
    <t>EL009</t>
  </si>
  <si>
    <t>Printed circuits</t>
  </si>
  <si>
    <t>EL010</t>
  </si>
  <si>
    <t>Circuit apparatus exceeding 1000V</t>
  </si>
  <si>
    <t>EL011</t>
  </si>
  <si>
    <t>Circuit apparatus not exceeding 1000V</t>
  </si>
  <si>
    <t>EL012</t>
  </si>
  <si>
    <t>Circuit apparatus assemblies</t>
  </si>
  <si>
    <t>EL013</t>
  </si>
  <si>
    <t>Parts of circuit apparatus</t>
  </si>
  <si>
    <t>EL014</t>
  </si>
  <si>
    <t>Electron tubes</t>
  </si>
  <si>
    <t>EL015</t>
  </si>
  <si>
    <t>Semiconductors and integrated circuits</t>
  </si>
  <si>
    <t>EL016</t>
  </si>
  <si>
    <t>MIscellaneous electrical equipment</t>
  </si>
  <si>
    <t>EL017</t>
  </si>
  <si>
    <t>Computers, peripherals, and parts</t>
  </si>
  <si>
    <t>EL018</t>
  </si>
  <si>
    <t>Photographic film and paper</t>
  </si>
  <si>
    <t>EL019</t>
  </si>
  <si>
    <t>Optical fibers, optical fiber bundles, and cables</t>
  </si>
  <si>
    <t>EL020</t>
  </si>
  <si>
    <t>Optical goods, including ophthalmic goods</t>
  </si>
  <si>
    <t>EL021</t>
  </si>
  <si>
    <t>Photographic cameras and equipment</t>
  </si>
  <si>
    <t>EL022</t>
  </si>
  <si>
    <t>Medical goods</t>
  </si>
  <si>
    <t>EL023</t>
  </si>
  <si>
    <t>Watches and clocks</t>
  </si>
  <si>
    <t>EL024</t>
  </si>
  <si>
    <t>Drawing, drafting, and calculating instruments</t>
  </si>
  <si>
    <t>EL025</t>
  </si>
  <si>
    <t>Measuring, testing, and controlling instruments</t>
  </si>
  <si>
    <t>Segmento</t>
  </si>
  <si>
    <t>Código</t>
  </si>
  <si>
    <t>Descripción</t>
  </si>
  <si>
    <t>Electronic calculators capable of operation without an external source of electric power and pocket-size "dimensions &lt;= 170 mm x 100 mm x 45 mm" data recording, reproducing and displaying machines with calculating functions</t>
  </si>
  <si>
    <t>Electronic calculating machines incorporating a printing device, with mains connection (excl. data-processing machines of heading 8471)</t>
  </si>
  <si>
    <t>Electronic calculating machines not incorporating a printing device, with mains connection (excl. data-processing machines of heading 8471)</t>
  </si>
  <si>
    <t>Calculating machines, non-electronic</t>
  </si>
  <si>
    <t>Accounting machines, postage-franking machines, ticket-issuing machines and similar machines, incorporating a calculating device (excl. calculating machin, cash registers and automatic vending machines)</t>
  </si>
  <si>
    <t>Duplicating machines "hectograph or stencil" (excl. printing machines and photocopying or thermo-copying machines)</t>
  </si>
  <si>
    <t>Machines for sorting or folding mail or for inserting mail in envelopes or bands, machines for opening, closing or sealing mail and machines for affixing or cancelling postage stamps</t>
  </si>
  <si>
    <t>Office machines, n.e.s.</t>
  </si>
  <si>
    <t>Parts and accessories for typewriters or word-processing machines of heading 8469, n.e.s.</t>
  </si>
  <si>
    <t>Parts and accessories of electronic calculating machines of subheading 8470.10, 8470.21 or 8470.29, n.e.s.</t>
  </si>
  <si>
    <t>Parts and accessories of non-electronic calculators for accounting machines, cash registers or other machines, incorporating a calculating device, of heading 8470, n.e.s.</t>
  </si>
  <si>
    <t>Parts and accessories of other office machines of heading 8472, n.e.s.</t>
  </si>
  <si>
    <t>Machines which only perform one of the functions of printing, copying or facsimile transmission, capable of connecting to an automatic data processing machine or to a network</t>
  </si>
  <si>
    <t>Parts and accessories of printers, copying machines and facsimile machines, n.e.s. (excl. of printing machinery used for printing by means of plates, cylinders and other printing components of heading 8442)</t>
  </si>
  <si>
    <t>Line telephone sets with cordless handsets</t>
  </si>
  <si>
    <t>Telephones for cellular networks "mobile telephones" or for other wireless networks</t>
  </si>
  <si>
    <t>Telephone sets (excl. line telephone sets with cordless handsets and telephones for cellular networks or for other wireless networks)</t>
  </si>
  <si>
    <t>Base stations of apparatus for the transmission or reception of voice, images or other data</t>
  </si>
  <si>
    <t>Machines for the reception, conversion and transmission or regeneration of voice, images or other data, incl. switching and routing apparatus (excl. telephone sets, telephones for cellular networks or for other wireless networks)</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</si>
  <si>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t>
  </si>
  <si>
    <t>Parts of telephone sets, telephones for cellular networks or for other wireless networks and of other apparatus for the transmission or reception of voice, images or other data, n.e.s.</t>
  </si>
  <si>
    <t>Microphones and stands therefor (excl. cordless microphones with built-in transmitter)</t>
  </si>
  <si>
    <t>Loudspeakers, without enclosure</t>
  </si>
  <si>
    <t>Headphones and earphones, whether or not combined with microphone, and sets consisting of a microphone and one or more loudspeakers (excl. telephone sets, hearing aids and helmets with built-in headphones, whether or not incorporating a microphone)</t>
  </si>
  <si>
    <t>Audio-frequency electric amplifiers</t>
  </si>
  <si>
    <t>Parts of microphones, loudspeakers, headphones and earphones, earphones, audio-frequency electric amplifiers or electric sound amplifier sets, n.e.s.</t>
  </si>
  <si>
    <t>Telephone answering machines</t>
  </si>
  <si>
    <t>Sound recording or sound reproducing apparatus, using magnetic, optical or semiconductor media (excl. those operated by coins, banknotes, bank cards, tokens or by other means of payment, turntables and telephone answering machines)</t>
  </si>
  <si>
    <t>Parts and accessories suitable for use solely or principally with sound reproducing and recording apparatus and with video equipment for recording and reproducing pictures and sound (excl. pick-up devices for grooved recording media)</t>
  </si>
  <si>
    <t>Cards incorporating a magnetic stripe for the recording of sound or of other phenomena</t>
  </si>
  <si>
    <t>Optical media for the recording of sound or of other phenomena, unrecorded (excl. goods of chapter 37)</t>
  </si>
  <si>
    <t>Optical media for the recording of sound or of other phenomena (excl. unrecorded and goods of chapter 37)</t>
  </si>
  <si>
    <t>Transmission apparatus for radio-broadcasting or television, incorporating reception apparatus</t>
  </si>
  <si>
    <t>Television cameras, digital cameras and video camera recorders</t>
  </si>
  <si>
    <t>Radio-broadcast receivers not capable of operating without an external source of power, of a kind used in motor vehicles, combined with sound recording or reproducing apparatus</t>
  </si>
  <si>
    <t>Radio-broadcast receivers not capable of operating without an external source of power, of a kind used in motor vehicles, not combined with sound recording or reproducing apparatus</t>
  </si>
  <si>
    <t>Radio-broadcast receivers, for mains operation only, not combined with sound recording or reproducing apparatus and not combined with a clock (excl. those of a kind used in motor vehicles)</t>
  </si>
  <si>
    <t>Monitors, not incorporating television reception apparatus (excl. with cathode ray tube and those of a kind solely or principally used in an automatic data-processing machine of heading 8471)</t>
  </si>
  <si>
    <t>Reception apparatus for television, colour, whether or not incorporating radio-broadcast receivers or sound or video recording or reproducing apparatus, designed to incorporate a video display or screen</t>
  </si>
  <si>
    <t>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t>
  </si>
  <si>
    <t>Cathode ray television picture tubes, incl. video monitor cathode ray tubes, colour</t>
  </si>
  <si>
    <t>Data/graphic display tubes, monochrome; data/graphic display tubes, colour, with a phosphor dot screen pitch of &lt; 0,4 mm (excl. photo cathode tubes and cathode ray tubes)</t>
  </si>
  <si>
    <t>Electrical machines and apparatus, having individual functions, n.e.s. in chapter 85</t>
  </si>
  <si>
    <t>Parts of aircraft and spacecraft, n.e.s.</t>
  </si>
  <si>
    <t>Parts and accessories for machine tools for working metal by removing material, n.e.s.</t>
  </si>
  <si>
    <t>Single loudspeakers, mounted in their enclosures</t>
  </si>
  <si>
    <t>Electric sound amplifier sets</t>
  </si>
  <si>
    <t>Sound recording or sound reproducing apparatus, operated by coins, banknotes, bank cards, tokens or by other means of payment [juke boxes]</t>
  </si>
  <si>
    <t>Turntables "record-decks"</t>
  </si>
  <si>
    <t>Sound recording or sound reproducing apparatus (excl. using magnetic, optical or semiconductor media, those operated by coins, banknotes, bank cards, tokens or by other means of payment, turntables and telephone answering machines)</t>
  </si>
  <si>
    <t>Magnetic tape-type video recording or reproducing apparatus, whether or not incorporating a video tuner (excl. video camera recorders)</t>
  </si>
  <si>
    <t>Video recording or reproducing apparatus, whether or not incorporating a video tuner (excl. magnetic tape-type and video camera recorders)</t>
  </si>
  <si>
    <t>Pick-up cartridges</t>
  </si>
  <si>
    <t>Pocket-size radiocassette players [dimensions &lt;= 170 mm x 100 mm x 45 mm], with built-in amplifier, without built-in loudspeakers, capable of operating without an external source of electric power</t>
  </si>
  <si>
    <t>Radio-broadcast receivers capable of operating without an external source of power, combined with sound recording or reproducing apparatus (excl. pocket-size radiocassette players)</t>
  </si>
  <si>
    <t>Radio-broadcast receivers capable of operating without an external source of power, not combined with sound-reproducing apparatus</t>
  </si>
  <si>
    <t>Radio-broadcast receivers, for mains operation only, combined with sound recording or reproducing apparatus (excl. those of a kind used in motor vehicles)</t>
  </si>
  <si>
    <t>Radio-broadcast receivers, for mains operation only, not combined with sound recording or reproducing apparatus but combined with a clock (excl. those of a kind used in motor vehicles)</t>
  </si>
  <si>
    <t>Cathode-ray tube monitors, not incorporating television reception apparatus (excl. of a kind solely or principally used in an automatic data-processing machine of heading 8471)</t>
  </si>
  <si>
    <t>Projectors, not incorporating television reception apparatus (excl. of a kind solely or principally used in an automatic data-processing machine of heading 8471)</t>
  </si>
  <si>
    <t>Reception apparatus for television, whether or not incorporating radio-broadcast receivers or sound or video recording or reproducing apparatus, not designed to incorporate a video display or screen</t>
  </si>
  <si>
    <t>Reception apparatus for television, black and white or other monochrome, whether or not incorporating radio-broadcast receivers or sound or video recording or reproducing apparatus, designed to incorporate a video display or screen</t>
  </si>
  <si>
    <t>Parts of machines and apparatus for soldering or welding or for hot spraying of metals, metal carbides or cermets, n.e.s. (excl. wire bonders of a kind used for the manufacture of semiconductor devices)</t>
  </si>
  <si>
    <t>Magnetic media for the recording of sound or of other phenomena (excl. cards incorporating a magnetic stripe and goods of chapter 37)</t>
  </si>
  <si>
    <t>Solid-state, non-volatile data storage devices for recording data from an external source [flash memory cards or flash electronic storage cards] (excl. goods of chapter 37)</t>
  </si>
  <si>
    <t>Cards incorporating one or more electronic integrated circuits "smart cards"</t>
  </si>
  <si>
    <t>Semiconductor media, unrecorded, for the recording of sound or of other phenomena (excl. solid-state non-volatile data storage devices, smart cards and goods of chapter 37)</t>
  </si>
  <si>
    <t>Media for the recording of sound or of other phenomena, whether or not recorded, incl. matrices and masters for the production of discs (excl. magnetic, optical and semiconductor media, and products of chapter 37)</t>
  </si>
  <si>
    <t>Radar apparatus</t>
  </si>
  <si>
    <t>Radio navigational aid apparatus</t>
  </si>
  <si>
    <t>Radio remote control apparatus</t>
  </si>
  <si>
    <t>Aerials and aerial reflectors of all kinds; parts suitable for use therewith, n.e.s.</t>
  </si>
  <si>
    <t>Direction finding compasses</t>
  </si>
  <si>
    <t>Instruments and appliances for aeronautical or space navigation (excl. compasses and radio navigational equipment)</t>
  </si>
  <si>
    <t>Navigational instruments and apparatus (excl. for aeronautical or space navigation, compasses and radio navigational equipment)</t>
  </si>
  <si>
    <t>Parts and accessories for compasses and other navigational instruments and appliances, n.e.s.</t>
  </si>
  <si>
    <t>Transmission apparatus for radio-broadcasting or television, not incorporating reception apparatus</t>
  </si>
  <si>
    <t>Parts of electrical signalling, safety or traffic control equipment, n.e.s.</t>
  </si>
  <si>
    <t>Burglar or fire alarms and similar apparatus</t>
  </si>
  <si>
    <t>Indicator panels with liquid crystal devices "LCD" or light emitting diodes "LED" (excl. those for cycles, motor vehicles and traffic signalling)</t>
  </si>
  <si>
    <t>Electric sound or visual signalling apparatus (excl. indicator panels with liquid crystal devices or light emitting diodes, burglar or fire alarms and similar apparatus and apparatus for cycles, motor vehicles and traffic signalling)</t>
  </si>
  <si>
    <t>Parts of electric sound or visual signalling apparatus, n.e.s.</t>
  </si>
  <si>
    <t>Fixed capacitors designed for use in 50/60 Hz circuits and having a reactive power-handling capacity of &gt;= 0,5 kvar "power capacitors"</t>
  </si>
  <si>
    <t>Fixed electrical capacitors, tantalum (excl. power capacitors)</t>
  </si>
  <si>
    <t>Fixed electrical capacitors, aluminium electrolytic (excl. power capacitors)</t>
  </si>
  <si>
    <t>Fixed electrical capacitors, ceramic dielectric, single layer (excl. power capacitors)</t>
  </si>
  <si>
    <t>Fixed electrical capacitors, ceramic dielectric, multilayer (excl. power capacitors)</t>
  </si>
  <si>
    <t>Fixed electrical capacitors, dielectric of paper or plastics (excl. power capacitors)</t>
  </si>
  <si>
    <t>Fixed electrical capacitors (excl. tantalum, aluminium electrolytic, ceramic, paper, plastic and power capacitors)</t>
  </si>
  <si>
    <t>Variable or adjustable "pre-set" electrical capacitors</t>
  </si>
  <si>
    <t>Parts of electrical "pre-set" capacitors, fixed, variable or adjustable, n.e.s.</t>
  </si>
  <si>
    <t>Fixed carbon resistors, composition or film types (excl. heating resistors)</t>
  </si>
  <si>
    <t>Fixed electrical resistors for a power handling capacity &lt;= 20 W (excl. heating resistors)</t>
  </si>
  <si>
    <t>Fixed electrical resistors for a power handling capacity &gt; 20 W (excl. heating resistors)</t>
  </si>
  <si>
    <t>Wirewound variable electrical resistors, incl. rheostats and potentiometers, for a power handling capacity &lt;= 20 W (excl. heating resistors)</t>
  </si>
  <si>
    <t>Wirewound variable electrical resistors, incl. rheostats and potentiometers, for a power handling capacity &gt; 20 W (excl. heating resistors)</t>
  </si>
  <si>
    <t>Electrical variable resistors, incl. rheostats and potentiometers (excl. wirewound variable resistors and heating resistors)</t>
  </si>
  <si>
    <t>Parts of electrical resistors, incl. rheostats and potentiometers, n.e.s.</t>
  </si>
  <si>
    <t>Fuses for a voltage &gt; 1.000 V</t>
  </si>
  <si>
    <t>Automatic circuit breakers for a voltage &gt; 1.000 V but &lt; 72,5 kV</t>
  </si>
  <si>
    <t>Automatic circuit breakers for a voltage &gt;= 72,5 kV</t>
  </si>
  <si>
    <t>Isolating switches and make-and-break switches, for a voltage &gt; 1.000 V</t>
  </si>
  <si>
    <t>Lightning arresters, voltage limiters and surge suppressors, for a voltage &gt; 1.000 V</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</si>
  <si>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</si>
  <si>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Fuses for a voltage &lt;= 1.000 V</t>
  </si>
  <si>
    <t>Automatic circuit breakers for a voltage &lt;= 1.000 V</t>
  </si>
  <si>
    <t>Relays for a voltage &lt;= 60 V</t>
  </si>
  <si>
    <t>Connectors for optical fibres, optical fibre bundles or cables</t>
  </si>
  <si>
    <t>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t>
  </si>
  <si>
    <t>Boards, cabinets and similar combinations of apparatus for electric control or the distribution of electricity, for a voltage &gt; 1.000 V</t>
  </si>
  <si>
    <t>Boards, panels, consoles, desks, cabinets and other bases for the goods of heading 8537, not equipped with their apparatus</t>
  </si>
  <si>
    <t>Cathode ray television picture tubes, incl. video monitor cathode ray tubes, black and white or other monochrome, with a screen width-to-height ratio of &lt; 1,5 and a diagonal measurement of the screen &gt; 72 cm</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</si>
  <si>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</si>
  <si>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Magnetrons</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</si>
  <si>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</si>
  <si>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Parts of cathode ray tubes, n.e.s.</t>
  </si>
  <si>
    <t>Diodes (excl. photosensitive or light emitting diodes)</t>
  </si>
  <si>
    <t>Transistors with a dissipation rate &lt; 1 W (excl. photosensitive transistors)</t>
  </si>
  <si>
    <t>Transistors with a dissipation rate &gt;= 1 W (excl. photosensitive transistors)</t>
  </si>
  <si>
    <t>Thyristors, diacs and triacs (excl. photosensitive semiconductor devices)</t>
  </si>
  <si>
    <t>Photosensitive semiconductor devices, incl. photovoltaic cells whether or not assembled in modules or made up into panels; light emitting diodes (excl. photovoltaic generators)</t>
  </si>
  <si>
    <t>Semiconductor devices, n.e.s.</t>
  </si>
  <si>
    <t>Parts of diodes, transistors and similar semiconductor devices; photosensitive semiconductor devices, light emitting diodes and mounted piezoelectric crystals, n.e.s.</t>
  </si>
  <si>
    <t>Electronic integrated circuits as processors and controllers, whether or not combined with memories, converters, logic circuits, amplifiers, clock and timing circuits, or other circuits</t>
  </si>
  <si>
    <t>Electronic integrated circuits as memories</t>
  </si>
  <si>
    <t>Electronic integrated circuits as amplifiers</t>
  </si>
  <si>
    <t>Electronic integrated circuits (excl. such as processors, controllers, memories and amplifiers)</t>
  </si>
  <si>
    <t>Parts of electronic integrated circuits, n.e.s.</t>
  </si>
  <si>
    <t>Mounted piezoelectric crystals</t>
  </si>
  <si>
    <t>Electrical particle accelerators for electrons, protons, etc. (excl. ion implanters for doping semiconductor materials)</t>
  </si>
  <si>
    <t>Signal generators, electrical</t>
  </si>
  <si>
    <t>Machines and apparatus for electroplating, electrolysis or electrophoresis</t>
  </si>
  <si>
    <t>Parts of electrical machines and apparatus, having individual functions, n.e.s. in chapter 85</t>
  </si>
  <si>
    <t>Mechanical appliances, whether or not hand-operated, for projecting, dispersing or spraying liquids or powders, n.e.s.</t>
  </si>
  <si>
    <t>Machines which perform two or more of the functions of printing, copying or facsimile transmission, capable of connecting to an automatic data processing machine or to a network</t>
  </si>
  <si>
    <t>Machine tools for working any material by removal of material, operated by laser or other light or photon beam processes (excl. soldering and welding machines, incl. those which can be used for cutting, material testing machines and machines for the manufacture of semiconductor devices or of electronic integrated circuits)</t>
  </si>
  <si>
    <t>Bending, folding, straightening or flattening machines, incl. presses, numerically controlled, for working metal</t>
  </si>
  <si>
    <t>Data-processing machines, automatic, presented in the form of systems "comprising at least a central processing unit, one input unit and one output unit" (excl. portable weighing &lt;= 10 kg and excl. peripheral units)</t>
  </si>
  <si>
    <t>Processing units for automatic data-processing machines, whether or not containing in the same housing one or two of the following types of unit: storage units, input units, output units (excl. those of heading 8471.41 or 8471.49 and excl. peripheral units)</t>
  </si>
  <si>
    <t>Input or output units for automatic data-processing machines, whether or not containing storage units in the same housing</t>
  </si>
  <si>
    <t>Storage units for automatic data-processing machines</t>
  </si>
  <si>
    <t>Units for automatic data-processing machines (excl. processing units, input or output units and storage units)</t>
  </si>
  <si>
    <t>Magnetic or optical readers, machines for transcribing data onto data media in coded form and machines for processing such data, n.e.s.</t>
  </si>
  <si>
    <t>Parts and accessories of automatic data-processing machines or for other machines of heading 8471, n.e.s.</t>
  </si>
  <si>
    <t>Parts and accessories equally suitable for use with two or more typewriters, word-processing machines, calculating machines, automatic data-processing machines or other machines, equipment or devices of heading 8469 to 8472, n.e.s.</t>
  </si>
  <si>
    <t>Machines and mechanical appliances, n.e.s.</t>
  </si>
  <si>
    <t>Transformers having a power handling capacity &lt;= 1 kVA (excl. liquid dielectric transformers)</t>
  </si>
  <si>
    <t>Transformers, having a power handling capacity &gt; 1 kVA but &lt;= 16 kVA (excl. liquid dielectric transformers)</t>
  </si>
  <si>
    <t>Static converters</t>
  </si>
  <si>
    <t>Monitors of a kind solely or principally used in an automatic data-processing machine of heading 8471 (excl. with cathode ray tube)</t>
  </si>
  <si>
    <t>Projectors of a kind solely or principally used in an automatic data-processing machine of heading 8471</t>
  </si>
  <si>
    <t>Machines and appliances for testing metals</t>
  </si>
  <si>
    <t>Parts and accessories for machines and appliances for testing the mechanical properties of materials, n.e.s.</t>
  </si>
  <si>
    <t>Photographic plates and film in the flat, sensitised, unexposed, for X-ray (excl. of paper, paperboard and textiles)</t>
  </si>
  <si>
    <t>Photographic plates and film in the flat for monochrome photography, sensitised, unexposed, of any material other than paper, paperboard or textiles (excl. X-ray film and photographic plates, film in the flat with any side &gt; 255 mm, and instant print film)</t>
  </si>
  <si>
    <t>Photographic film in rolls, unexposed, for X-ray (excl. of paper, paperboard or textiles)</t>
  </si>
  <si>
    <t>Photographic film "incl. instant print film", in rolls, sensitised, unexposed, without perforations, width &lt;= 105 mm, for colour photography "polychrome" (excl. that of paper, paperboard or textiles)</t>
  </si>
  <si>
    <t>Photographic film "incl. instant print film", in rolls, sensitised, unexposed, without perforations, width &lt;= 105 mm, with silver halide emulsion for monochrome photography (excl. that of paper, paperboard or textiles and X-ray film)</t>
  </si>
  <si>
    <t>Photographic film "incl. instant print film"m, sensitised, in rolls, unexposed, without perforations, width &gt; 105 mm to 610 mm (excl. that of paper, paperboard or textiles)</t>
  </si>
  <si>
    <t>Photographic film, sensitised, in rolls, unexposed, with perforations, for colour photography "polychrome", width &lt;= 16 mm (excl. of paper, paperboard or textiles)</t>
  </si>
  <si>
    <t>Photographic film, sensitised, in rolls, unexposed, with perforations, for colour photography "polychrome", width &gt; 16 mm but &lt;= 35 mm, length &lt;= 30 m (excl. of paper, paperboard and textiles; for slides)</t>
  </si>
  <si>
    <t>Photographic paper, paperboard and textiles, sensitised, unexposed, for colour photography "polychrome" (excl. products in rolls &gt; 610 mm wide)</t>
  </si>
  <si>
    <t>Photographic paper, paperboard and textiles, sensitised, unexposed, for monochrome photography (excl. products in rolls &gt; 610 mm wide)</t>
  </si>
  <si>
    <t>Photographic plates and film, exposed and developed, for offset reproduction (excl. products made of paper, paperboard or textiles and ready-to-use plates)</t>
  </si>
  <si>
    <t>Photographic plates and film, exposed and developed (excl. products made of paper, paperboard or textiles, cinematographic film and film for offset reproduction)</t>
  </si>
  <si>
    <t>Cinematographic film, exposed and developed, whether or not incorporating soundtrack or consisting only of soundtrack, width &gt;= 35 mm</t>
  </si>
  <si>
    <t>Optical fibre cables made up of individually sheathed fibres, whether or not containing electric conductors or fitted with connectors</t>
  </si>
  <si>
    <t>Optical fibres, optical fibre bundles and cables (excl. made up of individually sheathed fibres of heading 8544)</t>
  </si>
  <si>
    <t>Sheets and plates of polarising material</t>
  </si>
  <si>
    <t>Contact lenses</t>
  </si>
  <si>
    <t>Spectacle lenses of glass</t>
  </si>
  <si>
    <t>Spectacle lenses of materials other than glass</t>
  </si>
  <si>
    <t>Lenses, prisms, mirrors and other optical elements, of any material, unmounted (excl. such elements of glass not optically worked, contact lenses and spectacle lenses)</t>
  </si>
  <si>
    <t>Objective lenses for cameras, projectors or photographic enlargers or reducers</t>
  </si>
  <si>
    <t>Objective lenses (excl. for cameras, projectors or photographic enlargers or reducers)</t>
  </si>
  <si>
    <t>Filters, optical, being parts of or fittings for instruments, apparatus and appliances, framed or mounted</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</si>
  <si>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</si>
  <si>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Frames and mountings for spectacles, goggles or the like, of plastics</t>
  </si>
  <si>
    <t>Frames and mountings for spectacles, goggles or the like (excl. of plastics)</t>
  </si>
  <si>
    <t>Parts of frames and mountings for spectacles, goggles or the like, n.e.s.</t>
  </si>
  <si>
    <t>Sunglasses</t>
  </si>
  <si>
    <t>Spectacles, goggles and the like, corrective, protective or other (excl. spectacles for testing eyesight, sunglasses, contact lenses, spectacle lenses and frames and mountings for spectacles)</t>
  </si>
  <si>
    <t>Binoculars</t>
  </si>
  <si>
    <t>Monoculars, astronomical and other optical telescopes and other astronomical instruments (excl. binoculars, instruments for radio-astronomy and other instruments or apparatus specified elsewhere)</t>
  </si>
  <si>
    <t>Parts and accessories, incl. mountings, for binoculars, monoculars, astronomical and other optical telescopes, and other astronomical instruments, n.e.s.</t>
  </si>
  <si>
    <t>Stereoscopic optical microscopes</t>
  </si>
  <si>
    <t>Optical microscopes, for photomicrography, cinephotomicrography or microprojection (excl. stereoscopic microscopes)</t>
  </si>
  <si>
    <t>Optical microscopes (excl. for photomicrography, cinephotomicrography or microprojection, stereoscopic microscopes, binocular microscopes for ophthalmology and instruments, appliances and machines of heading 9031)</t>
  </si>
  <si>
    <t>Parts and accessories for compound optical microscopes, n.e.s.</t>
  </si>
  <si>
    <t>Electron microscopes, proton microscopes and diffraction apparatus</t>
  </si>
  <si>
    <t>Parts and accessories for electron microscopes, proton microscopes and diffraction apparatus, n.e.s.</t>
  </si>
  <si>
    <t>Telescopic sights for fitting to arms; periscopes; telescopes designed to form parts of machines, appliances, instruments or apparatus of chapter 90 or Section 16, chapters 84 and 85</t>
  </si>
  <si>
    <t>Lasers (excl. laser diodes)</t>
  </si>
  <si>
    <t>Liquid crystal devices, n.e.s. and other optical appliances and instruments not elsewhere specified in chapter 90</t>
  </si>
  <si>
    <t>Parts and accessories for liquid crystal devices "LCD", lasers and other appliances and instruments not elsewhere specified in chapter 90, n.e.s.</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</si>
  <si>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</si>
  <si>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Cameras of a kind used for preparing printing plates or cylinders</t>
  </si>
  <si>
    <t>Cameras specially designed for underwater use, for aerial survey or for medical or surgical examination of internal organs; comparison cameras for forensic or criminological laboratories</t>
  </si>
  <si>
    <t>Instant print cameras (excl. special cameras of subheading 9006.10 or 9006.30)</t>
  </si>
  <si>
    <t>Cameras with a through-the-lens viewfinder [single lens reflex "SLR"] for roll film of a width of &lt;= 35 mm (excl. instant print cameras and special camereas of subheading 9006.10 or 9006.30)</t>
  </si>
  <si>
    <t>Cameras for roll film of a width of &lt; 35 mm (excl. instant print cameras, single lens reflex "SLR" cameras and special cameras of subheading 9006.10 or 9006.30)</t>
  </si>
  <si>
    <t>Cameras for roll film of a width of 35 mm (excl. instant print cameras, single lens reflex cameras and special cameras of subheading 9006.10 or 9006.30)</t>
  </si>
  <si>
    <t>Cameras for roll film of a width of &gt; 35 mm or for film in the flat (excl. instant print cameras and special cameras of subheading 9006.10 or 9006.30)</t>
  </si>
  <si>
    <t>Electronic discharge lamp flashlight apparatus for photographic purposes</t>
  </si>
  <si>
    <t>Photographic flashlights and flashlight apparatus (excl. with electronic discharge lamps)</t>
  </si>
  <si>
    <t>Parts and accessories for photographic cameras, n.e.s.</t>
  </si>
  <si>
    <t>Parts and accessories for photographic flashlights and flashlight apparatus, n.e.s.</t>
  </si>
  <si>
    <t>Cinematographic projectors</t>
  </si>
  <si>
    <t>Parts and accessories for cinematographic cameras, n.e.s.</t>
  </si>
  <si>
    <t>Parts and accessories for cinematographic projectors, n.e.s.</t>
  </si>
  <si>
    <t>Parts and accessories for image projectors, photographic enlargers and reducers, n.e.s.</t>
  </si>
  <si>
    <t>Apparatus and equipment for automatically developing photographic or cinematographic film or paper in rolls or for automatically exposing developed film to rolls of photographic paper</t>
  </si>
  <si>
    <t>Apparatus and equipment for photographic or cinematographic laboratories, n.e.s.; negatoscopes</t>
  </si>
  <si>
    <t>Instruments and apparatus for physical or chemical analysis, using UV, visible or IR optical radiations (excl. spectrometers, spectrophotometers, spectrographs, and gas or smoke analysis apparatus)</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</si>
  <si>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</si>
  <si>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Carriages for disabled persons, not mechanically propelled</t>
  </si>
  <si>
    <t>Carriages for disabled persons, motorised or otherwise mechanically propelled (excl. specially designed motor vehicles and bicycles)</t>
  </si>
  <si>
    <t>Parts and accessories for carriages for disabled persons, n.e.s.</t>
  </si>
  <si>
    <t>Electro-cardiographs</t>
  </si>
  <si>
    <t>Ultrasonic scanning apparatus</t>
  </si>
  <si>
    <t>Magnetic resonance imaging apparatus</t>
  </si>
  <si>
    <t>Scintigraphic apparatus</t>
  </si>
  <si>
    <t>Electro-diagnostic apparatus, incl. apparatus for functional exploratory examination or for checking physiological parameters (excl. electro-cardiographs, ultrasonic scanning apparatus, magnetic resonance imaging apparatus and scintigraphic apparatus)</t>
  </si>
  <si>
    <t>Ultraviolet or infra-red ray apparatus used in medical, surgical, dental or veterinary sciences</t>
  </si>
  <si>
    <t>Syringes, with or without needles, used in medical, surgical, dental or veterinary sciences</t>
  </si>
  <si>
    <t>Tubular metal needles and needles for sutures, used in medical, surgical, dental or veterinary sciences</t>
  </si>
  <si>
    <t>Needles, catheters, cannulae and the like, used in medical, surgical, dental or veterinary sciences (excl. syringes, tubular metal needles and needles for sutures)</t>
  </si>
  <si>
    <t>Dental drill engines, whether or not combined on a single base with other dental equipment</t>
  </si>
  <si>
    <t>Instruments and appliances used in dental sciences, n.e.s.</t>
  </si>
  <si>
    <t>Ophthalmic instruments and appliances, n.e.s.</t>
  </si>
  <si>
    <t>Instruments and appliances used in medical, surgical or veterinary sciences, n.e.s.</t>
  </si>
  <si>
    <t>Mechano-therapy appliances; massage apparatus; psychological aptitude-testing apparatus</t>
  </si>
  <si>
    <t>Ozone therapy, oxygen therapy, aerosol therapy, artificial respiration or other therapeutic respiration apparatus</t>
  </si>
  <si>
    <t>Breathing appliances and gas masks (excl. protective masks having neither mechanical parts nor replaceable filters, and artificial respiration or other therapeutic respiration apparatus)</t>
  </si>
  <si>
    <t>Orthopaedic or fracture appliances</t>
  </si>
  <si>
    <t>Artificial teeth</t>
  </si>
  <si>
    <t>Dental fittings (excl. artificial teeth)</t>
  </si>
  <si>
    <t>Artificial joints for orthopaedic purposes</t>
  </si>
  <si>
    <t>Artificial parts of the body (excl. artificial teeth and dental fittings and artificial joints)</t>
  </si>
  <si>
    <t>Hearing aids (excl. parts and accessories)</t>
  </si>
  <si>
    <t>Pacemakers for stimulating heart muscles (excl. parts and accessories)</t>
  </si>
  <si>
    <t>Articles and appliances, which are worn or carried, or implanted in the body, to compensate for a defect or disability (excl. artificial parts of the body, complete hearing aids and complete pacemakers for stimulating heart muscles)</t>
  </si>
  <si>
    <t>Computer tomography apparatus</t>
  </si>
  <si>
    <t>Apparatus based on the use of X-rays for dental uses</t>
  </si>
  <si>
    <t>Apparatus based on the use of X-rays, for medical, surgical or veterinary uses (excl. for dental purposes and computer tomography apparatus)</t>
  </si>
  <si>
    <t>Apparatus based on the use of X-rays (other than for medical, surgical, dental or veterinary uses)</t>
  </si>
  <si>
    <t>Apparatus based on the use of alpha, beta or gamma radiations, for medical, surgical, dental or veterinary uses</t>
  </si>
  <si>
    <t>Apparatus based on the use of alpha, beta or gamma radiations (other than for medical, surgical, dental or veterinary uses)</t>
  </si>
  <si>
    <t>X-ray tubes</t>
  </si>
  <si>
    <t>X-ray generators other than X-ray tubes, high tension generators, control panels and desks, screens, examination or treatment tables, chairs and the like, and general parts and accessories for apparatus of heading 9022, n.e.s.</t>
  </si>
  <si>
    <t>Wrist-watches of precious metal or of metal clad with precious metal, whether or not incorporating a stop-watch facility, electrically operated, with mechanical display only (excl. with backs made of steel)</t>
  </si>
  <si>
    <t>Wrist-watches of precious metal or of metal clad with precious metal, whether or not incorporating a stop-watch facility, electrically operated, with opto-electronic display and with combined mechanical and opto-electronic display (excl. with backs made of steel)</t>
  </si>
  <si>
    <t>Wrist-watches of precious metal or of metal clad with precious metal, whether or not incorporating a stop-watch facility, with automatic winding (excl. with backs made of steel)</t>
  </si>
  <si>
    <t>Wrist-watches of precious metal or of metal clad with precious metal, whether or not incorporating a stop-watch facility, with hand winding only (excl. with backs made of steel)</t>
  </si>
  <si>
    <t>Pocket-watches and the like, incl. stop-watches, of precious metal or of metal clad with precious metal, electrically operated (excl. with backs made of steel and wrist-watches)</t>
  </si>
  <si>
    <t>Pocket-watches and the like, incl. stop-watches, of precious metal or of metal clad with precious metal, with hand or automatic winding (excl. with backs made of steel and wrist-watches)</t>
  </si>
  <si>
    <t>Wrist-watches, whether or not incorporating a stop-watch facility, electrically operated, with mechanical display only (excl. of precious metal or of metal clad with precious metal)</t>
  </si>
  <si>
    <t>Wrist-watches, whether or not incorporating a stop-watch facility, electrically operated, with opto-electronic display only (excl. of precious metal or of metal clad with precious metal)</t>
  </si>
  <si>
    <t>Wrist-watches, whether or not incorporating a stop-watch facility, electrically operated, with combined mechanical and opto-electronic display (excl. of precious metal or of metal clad with precious metal)</t>
  </si>
  <si>
    <t>Wrist-watches, whether or not incorporating a stop-watch facility, with automatic winding (excl. of precious metal or of metal clad with precious metal)</t>
  </si>
  <si>
    <t>Wrist-watches, whether or not incorporating a stop-watch facility, with hand winding only (excl. of precious metal or of metal clad with precious metal)</t>
  </si>
  <si>
    <t>Pocket-watches and the like, incl. stop-watches, electrically operated (excl. of precious metal or of metal clad with precious metal)</t>
  </si>
  <si>
    <t>Pocket-watches and the like, incl. stop-watches, with hand or automatic winding (excl. of precious metal or of metal clad with precious metal)</t>
  </si>
  <si>
    <t>Clocks with watch movements, electrically operated (excl. wrist-watches, pocket-watches and other watches of heading 9101 or 9102, and instrument panel clocks and the like of heading 9104)</t>
  </si>
  <si>
    <t>Clocks with watch movements (excl. electrically operated, wrist-watches, pocket-watches and other watches of heading 9101 or 9102, and instrument panel clocks and the like of heading 9104)</t>
  </si>
  <si>
    <t>Instrument panel clocks and clocks of a similar type for vehicles, aircraft, vessels and other vehicles</t>
  </si>
  <si>
    <t>Alarm clocks, electrically operated</t>
  </si>
  <si>
    <t>Alarm clocks (excl. electrically operated)</t>
  </si>
  <si>
    <t>Wall clocks, electrically operated</t>
  </si>
  <si>
    <t>Wall clocks (excl. electrically operated)</t>
  </si>
  <si>
    <t>Clocks, electrically operated (excl. wrist-watches, pocket-watches and other watches of heading 9101 or 9102, clocks with watch movements of heading 9103, instrument panel clocks and the like of heading 9104, alarm clocks and wall clocks)</t>
  </si>
  <si>
    <t>Clocks (excl. electrically operated, wrist-watches, pocket-watches and other watches of heading 9101 or 9102, clocks with watch movements of heading 9103, instrument panel clocks and the like of heading 9104, alarm clocks and wall clocks)</t>
  </si>
  <si>
    <t>Time registers and time recorders</t>
  </si>
  <si>
    <t>Time of day recording apparatus and apparatus for measuring, recording or otherwise indicating intervals of time, with clock or watch movement or with synchronous motor (excl. clocks of heading 9101 to 9105, time registers and time recorders)</t>
  </si>
  <si>
    <t>Time switches with clock or watch movement or with synchronous motor</t>
  </si>
  <si>
    <t>Watch movements, complete and assembled, electrically operated, with mechanical display only or with a device to which a mechanical display can be incorporated</t>
  </si>
  <si>
    <t>Watch movements, complete and assembled, electrically operated, with opto-electronic display only</t>
  </si>
  <si>
    <t>Watch movements, complete and assembled, electrically operated, with combined opto-electronic and mechanical display, whether or not with dial and hands</t>
  </si>
  <si>
    <t>Watch movements, complete and assembled, with automatic winding</t>
  </si>
  <si>
    <t>Watch movements, complete and assembled, with hand winding only</t>
  </si>
  <si>
    <t>Clock movements, complete and assembled (excl. electrically operated and watch movements)</t>
  </si>
  <si>
    <t>Complete watch movements, unassembled or partly assembled movement sets</t>
  </si>
  <si>
    <t>Incomplete watch movements, assembled</t>
  </si>
  <si>
    <t>Rough clock movements</t>
  </si>
  <si>
    <t>Complete, unassembled or partly assembled clock movements "movement sets"; incomplete clock movements, assembled (excl. rough clock movements and watch movements)</t>
  </si>
  <si>
    <t>Cases for wrist-watches, pocket-watches and other watches of heading 9101 or 9102, of precious metal or of metal clad with precious metal</t>
  </si>
  <si>
    <t>Cases for wrist-watches, pocket-watches and other watches of heading 9101 or 9102, of base metal, whether or not gold- or silver-plated</t>
  </si>
  <si>
    <t>Cases for wrist-watches, pocket-watches and other watches of heading 9101 or 9102, of materials other than precious metal, clad with precious metal or base metal</t>
  </si>
  <si>
    <t>Parts of cases for wrist-watches, pocket-watches and other watches of heading 9101 or 9102, n.e.s.</t>
  </si>
  <si>
    <t>Clock and watch cases (excl. for wrist-watches, pocket-watches and other watches of heading 9101 or 9102)</t>
  </si>
  <si>
    <t>Parts of clock and watch cases, n.e.s. (excl. for wrist-watches, pocket-watches and other watches of heading 9101 or 9102)</t>
  </si>
  <si>
    <t>Watch straps, watch bands and watch bracelets, and parts thereof, of precious metal or of metal clad with precious metal, n.e.s.</t>
  </si>
  <si>
    <t>Watch straps, watch bands and watch bracelets, and parts thereof, of base metal, whether or not gold- or silver-plated, n.e.s.</t>
  </si>
  <si>
    <t>Watch straps, watch bands and watch bracelets, and parts thereof, n.e.s.</t>
  </si>
  <si>
    <t>Springs for clocks or watches, incl. hairsprings</t>
  </si>
  <si>
    <t>Dials for clocks or watches</t>
  </si>
  <si>
    <t>Plates and bridges for clocks or watches</t>
  </si>
  <si>
    <t>Clock or watch parts, n.e.s.</t>
  </si>
  <si>
    <t>Drafting tables and machines, whether or not automatic (excl. units for automatic data-processing equipment)</t>
  </si>
  <si>
    <t>Drawing, marking-out and mathematical calculating instruments (excl. drafting tables and machines and calculating machines)</t>
  </si>
  <si>
    <t>Micrometers, callipers and gauges (excl. gauges without adjustable devices of subheading 9031.80)</t>
  </si>
  <si>
    <t>Instruments for measuring length, for use in the hand, n.e.s.</t>
  </si>
  <si>
    <t>Parts and accessories for drawing, marking-out or mathematical calculating instruments and instruments for measuring length for use in the hand, n.e.s.</t>
  </si>
  <si>
    <t>Rangefinders</t>
  </si>
  <si>
    <t>Theodolites and tachymeters "tacheometers"</t>
  </si>
  <si>
    <t>Levels</t>
  </si>
  <si>
    <t>Photogrammetrical surveying instruments and appliances</t>
  </si>
  <si>
    <t>Instruments and appliances used in geodesy, topography, hydrography, oceanography, hydrology, meteorology or geophysics (excl. compasses, rangefinders, theodolites, tachymeters "tacheometers", levels and photogrammetrical surveying instruments and appliances)</t>
  </si>
  <si>
    <t>Parts and accessories for instruments and appliances used in geodesy, topography, photogrammetrical surveying, hydrography, oceanography, hydrology, meteorology or geophysics, and for rangefinders, n.e.s.</t>
  </si>
  <si>
    <t>Balances of a sensitivity of 50 mg or better, with or without weights</t>
  </si>
  <si>
    <t>Instruments, apparatus and models designed for demonstrational purposes, e.g. in education or exhibitions, unsuitable for other uses (excl. ground flying trainers of heading 8805, collectors' pieces of heading 9705 and antiques of an age &gt; 100 years of heading 9706)</t>
  </si>
  <si>
    <t>Machines and appliances for testing the mechanical properties of materials (excl. metals)</t>
  </si>
  <si>
    <t>Thermometers, liquid-filled, for direct reading, not combined with other instruments</t>
  </si>
  <si>
    <t>Thermometers and pyrometers, not combined with other instruments (excl. liquid-filled thermometers for direct reading)</t>
  </si>
  <si>
    <t>Hydrometers, areometers and similar floating instruments, barometers, hygrometers and psychrometers, whether or not combined with each other or with thermometers</t>
  </si>
  <si>
    <t>Parts and accessories for hydrometers, areometers and similar floating instruments, thermometers, pyrometers, barometers, hygrometers and psychrometers, n.e.s.</t>
  </si>
  <si>
    <t>Instruments and apparatus for measuring or checking the flow or level of liquids (excl. meters and regulators)</t>
  </si>
  <si>
    <t>Instruments and apparatus for measuring or checking pressure of liquids or gases (excl. regulators)</t>
  </si>
  <si>
    <t>Instruments or apparatus for measuring or checking variables of liquids or gases, n.e.s.</t>
  </si>
  <si>
    <t>Parts and accessories for instruments and apparatus for measuring or checking the flow, level, pressure or other variables of liquids or gases, n.e.s.</t>
  </si>
  <si>
    <t>Gas or smoke analysis apparatus</t>
  </si>
  <si>
    <t>Chromatographs and electrophoresis instruments</t>
  </si>
  <si>
    <t>Spectrometers, spectrophotometers and spectrographs using optical radiations, such as UV, visible, IR</t>
  </si>
  <si>
    <t>Instruments and apparatus for physical or chemical analysis, or for measuring or checking viscosity, porosity, expansion, surface tension or the like, or for measuring or checking quantities of heat, sound or light, n.e.s.</t>
  </si>
  <si>
    <t>Gas meters, incl. calibrating meters therefor</t>
  </si>
  <si>
    <t>Liquid meters, incl. calibrating meters therefor</t>
  </si>
  <si>
    <t>Electricity supply or production meters, incl. calibrating meters therefor</t>
  </si>
  <si>
    <t>Parts and accessories for gas, liquid or electricity supply or production meters, n.e.s.</t>
  </si>
  <si>
    <t>Revolution counters, production counters, taximeters, milometers, pedometers and the like (excl. gas, liquid and electricity meters)</t>
  </si>
  <si>
    <t>Speed indicators and tachometers, stroboscopes</t>
  </si>
  <si>
    <t>Parts and accessories for revolution counters, production counters, taximeters, milometers, pedometers and the like, speed indicators and tachometers, and stroboscopes, n.e.s.</t>
  </si>
  <si>
    <t>Instruments and apparatus for measuring or detecting ionising radiations</t>
  </si>
  <si>
    <t>Oscilloscopes and oscillographs</t>
  </si>
  <si>
    <t>Multimeters for voltage, current, resistance or electrical power, without recording device</t>
  </si>
  <si>
    <t>Multimeters with recording device</t>
  </si>
  <si>
    <t>Instruments and apparatus for measuring or checking voltage, current, resistance or electrical power, without recording device (excl. multimeters, and oscilloscopes and oscillographs)</t>
  </si>
  <si>
    <t>Instruments and apparatus for measuring or checking voltage, current, resistance or electrical power, with recording device (excl. multimeters, and oscilloscopes and oscillographs)</t>
  </si>
  <si>
    <t>Instruments and apparatus for measuring or checking electrical quantities, specifically for telecommunications, e.g. cross-talk meters, gain measuring instruments, distortion factor meters, psophometers</t>
  </si>
  <si>
    <t>Instruments and apparatus for measuring or checking semiconductor wafers or devices</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</si>
  <si>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</si>
  <si>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Instruments and apparatus for measuring or checking electrical quantities, without recording device, n.e.s.</t>
  </si>
  <si>
    <t>Parts and accessories for instruments and apparatus for measuring or checking electrical quantities or for detecting ionising radiations, n.e.s.</t>
  </si>
  <si>
    <t>Machines for balancing mechanical parts</t>
  </si>
  <si>
    <t>Test benches for motors, generators, pumps, etc.</t>
  </si>
  <si>
    <t>Optical instruments and appliances for inspecting semiconductor wafers or devices or for inspecting photomasks or reticles used in manufacturing semiconductor devices</t>
  </si>
  <si>
    <t>Optical instruments, appliances and machines for measuring or checking, not elsewhere specified or included in chapter 90</t>
  </si>
  <si>
    <t>Instruments, appliances and machines for measuring or checking, not elsewhere specified in chapter 90 (excl. optical)</t>
  </si>
  <si>
    <t>Parts and accessories for instruments, appliances and machines for measuring and checking, n.e.s.</t>
  </si>
  <si>
    <t>Thermostats</t>
  </si>
  <si>
    <t>Manostats (excl. taps, cocks and valves of heading 8481)</t>
  </si>
  <si>
    <t>Hydraulic or pneumatic regulating or controlling instruments and apparatus (excl. manostats and taps, cocks and valves of heading 8481)</t>
  </si>
  <si>
    <t>Regulating or controlling instruments and apparatus (excl. hydraulic or pneumatic, manostats, thermostats, and taps, cocks and valves of heading 8481)</t>
  </si>
  <si>
    <t>Parts and accessories for regulating or controlling instruments and apparatus, n.e.s.</t>
  </si>
  <si>
    <t>Parts and accessories for machines, appliances, instruments or other apparatus in chapter 90, specified neither in this chapter nor elsewhere</t>
  </si>
  <si>
    <t>ÍNDICE</t>
  </si>
  <si>
    <t>Cuadro 1</t>
  </si>
  <si>
    <t>Valor (millones de dólares)</t>
  </si>
  <si>
    <t>TOTAL</t>
  </si>
  <si>
    <t>Participación (porcentaje)</t>
  </si>
  <si>
    <t xml:space="preserve">Tasa de crecimiento </t>
  </si>
  <si>
    <t>--</t>
  </si>
  <si>
    <t>Cuadro 2</t>
  </si>
  <si>
    <t>Cuadro 4</t>
  </si>
  <si>
    <t>Estados Unidos</t>
  </si>
  <si>
    <t>Japón</t>
  </si>
  <si>
    <t>Corea del Sur</t>
  </si>
  <si>
    <t>América Latina y el Caribe</t>
  </si>
  <si>
    <t>Costa Rica</t>
  </si>
  <si>
    <t>El Salvador</t>
  </si>
  <si>
    <t>Guatemala</t>
  </si>
  <si>
    <t>Honduras</t>
  </si>
  <si>
    <t>Nicaragua</t>
  </si>
  <si>
    <t>Panamá</t>
  </si>
  <si>
    <t>Centroamérica</t>
  </si>
  <si>
    <t>Subtotal</t>
  </si>
  <si>
    <t>Resto</t>
  </si>
  <si>
    <t>Total</t>
  </si>
  <si>
    <t>Cuadro 5</t>
  </si>
  <si>
    <t>Cuadro 6</t>
  </si>
  <si>
    <t>Cuadro 7</t>
  </si>
  <si>
    <t>2012ccs</t>
  </si>
  <si>
    <t>Cuadro 9</t>
  </si>
  <si>
    <t>Cuadro 10</t>
  </si>
  <si>
    <t>Cuadro 12</t>
  </si>
  <si>
    <t>Cuadro 13</t>
  </si>
  <si>
    <t>Cuadro 14</t>
  </si>
  <si>
    <t>Cuadro 3</t>
  </si>
  <si>
    <t>Cuadro 8</t>
  </si>
  <si>
    <t>Cuadro 11</t>
  </si>
  <si>
    <t>NOTAS ACLARATORIAS LOS CUADROS EN GENERAL</t>
  </si>
  <si>
    <t>I</t>
  </si>
  <si>
    <t>I. DESCRIPCIÓN DE SEGMENTOS DE LA CADENA ELECTRÓNICA Y CODIGOS CORRESPONDIENTES A LOS EL001-EL005</t>
  </si>
  <si>
    <t>II</t>
  </si>
  <si>
    <t>III</t>
  </si>
  <si>
    <t>III. DESCRIPCIÓN DE LOS CÓDIGOS CORRESPONDIENTES A LOS EL016-EL025</t>
  </si>
  <si>
    <t>DESCRIPCIONES. Segmentos de la Cadena electrónica.</t>
  </si>
  <si>
    <t>II. DESCRIPCIÓN DE LOS CÓDIGOS CORRESPONDIENTES A LOS EL006-EL015</t>
  </si>
  <si>
    <t>NOTAS ACLARATORIAS DE LOS CUADROS EN GENERAL</t>
  </si>
  <si>
    <r>
      <t>A) De la Industria Electrónica:</t>
    </r>
    <r>
      <rPr>
        <sz val="10"/>
        <rFont val="Times New Roman"/>
        <family val="1"/>
      </rPr>
      <t xml:space="preserve"> hace referencia a la "cadena" </t>
    </r>
    <r>
      <rPr>
        <b/>
        <sz val="10"/>
        <rFont val="Times New Roman"/>
        <family val="1"/>
      </rPr>
      <t>ELECTRONIC COMPUTER EQUIPMENT;</t>
    </r>
  </si>
  <si>
    <t>contenida en la International Trade Administration (ITA), en la sección y subsecciones INFORMATION</t>
  </si>
  <si>
    <t xml:space="preserve">AND TELECOMMUNICATIONS TECHNOLOGIES// Information Technology// Computer Hardware;  </t>
  </si>
  <si>
    <t xml:space="preserve">llamada "Harmonized Tariff Schedule (HTS) and Schedule B Codes for Computer Hardware" y, preparada </t>
  </si>
  <si>
    <t xml:space="preserve">por el U.S. Department of Commerce, Office of Information Technologies. Dicha información se tomó de la  </t>
  </si>
  <si>
    <t xml:space="preserve">página web http://www.ita.doc.gov, operada por la Information Technology Industries (ITI), división de la </t>
  </si>
  <si>
    <t>B) De los segmentos de la "Cadena Electrónica":</t>
  </si>
  <si>
    <t>ciertas subpartidas formen parte de  2 ó más segmentos, como no es posible asignarle una participación a un segmento en específico se cae en una</t>
  </si>
  <si>
    <t>doble contabilidad que no es posible corregirla al momento de poner los totales por segmentos.</t>
  </si>
  <si>
    <t xml:space="preserve">el criterio de la CEPAL son:  Anguila, Antigua y Barbuda, Antillas Neerlandesas, Argentina, Aruba, Bahamas, </t>
  </si>
  <si>
    <t xml:space="preserve">Barbados, Belice, Bolivia, Brasil, Chile, Colombia, Costa Rica, Cuba Dominica, Ecuador, El Salvador, Grenada, Guadalupe, </t>
  </si>
  <si>
    <t>Guatemala, Guyana, Guyana Francesa, Haití, Honduras, Islas Caimán, Islas Turcos y Caicos, Islas Vírgenes de los Estados</t>
  </si>
  <si>
    <t xml:space="preserve"> Unidos, Islas Vírgenes Británicas, Jamaica, Martinica, Montserrat, Nicaragua, Panamá, Paraguay, Perú, Puerto Rico, </t>
  </si>
  <si>
    <t xml:space="preserve">República Dominicana, Saint Kits y Nevis, Santa Lucia, San Vicente y las Granadinas, Suriname, Trinidad y Tobago, Uruguay y </t>
  </si>
  <si>
    <t>Venezuela.</t>
  </si>
  <si>
    <t>Centroamérica y a los páises Argentina, Brasil, Costa Rica, Guatenala, El Salvador, Honduras, Nicaragua y Panamá.</t>
  </si>
  <si>
    <t xml:space="preserve">el más reciente, en 2002, la TCPA sería de 1996 a 2003; no importando si hubiera entre ellos periodos sin dato. Se decidió </t>
  </si>
  <si>
    <t>hacer esto debido a motivos de espacio y sencillez de los cuadros.</t>
  </si>
  <si>
    <t xml:space="preserve"> ITA, U.S. Department of Commerce, que señala como fuente al U.S. Census Bureau.</t>
  </si>
  <si>
    <t>G) Del concepto de "Subpartidas": Se refiere al nivel de desagregación a 6 dígitos del Sistema Armonizado</t>
  </si>
  <si>
    <t>aparece en el encabezado de esa columna el período "1995-2021", por ejemplo, sí Nicaragua no tiene datos de 1995 a 1998,</t>
  </si>
  <si>
    <t xml:space="preserve">sino hasta 1999, esta TCPA "1995-2010" será más bien para "1999-2021". O bien, sí hubiera un dato en 1996 y otro, </t>
  </si>
  <si>
    <t>Basado en lo publicado por el USITC en su clasificación de 2016. *</t>
  </si>
  <si>
    <t>* Apartir del año 2020 se agregaron 34 subpartidas, debido a actualizaciones de la CGV de Electrónica. Con base en USITC (2020). Véase parte final de la pestaña III.</t>
  </si>
  <si>
    <t xml:space="preserve">SUBPARTIDAS AGREGADAS APARTIR DE 2020							</t>
  </si>
  <si>
    <t xml:space="preserve">SEGMENTO </t>
  </si>
  <si>
    <t>DESCRIPCIÓN</t>
  </si>
  <si>
    <t>Other monitors capable of directly connecting to and designed for use with an automatic data processing machine of heading 8471</t>
  </si>
  <si>
    <t>Monopods, bipods, tripods and similar articles, accessories of heading 8519 or 8521</t>
  </si>
  <si>
    <t>Unrecorded optical media</t>
  </si>
  <si>
    <t>Recorded optical media, for reproducing phenomena other than sound or image</t>
  </si>
  <si>
    <t>Lightning arrestors, voltage limiters and surge suppressors, for a voltage exceeding 1,000 V</t>
  </si>
  <si>
    <t>Fuses, for a voltage not exceeding 1,000 V</t>
  </si>
  <si>
    <t>Automatic circuit breakers, for a voltage not exceeding 1,000 V</t>
  </si>
  <si>
    <t>Electrical motor overload protectors, for a voltage not exceeding 1,000 V, nesoi</t>
  </si>
  <si>
    <t>Relays for switching, protecting or making connections to or in electrical circuits, for a voltage not exceeding 60 V</t>
  </si>
  <si>
    <t>Lampholders for a voltage not exceeding 1,000 V</t>
  </si>
  <si>
    <t>Electrical terminals, electrical splicers and electrical couplings, wafer probers, for a voltage not exceeding 1,000 V</t>
  </si>
  <si>
    <t>Electric control panels, for a voltage not exceeding 1,000, assembled with outer housing or supports, for goods of 8421, 8422, 8450 or 8516</t>
  </si>
  <si>
    <t>Parts of boards, panels, consoles, desks, cabinets and other bases for the goods of heading 8537, not equipped with their apparatus</t>
  </si>
  <si>
    <t>Cathode-ray tubes nesoi</t>
  </si>
  <si>
    <t>Klystron tubes</t>
  </si>
  <si>
    <t>Light-emitting diode (LED) lamps</t>
  </si>
  <si>
    <t>Cathode-ray tube monitors, of a kind solely or principally used in an ADP system of heading 8471</t>
  </si>
  <si>
    <t>Cathode-ray tube monitors capable of directly connecting to and designed for use with an automatic data processing machine of heading 8471</t>
  </si>
  <si>
    <t>Projectors capable of directly connecting to and designed for use with an automatic data processing machine of heading 8471</t>
  </si>
  <si>
    <t>Photographic plates and film nesoi, with any side 255 mm, in the flat, sensitized, unexposed, not of paper, paperboard, or textiles</t>
  </si>
  <si>
    <t>Photographic film in rolls, sensitized, unexposed, for X-ray use; of any material other than paper, paperboard or textiles</t>
  </si>
  <si>
    <t>Film in rolls, for color photography, without sprocket holes, of a width not exceeding 105 mm, sensitized, unexposed</t>
  </si>
  <si>
    <t>Film in rolls, with silver halide emulsion, without sprocket holes, of a width not exceeding 105 mm, sensitized, unexposed</t>
  </si>
  <si>
    <t>Film in rolls, without sprocket holes, of a width exceeding 610 mm and of a length not exceeding 200 m</t>
  </si>
  <si>
    <t>Film for color photography, in rolls, of a width not exceeding 16 mm</t>
  </si>
  <si>
    <t>Photographic film nesoi, in rolls, of a width exceeding 35 mm</t>
  </si>
  <si>
    <t>Photographic film nesoi, in rolls, of a width not exceeding 35 mm and of a length not exceeding 30 m</t>
  </si>
  <si>
    <t>Photographic film nesoi, in rolls, of a width  not exceeding 35 mm and of a length exceeding 30 m</t>
  </si>
  <si>
    <t>Photographic plates and film, exposed and developed, other than cinematographic film</t>
  </si>
  <si>
    <t>Photographic plates and films, exposed and developed, other than motion picture film, for offset reproduction</t>
  </si>
  <si>
    <t>Cinematographic cameras</t>
  </si>
  <si>
    <t>Slide projectors</t>
  </si>
  <si>
    <t>Alarm clock movements, complete and assembled, electrically operated, with opto-electronic display only</t>
  </si>
  <si>
    <t>6 DIG</t>
  </si>
  <si>
    <t>debido a actualizaciones de la CGV de Electrónica. Con base en USITC (2020). Véase parte final de la pestaña III.</t>
  </si>
  <si>
    <t xml:space="preserve">A.1) De los actualización de la definición de la "Cadena Electrónica": Apartir del año 2020 se agregaron 34 subpartidas, </t>
  </si>
  <si>
    <t xml:space="preserve">C) De los totales por países y por segmentos: Dado que el nivel de desagragación es de 6 dígitos se puede dar el caso de que </t>
  </si>
  <si>
    <t>E) Los países constituyentes de América Latina y el Caribe: Los países que integran América Latina y el Caribe, según</t>
  </si>
  <si>
    <t>F) De los cuadros de Balanza Comercial: se incluyeron ademas de las regiones de América Latina y le Caribe y</t>
  </si>
  <si>
    <t>H) De las Tasas de Crecimiento Promedio Anual (TCPA): están calculadas para los datos existentes, es decir, aunque</t>
  </si>
  <si>
    <t>* Apartir del año 2020 se agregaron 34 subpartidas, debido a actualizaciones de la CGV de Electrónica. Con base en USITC (2020). Véase parte final de esta misma pestaña, III.</t>
  </si>
  <si>
    <t>*Debido a actualizaciones en la definición de la CGV de Electrónica, apartir del año 2020 se agregaron las siguientes 34 subpartidas distribuidas en los siguientes segmentos. Con base en USITC (2020).</t>
  </si>
  <si>
    <t xml:space="preserve">Dicha definición de la Cadena viene a 10 dígitos del Sistema Armonizado y en la presente base se utiliza a </t>
  </si>
  <si>
    <t xml:space="preserve">6 dígitos, por cuestiones de compatibilidad, se realiza el siguiente proceso de limpieza: se extraen los primeros </t>
  </si>
  <si>
    <t xml:space="preserve">6 dígitos de la fracción y se eliminan aquellas - ahora subpartidas- repetidas para evitar una doble contabilidad. </t>
  </si>
  <si>
    <t>NOTAS</t>
  </si>
  <si>
    <t>FUENTE DE CONSULTA</t>
  </si>
  <si>
    <t>2015-2021</t>
  </si>
  <si>
    <t>USITC</t>
  </si>
  <si>
    <t>Capítulo 85</t>
  </si>
  <si>
    <t>Cechimex</t>
  </si>
  <si>
    <t>Elaboración propia con base en:</t>
  </si>
  <si>
    <t>Investigation No. 332-345. (2021). Trade Shifts Home Page. Junio 20, 2022, de United States International Trade Comission (USITC) Sitio web: https://www.usitc.gov/research_and_analysis/tradeshifts/2020/index.html</t>
  </si>
  <si>
    <t>U.S. Census Bureau: Economic Indicators Division USA Trade Online. (2022). Standard Report - Exports &amp; Imports. Junio 15, 2022, de U.S. Census Bureau Sitio web: https://usatrade.census.gov</t>
  </si>
  <si>
    <t>Cechimex. (2021). Estados Unidos:Cadena Electrónica. Junio 20, 2022, de Cechimex Sitio web: http://www.economia.unam.mx/cechimex/index.php/es/estadosunidos-est-esp-menu</t>
  </si>
  <si>
    <t>I) De la fuente: elaboración propia con base en CCS. Customs General Administration of P.R.China in Beijing, 2022.</t>
  </si>
  <si>
    <t>Como referencia, en el cuadro de NOTAS 2 se pueden observar las diferencias que hay en el total de Importaciones y Exportaciones de</t>
  </si>
  <si>
    <t xml:space="preserve">Estados Unidos en la Cadena Electrónica de acuerdo con los resultados obtenidos de la USITC, el capítulo 85 y Cechimex. </t>
  </si>
  <si>
    <t>ESTADOS UNIDOS*: IMPORTACIONES TOTALES DE LA CADENA ELECTRÓNICA DE ACUERDO A DIFERENTES FUENTES DE CONSULTA (2015-2021)</t>
  </si>
  <si>
    <t>ESTADOS UNIDOS*: EXPORTACIONES TOTALES DE LA CADENA ELECTRÓNICA DE ACUERDO A DIFERENTES FUENTES DE CONSULTA (2015-2021)</t>
  </si>
  <si>
    <t>*Como referencia, se ha utilizado Estados Unidos para observar las diferencias que hay en el total de Importaciones y Exportaciones de</t>
  </si>
  <si>
    <t xml:space="preserve">en la Cadena Electrónica de acuerdo con los resultados obtenidos de la USITC, el capítulo 85 y Cechimex. </t>
  </si>
  <si>
    <t xml:space="preserve">NOTAS 2 DE ACUERDO A DIFERENTES FUENTES DE CONSULTA </t>
  </si>
  <si>
    <t xml:space="preserve">Hong Kong </t>
  </si>
  <si>
    <t xml:space="preserve">   México</t>
  </si>
  <si>
    <t xml:space="preserve">Taiwan </t>
  </si>
  <si>
    <t>se añaden  las regiones América Latina y el Caribe y Centroamérica.</t>
  </si>
  <si>
    <t>Taiwán</t>
  </si>
  <si>
    <t xml:space="preserve">Taiwán </t>
  </si>
  <si>
    <t>1995-2023</t>
  </si>
  <si>
    <t>CHINA: EXPORTACIONES TOTALES DE LA CADENA ELECTRÓNICA POR SEGMENTO (1995-2023)</t>
  </si>
  <si>
    <t>CHINA: IMPORTACIONES TOTALES DE LA CADENA ELECTRÓNICA POR SEGMENTO (1995-2023)</t>
  </si>
  <si>
    <t>CHINA: BALANZA COMERCIAL DE LA CADENA ELECTRÓNICA POR SEGMENTO (1995-2023)</t>
  </si>
  <si>
    <t>CHINA: EXPORTACIONES TOTALES DE LA CADENA ELECTRÓNICA POR PAÍS (1995-2023)</t>
  </si>
  <si>
    <t>CHINA: IMPORTACIONES TOTALES DE LA CADENA ELECTRÓNICA POR PAÍS (1995-2023).</t>
  </si>
  <si>
    <t>CHINA: EXPORTACIONES TOTALES DE ESTADOS UNIDOS DE LA CADENA ELECTRÓNICA POR SEGMENTO (1995-2023)</t>
  </si>
  <si>
    <t>CHINA: IMPORTACIONES TOTALES DE ESTADOS UNIDOS DE LA CADENA ELECTRÓNICA POR SEGMENTO (1995-2023)</t>
  </si>
  <si>
    <t>CHINA: BALANZA COMERCIAL DE DE ESTADOS UNIDOS DE LA CADENA ELECTRÓNICA POR SEGMENTO (1995-2023)</t>
  </si>
  <si>
    <t>CHINA: EXPORTACIONES TOTALES DE MÉXICO DE LA CADENA ELECTRÓNICA POR SEGMENTO (1995-2023)</t>
  </si>
  <si>
    <t>CHINA: IMPORTACIONES TOTALES DE MÉXICO DE LA CADENA ELECTRÓNICA POR SEGMENTO (1995-2023)</t>
  </si>
  <si>
    <t>CHINA: BALANZA COMERCIAL DE DE MÉXICO DE LA CADENA ELECTRÓNICA POR SEGMENTO (1995-2023)</t>
  </si>
  <si>
    <t>CHINA: EXPORTACIONES TOTALES DE AMÉRICA LATINA Y EL CARIBE DE LA CADENA ELECTRÓNICA POR SEGMENTO (1995-2023)</t>
  </si>
  <si>
    <t>CHINA: IMPORTACIONES TOTALES DE AMÉRICA LATINA Y EL CARIBE DE LA CADENA ELECTRÓNICA POR SEGMENTO (1995-2023)</t>
  </si>
  <si>
    <t>CHINA: BALANZA COMERCIAL DE DE AMÉRICA LATINA Y EL CARIBE DE LA CADENA ELECTRÓNICA POR SEGMENTO (1995-2023)</t>
  </si>
  <si>
    <t>Fuente: elaboración propia con base en CCS 2024.</t>
  </si>
  <si>
    <t>CHINA: BALANZA COMERCIAL DE MÉXICO DE LA CADENA ELECTRÓNICA POR SEGMENTO (1995-2023)</t>
  </si>
  <si>
    <t xml:space="preserve">D) De la selección de los países: se tomaron los principales 5 países de acuerdo a su valor de comercio total en 2022.  De igual manera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</si>
</sst>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 _€_-;\-* #,##0.00\ _€_-;_-* &quot;-&quot;??\ _€_-;_-@_-"/>
    <numFmt numFmtId="166" formatCode="#,##0.0"/>
    <numFmt numFmtId="167" formatCode="_-* #,##0\ _€_-;\-* #,##0\ _€_-;_-* &quot;-&quot;??\ _€_-;_-@_-"/>
  </numFmts>
  <fonts count="30">
    <font>
      <sz val="10"/>
      <name val="Arial"/>
    </font>
    <font>
      <sz val="12"/>
      <color theme="1"/>
      <name val="Calibri"/>
      <family val="2"/>
      <scheme val="minor"/>
    </font>
    <font>
      <sz val="12"/>
      <color theme="1"/>
      <name val="Calibri"/>
      <family val="2"/>
      <scheme val="minor"/>
    </font>
    <font>
      <sz val="11"/>
      <color theme="1"/>
      <name val="Calibri"/>
      <family val="2"/>
      <scheme val="minor"/>
    </font>
    <font>
      <sz val="10"/>
      <name val="Times New Roman"/>
      <family val="1"/>
    </font>
    <font>
      <b/>
      <sz val="12"/>
      <name val="Times New Roman"/>
      <family val="1"/>
    </font>
    <font>
      <sz val="12"/>
      <name val="Times New Roman"/>
      <family val="1"/>
    </font>
    <font>
      <b/>
      <sz val="10"/>
      <name val="Times New Roman"/>
      <family val="1"/>
    </font>
    <font>
      <b/>
      <sz val="12"/>
      <color rgb="FF0000FF"/>
      <name val="Times New Roman"/>
      <family val="1"/>
    </font>
    <font>
      <sz val="12"/>
      <color rgb="FF0000FF"/>
      <name val="Times New Roman"/>
      <family val="1"/>
    </font>
    <font>
      <u/>
      <sz val="5"/>
      <color indexed="12"/>
      <name val="Arial"/>
      <family val="2"/>
    </font>
    <font>
      <u/>
      <sz val="12"/>
      <color rgb="FF0000FF"/>
      <name val="Times New Roman"/>
      <family val="1"/>
    </font>
    <font>
      <u/>
      <sz val="10"/>
      <color indexed="12"/>
      <name val="Times New Roman"/>
      <family val="1"/>
    </font>
    <font>
      <sz val="10"/>
      <name val="Arial"/>
      <family val="2"/>
    </font>
    <font>
      <b/>
      <sz val="10"/>
      <color theme="1"/>
      <name val="Times New Roman"/>
      <family val="1"/>
    </font>
    <font>
      <b/>
      <u/>
      <sz val="10"/>
      <name val="Times New Roman"/>
      <family val="1"/>
    </font>
    <font>
      <sz val="10"/>
      <color theme="1"/>
      <name val="Times New Roman"/>
      <family val="1"/>
    </font>
    <font>
      <sz val="10"/>
      <color indexed="12"/>
      <name val="Times New Roman"/>
      <family val="1"/>
    </font>
    <font>
      <sz val="10"/>
      <color indexed="8"/>
      <name val="Arial"/>
      <family val="2"/>
    </font>
    <font>
      <sz val="10"/>
      <color indexed="8"/>
      <name val="Times New Roman"/>
      <family val="1"/>
    </font>
    <font>
      <sz val="12"/>
      <color theme="1"/>
      <name val="Arial"/>
      <family val="2"/>
    </font>
    <font>
      <b/>
      <sz val="12"/>
      <color theme="1"/>
      <name val="Times New Roman"/>
      <family val="1"/>
    </font>
    <font>
      <u/>
      <sz val="10"/>
      <name val="Times New Roman"/>
      <family val="1"/>
    </font>
    <font>
      <u/>
      <sz val="12"/>
      <color theme="10"/>
      <name val="Calibri"/>
      <family val="2"/>
      <scheme val="minor"/>
    </font>
    <font>
      <u/>
      <sz val="10"/>
      <color theme="10"/>
      <name val="Arial"/>
      <family val="2"/>
    </font>
    <font>
      <sz val="10"/>
      <color rgb="FF000000"/>
      <name val="Times New Roman"/>
      <family val="1"/>
    </font>
    <font>
      <sz val="12"/>
      <color theme="1"/>
      <name val="Times Roman"/>
    </font>
    <font>
      <b/>
      <sz val="11"/>
      <color theme="1"/>
      <name val="Times Roman"/>
    </font>
    <font>
      <sz val="11"/>
      <color theme="1"/>
      <name val="Times Roman"/>
    </font>
    <font>
      <u/>
      <sz val="10"/>
      <color indexed="12"/>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auto="1"/>
      </bottom>
      <diagonal/>
    </border>
    <border>
      <left/>
      <right/>
      <top style="thin">
        <color auto="1"/>
      </top>
      <bottom style="thin">
        <color auto="1"/>
      </bottom>
      <diagonal/>
    </border>
  </borders>
  <cellStyleXfs count="17">
    <xf numFmtId="0" fontId="0" fillId="0" borderId="0"/>
    <xf numFmtId="0" fontId="10" fillId="0" borderId="0" applyNumberFormat="0" applyFill="0" applyBorder="0" applyAlignment="0" applyProtection="0">
      <alignment vertical="top"/>
      <protection locked="0"/>
    </xf>
    <xf numFmtId="0" fontId="6" fillId="0" borderId="0"/>
    <xf numFmtId="0" fontId="13" fillId="0" borderId="0"/>
    <xf numFmtId="0" fontId="3" fillId="0" borderId="0"/>
    <xf numFmtId="0" fontId="13" fillId="0" borderId="0"/>
    <xf numFmtId="0" fontId="18" fillId="0" borderId="0"/>
    <xf numFmtId="0" fontId="13" fillId="0" borderId="0"/>
    <xf numFmtId="0" fontId="18" fillId="0" borderId="0"/>
    <xf numFmtId="165" fontId="13" fillId="0" borderId="0" applyFont="0" applyFill="0" applyBorder="0" applyAlignment="0" applyProtection="0"/>
    <xf numFmtId="0" fontId="18" fillId="0" borderId="0"/>
    <xf numFmtId="0" fontId="18" fillId="0" borderId="0"/>
    <xf numFmtId="0" fontId="2" fillId="0" borderId="0"/>
    <xf numFmtId="0" fontId="23" fillId="0" borderId="0" applyNumberFormat="0" applyFill="0" applyBorder="0" applyAlignment="0" applyProtection="0"/>
    <xf numFmtId="0" fontId="13" fillId="0" borderId="0"/>
    <xf numFmtId="0" fontId="24" fillId="0" borderId="0" applyNumberFormat="0" applyFill="0" applyBorder="0" applyAlignment="0" applyProtection="0"/>
    <xf numFmtId="0" fontId="1" fillId="0" borderId="0"/>
  </cellStyleXfs>
  <cellXfs count="99">
    <xf numFmtId="0" fontId="0" fillId="0" borderId="0" xfId="0"/>
    <xf numFmtId="0" fontId="4" fillId="2" borderId="0" xfId="0" applyFont="1" applyFill="1"/>
    <xf numFmtId="0" fontId="5" fillId="2" borderId="0" xfId="0" applyFont="1" applyFill="1" applyAlignment="1">
      <alignment horizontal="center"/>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1" fillId="2" borderId="0" xfId="1" applyFont="1" applyFill="1" applyAlignment="1" applyProtection="1">
      <alignment horizontal="left"/>
    </xf>
    <xf numFmtId="0" fontId="9" fillId="2" borderId="0" xfId="2" applyFont="1" applyFill="1" applyAlignment="1">
      <alignment horizontal="left"/>
    </xf>
    <xf numFmtId="0" fontId="7" fillId="2" borderId="0" xfId="0" applyFont="1" applyFill="1" applyAlignment="1">
      <alignment horizontal="center"/>
    </xf>
    <xf numFmtId="0" fontId="12" fillId="2" borderId="0" xfId="1" applyFont="1" applyFill="1" applyBorder="1" applyAlignment="1" applyProtection="1"/>
    <xf numFmtId="0" fontId="4" fillId="2" borderId="0" xfId="3" applyFont="1" applyFill="1"/>
    <xf numFmtId="0" fontId="7" fillId="2" borderId="0" xfId="3" applyFont="1" applyFill="1" applyAlignment="1">
      <alignment horizontal="left"/>
    </xf>
    <xf numFmtId="0" fontId="7" fillId="2" borderId="0" xfId="3" applyFont="1" applyFill="1"/>
    <xf numFmtId="0" fontId="14" fillId="2" borderId="0" xfId="4" applyFont="1" applyFill="1"/>
    <xf numFmtId="0" fontId="15" fillId="2" borderId="0" xfId="3" applyFont="1" applyFill="1" applyAlignment="1">
      <alignment horizontal="left"/>
    </xf>
    <xf numFmtId="0" fontId="15" fillId="2" borderId="0" xfId="3" applyFont="1" applyFill="1"/>
    <xf numFmtId="0" fontId="4" fillId="2" borderId="0" xfId="5" applyFont="1" applyFill="1"/>
    <xf numFmtId="0" fontId="4" fillId="2" borderId="0" xfId="3" applyFont="1" applyFill="1" applyAlignment="1">
      <alignment horizontal="left"/>
    </xf>
    <xf numFmtId="0" fontId="7" fillId="2" borderId="0" xfId="4" applyFont="1" applyFill="1"/>
    <xf numFmtId="0" fontId="4" fillId="2" borderId="0" xfId="4" applyFont="1" applyFill="1"/>
    <xf numFmtId="0" fontId="16" fillId="2" borderId="0" xfId="4" applyFont="1" applyFill="1"/>
    <xf numFmtId="0" fontId="15" fillId="0" borderId="0" xfId="3" applyFont="1"/>
    <xf numFmtId="0" fontId="4" fillId="0" borderId="0" xfId="5" applyFont="1"/>
    <xf numFmtId="0" fontId="17" fillId="2" borderId="0" xfId="1" applyFont="1" applyFill="1" applyAlignment="1" applyProtection="1"/>
    <xf numFmtId="0" fontId="4" fillId="2" borderId="0" xfId="2" applyFont="1" applyFill="1"/>
    <xf numFmtId="0" fontId="4" fillId="2" borderId="0" xfId="2" applyFont="1" applyFill="1" applyAlignment="1">
      <alignment horizontal="center"/>
    </xf>
    <xf numFmtId="0" fontId="4" fillId="2" borderId="1" xfId="2" applyFont="1" applyFill="1" applyBorder="1"/>
    <xf numFmtId="0" fontId="4" fillId="2" borderId="2" xfId="2" applyFont="1" applyFill="1" applyBorder="1" applyAlignment="1">
      <alignment horizontal="center"/>
    </xf>
    <xf numFmtId="0" fontId="4" fillId="2" borderId="0" xfId="0" applyFont="1" applyFill="1" applyAlignment="1">
      <alignment horizontal="left"/>
    </xf>
    <xf numFmtId="3" fontId="4" fillId="2" borderId="0" xfId="0" applyNumberFormat="1" applyFont="1" applyFill="1"/>
    <xf numFmtId="3" fontId="19" fillId="2" borderId="0" xfId="6" applyNumberFormat="1" applyFont="1" applyFill="1" applyAlignment="1">
      <alignment horizontal="right" wrapText="1"/>
    </xf>
    <xf numFmtId="2" fontId="4" fillId="2" borderId="0" xfId="2" applyNumberFormat="1" applyFont="1" applyFill="1" applyAlignment="1">
      <alignment horizontal="right" indent="1"/>
    </xf>
    <xf numFmtId="0" fontId="4" fillId="2" borderId="0" xfId="0" applyFont="1" applyFill="1" applyAlignment="1">
      <alignment horizontal="left" wrapText="1"/>
    </xf>
    <xf numFmtId="0" fontId="4" fillId="2" borderId="0" xfId="7" applyFont="1" applyFill="1" applyAlignment="1">
      <alignment horizontal="center"/>
    </xf>
    <xf numFmtId="0" fontId="4" fillId="2" borderId="0" xfId="0" quotePrefix="1" applyFont="1" applyFill="1"/>
    <xf numFmtId="164" fontId="4" fillId="2" borderId="0" xfId="2" applyNumberFormat="1" applyFont="1" applyFill="1" applyAlignment="1">
      <alignment horizontal="right" indent="1"/>
    </xf>
    <xf numFmtId="164" fontId="4" fillId="2" borderId="0" xfId="0" applyNumberFormat="1" applyFont="1" applyFill="1"/>
    <xf numFmtId="0" fontId="4" fillId="2" borderId="1" xfId="0" applyFont="1" applyFill="1" applyBorder="1" applyAlignment="1">
      <alignment horizontal="left"/>
    </xf>
    <xf numFmtId="0" fontId="4" fillId="2" borderId="0" xfId="7" applyFont="1" applyFill="1" applyAlignment="1">
      <alignment horizontal="left"/>
    </xf>
    <xf numFmtId="3" fontId="19" fillId="2" borderId="0" xfId="8" applyNumberFormat="1" applyFont="1" applyFill="1" applyAlignment="1">
      <alignment horizontal="right" wrapText="1"/>
    </xf>
    <xf numFmtId="165" fontId="19" fillId="2" borderId="0" xfId="9" applyFont="1" applyFill="1" applyBorder="1" applyAlignment="1">
      <alignment horizontal="right" wrapText="1"/>
    </xf>
    <xf numFmtId="3" fontId="4" fillId="2" borderId="0" xfId="2" applyNumberFormat="1" applyFont="1" applyFill="1"/>
    <xf numFmtId="3" fontId="4" fillId="2" borderId="0" xfId="2" applyNumberFormat="1" applyFont="1" applyFill="1" applyAlignment="1">
      <alignment horizontal="right" indent="1"/>
    </xf>
    <xf numFmtId="0" fontId="4" fillId="2" borderId="0" xfId="7" applyFont="1" applyFill="1"/>
    <xf numFmtId="0" fontId="4" fillId="2" borderId="0" xfId="7" applyFont="1" applyFill="1" applyAlignment="1">
      <alignment vertical="center"/>
    </xf>
    <xf numFmtId="164" fontId="4" fillId="2" borderId="0" xfId="0" applyNumberFormat="1" applyFont="1" applyFill="1" applyAlignment="1">
      <alignment horizontal="right"/>
    </xf>
    <xf numFmtId="0" fontId="4" fillId="2" borderId="0" xfId="0" applyFont="1" applyFill="1" applyAlignment="1">
      <alignment horizontal="center"/>
    </xf>
    <xf numFmtId="0" fontId="4" fillId="2" borderId="0" xfId="0" applyFont="1" applyFill="1" applyAlignment="1">
      <alignment horizontal="left" indent="1"/>
    </xf>
    <xf numFmtId="2" fontId="4" fillId="2" borderId="0" xfId="0" applyNumberFormat="1" applyFont="1" applyFill="1"/>
    <xf numFmtId="166" fontId="4" fillId="2" borderId="0" xfId="2" quotePrefix="1" applyNumberFormat="1" applyFont="1" applyFill="1" applyAlignment="1">
      <alignment horizontal="right" indent="1"/>
    </xf>
    <xf numFmtId="166" fontId="4" fillId="2" borderId="0" xfId="2" applyNumberFormat="1" applyFont="1" applyFill="1" applyAlignment="1">
      <alignment horizontal="right" indent="1"/>
    </xf>
    <xf numFmtId="0" fontId="4" fillId="2" borderId="1" xfId="2" applyFont="1" applyFill="1" applyBorder="1" applyAlignment="1">
      <alignment horizontal="center"/>
    </xf>
    <xf numFmtId="0" fontId="19" fillId="2" borderId="0" xfId="10" applyFont="1" applyFill="1" applyAlignment="1">
      <alignment wrapText="1"/>
    </xf>
    <xf numFmtId="3" fontId="4" fillId="2" borderId="0" xfId="9" applyNumberFormat="1" applyFont="1" applyFill="1" applyAlignment="1">
      <alignment horizontal="right"/>
    </xf>
    <xf numFmtId="0" fontId="19" fillId="2" borderId="0" xfId="11" applyFont="1" applyFill="1"/>
    <xf numFmtId="0" fontId="19" fillId="2" borderId="0" xfId="11" applyFont="1" applyFill="1" applyAlignment="1">
      <alignment horizontal="left" wrapText="1" indent="1"/>
    </xf>
    <xf numFmtId="0" fontId="19" fillId="2" borderId="0" xfId="11" applyFont="1" applyFill="1" applyAlignment="1">
      <alignment wrapText="1"/>
    </xf>
    <xf numFmtId="0" fontId="4" fillId="2" borderId="1" xfId="0" applyFont="1" applyFill="1" applyBorder="1"/>
    <xf numFmtId="0" fontId="4" fillId="2" borderId="2" xfId="0" applyFont="1" applyFill="1" applyBorder="1" applyAlignment="1">
      <alignment horizontal="center"/>
    </xf>
    <xf numFmtId="167" fontId="4" fillId="2" borderId="0" xfId="9" applyNumberFormat="1" applyFont="1" applyFill="1" applyAlignment="1">
      <alignment horizontal="center"/>
    </xf>
    <xf numFmtId="3" fontId="4" fillId="2" borderId="0" xfId="0" applyNumberFormat="1" applyFont="1" applyFill="1" applyAlignment="1">
      <alignment horizontal="right"/>
    </xf>
    <xf numFmtId="2" fontId="4" fillId="2" borderId="0" xfId="0" applyNumberFormat="1" applyFont="1" applyFill="1" applyAlignment="1">
      <alignment horizontal="right"/>
    </xf>
    <xf numFmtId="164" fontId="4" fillId="2" borderId="0" xfId="0" applyNumberFormat="1" applyFont="1" applyFill="1" applyAlignment="1">
      <alignment horizontal="center"/>
    </xf>
    <xf numFmtId="0" fontId="4" fillId="2" borderId="0" xfId="0" quotePrefix="1" applyFont="1" applyFill="1" applyAlignment="1">
      <alignment horizontal="right"/>
    </xf>
    <xf numFmtId="0" fontId="4" fillId="2" borderId="0" xfId="0" applyFont="1" applyFill="1" applyAlignment="1">
      <alignment horizontal="right"/>
    </xf>
    <xf numFmtId="0" fontId="6" fillId="2" borderId="0" xfId="5" applyFont="1" applyFill="1" applyAlignment="1">
      <alignment horizontal="center"/>
    </xf>
    <xf numFmtId="0" fontId="5" fillId="2" borderId="0" xfId="1" applyFont="1" applyFill="1" applyAlignment="1" applyProtection="1">
      <alignment horizontal="left" vertical="center"/>
    </xf>
    <xf numFmtId="0" fontId="20" fillId="2" borderId="0" xfId="1" applyFont="1" applyFill="1" applyAlignment="1" applyProtection="1">
      <alignment horizontal="center"/>
    </xf>
    <xf numFmtId="0" fontId="7" fillId="2" borderId="0" xfId="5" applyFont="1" applyFill="1" applyAlignment="1">
      <alignment horizontal="center"/>
    </xf>
    <xf numFmtId="0" fontId="21" fillId="0" borderId="0" xfId="12" applyFont="1"/>
    <xf numFmtId="0" fontId="22" fillId="2" borderId="0" xfId="3" applyFont="1" applyFill="1"/>
    <xf numFmtId="0" fontId="4" fillId="2" borderId="0" xfId="14" applyFont="1" applyFill="1"/>
    <xf numFmtId="0" fontId="24" fillId="0" borderId="0" xfId="15"/>
    <xf numFmtId="0" fontId="1" fillId="0" borderId="0" xfId="16"/>
    <xf numFmtId="0" fontId="25" fillId="0" borderId="0" xfId="16" applyFont="1"/>
    <xf numFmtId="0" fontId="1" fillId="0" borderId="0" xfId="16" applyAlignment="1">
      <alignment wrapText="1"/>
    </xf>
    <xf numFmtId="0" fontId="25" fillId="0" borderId="0" xfId="16" applyFont="1" applyAlignment="1">
      <alignment horizontal="center"/>
    </xf>
    <xf numFmtId="0" fontId="25" fillId="0" borderId="5" xfId="16" applyFont="1" applyBorder="1" applyAlignment="1">
      <alignment horizontal="center"/>
    </xf>
    <xf numFmtId="0" fontId="25" fillId="0" borderId="5" xfId="16" applyFont="1" applyBorder="1" applyAlignment="1">
      <alignment horizontal="left"/>
    </xf>
    <xf numFmtId="0" fontId="25" fillId="0" borderId="6" xfId="16" applyFont="1" applyBorder="1" applyAlignment="1">
      <alignment horizontal="center"/>
    </xf>
    <xf numFmtId="0" fontId="25" fillId="0" borderId="0" xfId="16" applyFont="1" applyAlignment="1">
      <alignment horizontal="left"/>
    </xf>
    <xf numFmtId="3" fontId="25" fillId="0" borderId="0" xfId="16" applyNumberFormat="1" applyFont="1" applyAlignment="1">
      <alignment horizontal="right"/>
    </xf>
    <xf numFmtId="0" fontId="26" fillId="0" borderId="0" xfId="16" applyFont="1"/>
    <xf numFmtId="0" fontId="27" fillId="0" borderId="0" xfId="16" applyFont="1"/>
    <xf numFmtId="0" fontId="28" fillId="0" borderId="0" xfId="16" applyFont="1"/>
    <xf numFmtId="0" fontId="29" fillId="2" borderId="0" xfId="1" applyFont="1" applyFill="1" applyBorder="1" applyAlignment="1" applyProtection="1"/>
    <xf numFmtId="0" fontId="19" fillId="2" borderId="0" xfId="10" applyFont="1" applyFill="1" applyAlignment="1">
      <alignment horizontal="center" wrapText="1"/>
    </xf>
    <xf numFmtId="0" fontId="11" fillId="2" borderId="0" xfId="1" applyFont="1" applyFill="1" applyAlignment="1" applyProtection="1">
      <alignment horizontal="left"/>
    </xf>
    <xf numFmtId="0" fontId="25" fillId="0" borderId="0" xfId="16" applyFont="1" applyAlignment="1">
      <alignment horizontal="center"/>
    </xf>
    <xf numFmtId="0" fontId="25" fillId="0" borderId="3" xfId="16" applyFont="1" applyBorder="1" applyAlignment="1">
      <alignment horizontal="center"/>
    </xf>
    <xf numFmtId="0" fontId="7" fillId="2" borderId="0" xfId="2" applyFont="1" applyFill="1" applyAlignment="1">
      <alignment horizontal="center"/>
    </xf>
    <xf numFmtId="0" fontId="4" fillId="2" borderId="3"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3" xfId="7" applyFont="1" applyFill="1" applyBorder="1" applyAlignment="1">
      <alignment horizontal="center" vertical="center"/>
    </xf>
    <xf numFmtId="0" fontId="4" fillId="2" borderId="1" xfId="7" applyFont="1" applyFill="1" applyBorder="1" applyAlignment="1">
      <alignment horizontal="center" vertical="center"/>
    </xf>
    <xf numFmtId="0" fontId="7" fillId="2" borderId="0" xfId="0" applyFont="1" applyFill="1" applyAlignment="1">
      <alignment horizontal="center"/>
    </xf>
    <xf numFmtId="0" fontId="4" fillId="2" borderId="4" xfId="0" applyFont="1" applyFill="1" applyBorder="1" applyAlignment="1">
      <alignment horizontal="center"/>
    </xf>
  </cellXfs>
  <cellStyles count="17">
    <cellStyle name="Hipervínculo" xfId="1" builtinId="8"/>
    <cellStyle name="Hipervínculo 2" xfId="13" xr:uid="{26B0C905-8AC5-DE47-A4FA-954958F0E08E}"/>
    <cellStyle name="Hipervínculo 4" xfId="15" xr:uid="{5D77B093-CB3A-4D4B-AF62-CCA06B8DD32D}"/>
    <cellStyle name="Millares 2" xfId="9" xr:uid="{00000000-0005-0000-0000-000001000000}"/>
    <cellStyle name="Normal" xfId="0" builtinId="0"/>
    <cellStyle name="Normal 10 2" xfId="4" xr:uid="{00000000-0005-0000-0000-000003000000}"/>
    <cellStyle name="Normal 2 10" xfId="5" xr:uid="{00000000-0005-0000-0000-000004000000}"/>
    <cellStyle name="Normal 3 6" xfId="3" xr:uid="{00000000-0005-0000-0000-000005000000}"/>
    <cellStyle name="Normal 3 6 2" xfId="14" xr:uid="{A1E2CD8E-DB11-294F-8ED7-396842762410}"/>
    <cellStyle name="Normal 5" xfId="12" xr:uid="{C5210DA8-7E4C-C24A-A0B1-0204F056D34B}"/>
    <cellStyle name="Normal 6" xfId="16" xr:uid="{638FC407-C824-0E4C-9A51-01D239631B48}"/>
    <cellStyle name="Normal_EU,HN,CAPS,1990-02,06.05.2003" xfId="2" xr:uid="{00000000-0005-0000-0000-000006000000}"/>
    <cellStyle name="Normal_Hoja1" xfId="10" xr:uid="{00000000-0005-0000-0000-000007000000}"/>
    <cellStyle name="Normal_Hoja3" xfId="11" xr:uid="{00000000-0005-0000-0000-000008000000}"/>
    <cellStyle name="Normal_Hoja5" xfId="8" xr:uid="{00000000-0005-0000-0000-000009000000}"/>
    <cellStyle name="Normal_Hoja6" xfId="6" xr:uid="{00000000-0005-0000-0000-00000A000000}"/>
    <cellStyle name="Normal_Honduras USM 90-02 Competidores TODO.28.05.2003"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466725</xdr:colOff>
      <xdr:row>4</xdr:row>
      <xdr:rowOff>219075</xdr:rowOff>
    </xdr:to>
    <xdr:grpSp>
      <xdr:nvGrpSpPr>
        <xdr:cNvPr id="2" name="14 Grupo">
          <a:extLst>
            <a:ext uri="{FF2B5EF4-FFF2-40B4-BE49-F238E27FC236}">
              <a16:creationId xmlns:a16="http://schemas.microsoft.com/office/drawing/2014/main" id="{66FB265D-AA91-466E-919B-12057D2D4809}"/>
            </a:ext>
          </a:extLst>
        </xdr:cNvPr>
        <xdr:cNvGrpSpPr>
          <a:grpSpLocks/>
        </xdr:cNvGrpSpPr>
      </xdr:nvGrpSpPr>
      <xdr:grpSpPr bwMode="auto">
        <a:xfrm>
          <a:off x="0" y="0"/>
          <a:ext cx="9427845" cy="1438275"/>
          <a:chOff x="0" y="10606"/>
          <a:chExt cx="9829800" cy="1275269"/>
        </a:xfrm>
      </xdr:grpSpPr>
      <xdr:sp macro="" textlink="">
        <xdr:nvSpPr>
          <xdr:cNvPr id="3" name="15 Rectángulo">
            <a:extLst>
              <a:ext uri="{FF2B5EF4-FFF2-40B4-BE49-F238E27FC236}">
                <a16:creationId xmlns:a16="http://schemas.microsoft.com/office/drawing/2014/main" id="{D348DDA6-EFE5-46FD-85B3-D23BF72F1D34}"/>
              </a:ext>
            </a:extLst>
          </xdr:cNvPr>
          <xdr:cNvSpPr/>
        </xdr:nvSpPr>
        <xdr:spPr>
          <a:xfrm>
            <a:off x="51144" y="1032510"/>
            <a:ext cx="9778656" cy="76009"/>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4" name="16 Rectángulo">
            <a:extLst>
              <a:ext uri="{FF2B5EF4-FFF2-40B4-BE49-F238E27FC236}">
                <a16:creationId xmlns:a16="http://schemas.microsoft.com/office/drawing/2014/main" id="{861129AE-230D-4988-B3F4-5A7397FCFBCC}"/>
              </a:ext>
            </a:extLst>
          </xdr:cNvPr>
          <xdr:cNvSpPr/>
        </xdr:nvSpPr>
        <xdr:spPr>
          <a:xfrm>
            <a:off x="0" y="10606"/>
            <a:ext cx="9778656" cy="76009"/>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5" name="17 CuadroTexto">
            <a:extLst>
              <a:ext uri="{FF2B5EF4-FFF2-40B4-BE49-F238E27FC236}">
                <a16:creationId xmlns:a16="http://schemas.microsoft.com/office/drawing/2014/main" id="{018E1B2C-97DA-446B-ADF1-093ABC3098E9}"/>
              </a:ext>
            </a:extLst>
          </xdr:cNvPr>
          <xdr:cNvSpPr txBox="1"/>
        </xdr:nvSpPr>
        <xdr:spPr>
          <a:xfrm>
            <a:off x="1708196" y="120397"/>
            <a:ext cx="6515695" cy="1165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100"/>
              </a:lnSpc>
              <a:defRPr sz="1000"/>
            </a:pPr>
            <a:r>
              <a:rPr lang="es-MX" sz="1000" b="1" i="0" u="none" strike="noStrike" baseline="0">
                <a:solidFill>
                  <a:srgbClr val="90713A"/>
                </a:solidFill>
                <a:latin typeface="Times New Roman"/>
                <a:cs typeface="Times New Roman"/>
              </a:rPr>
              <a:t>La información estadística presentada es el resultado del esfuerzo de varios años de trabajo del CECHIMEX. </a:t>
            </a:r>
          </a:p>
          <a:p>
            <a:pPr algn="l" rtl="0">
              <a:defRPr sz="1000"/>
            </a:pPr>
            <a:r>
              <a:rPr lang="es-MX" sz="1000" b="1" i="0" u="none" strike="noStrike" baseline="0">
                <a:solidFill>
                  <a:srgbClr val="90713A"/>
                </a:solidFill>
                <a:latin typeface="Times New Roman"/>
                <a:cs typeface="Times New Roman"/>
              </a:rPr>
              <a:t>Agradecemos citar la fuente de los respectivos cuadros así como las fuentes de información originales de la manera siguiente: </a:t>
            </a:r>
          </a:p>
          <a:p>
            <a:pPr algn="l" rtl="0">
              <a:defRPr sz="1000"/>
            </a:pPr>
            <a:endParaRPr lang="es-MX" sz="1000" b="1" i="0" u="none" strike="noStrike" baseline="0">
              <a:solidFill>
                <a:srgbClr val="90713A"/>
              </a:solidFill>
              <a:latin typeface="Times New Roman"/>
              <a:cs typeface="Times New Roman"/>
            </a:endParaRPr>
          </a:p>
          <a:p>
            <a:pPr algn="l" rtl="0">
              <a:defRPr sz="1000"/>
            </a:pPr>
            <a:r>
              <a:rPr lang="es-MX" sz="1000" b="1" i="0" u="none" strike="noStrike" baseline="0">
                <a:solidFill>
                  <a:srgbClr val="90713A"/>
                </a:solidFill>
                <a:latin typeface="Times New Roman"/>
                <a:cs typeface="Times New Roman"/>
              </a:rPr>
              <a:t>- General. </a:t>
            </a:r>
            <a:r>
              <a:rPr lang="es-MX" sz="1000" b="1" i="1" u="none" strike="noStrike" baseline="0">
                <a:solidFill>
                  <a:srgbClr val="90713A"/>
                </a:solidFill>
                <a:latin typeface="Times New Roman"/>
                <a:cs typeface="Times New Roman"/>
              </a:rPr>
              <a:t>Fuente: con base en CECHIMEX (2022)</a:t>
            </a:r>
          </a:p>
          <a:p>
            <a:pPr algn="l" rtl="0">
              <a:defRPr sz="1000"/>
            </a:pPr>
            <a:r>
              <a:rPr lang="es-MX" sz="1000" b="1" i="0" u="none" strike="noStrike" baseline="0">
                <a:solidFill>
                  <a:srgbClr val="90713A"/>
                </a:solidFill>
                <a:latin typeface="Times New Roman"/>
                <a:cs typeface="Times New Roman"/>
              </a:rPr>
              <a:t>- China:</a:t>
            </a:r>
            <a:r>
              <a:rPr lang="es-MX" sz="1000" b="1" i="1" u="none" strike="noStrike" baseline="0">
                <a:solidFill>
                  <a:srgbClr val="90713A"/>
                </a:solidFill>
                <a:latin typeface="Times New Roman"/>
                <a:cs typeface="Times New Roman"/>
              </a:rPr>
              <a:t> Fuente con base en China Customs Statistics (CCS). China. (2023)</a:t>
            </a:r>
          </a:p>
          <a:p>
            <a:pPr algn="l" rtl="0">
              <a:defRPr sz="1000"/>
            </a:pPr>
            <a:endParaRPr lang="es-MX" sz="1000" b="1" i="1" u="none" strike="noStrike" baseline="0">
              <a:solidFill>
                <a:srgbClr val="90713A"/>
              </a:solidFill>
              <a:latin typeface="Times New Roman"/>
              <a:cs typeface="Times New Roman"/>
            </a:endParaRPr>
          </a:p>
        </xdr:txBody>
      </xdr:sp>
      <xdr:pic>
        <xdr:nvPicPr>
          <xdr:cNvPr id="6" name="18 Imagen">
            <a:extLst>
              <a:ext uri="{FF2B5EF4-FFF2-40B4-BE49-F238E27FC236}">
                <a16:creationId xmlns:a16="http://schemas.microsoft.com/office/drawing/2014/main" id="{6D7344BA-6D3F-4A19-B1EE-EC4EDFBDCF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1" y="123826"/>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xdr:colOff>
      <xdr:row>0</xdr:row>
      <xdr:rowOff>142875</xdr:rowOff>
    </xdr:from>
    <xdr:to>
      <xdr:col>2</xdr:col>
      <xdr:colOff>114300</xdr:colOff>
      <xdr:row>3</xdr:row>
      <xdr:rowOff>238125</xdr:rowOff>
    </xdr:to>
    <xdr:pic>
      <xdr:nvPicPr>
        <xdr:cNvPr id="7" name="19 Imagen">
          <a:extLst>
            <a:ext uri="{FF2B5EF4-FFF2-40B4-BE49-F238E27FC236}">
              <a16:creationId xmlns:a16="http://schemas.microsoft.com/office/drawing/2014/main" id="{62F38D30-C622-4557-8E68-5C03FBE007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42875"/>
          <a:ext cx="15430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luiss\Downloads\Users\enriquedusselpeters\Documents\preliminar\Balanza1\balanza%20a\Comercio%20Exterior\EXPORTACIONES\EXPORMES9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Users\enriquedusselpeters\Documents\preliminar\Balanza1\balanza%20a\Comercio%20Exterior\EXPORTACIONES\EXPORMES9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Balanza1\balanza%20a\Comercio%20Exterior\EXPORTACIONES\EXPORMES9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Users\enriquedusselpeters\Documents\preliminar\Balanza1\balanza%20a\Comercio%20Exterior\EXPORTACIONES\EXPORMES90-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Users\enriquedusselpeters\Documents\preliminar\Balanza1\balanza%20a\Comercio%20Exterior\EXPORTACIONES\EXPORMES90-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Users\DELL\Documents\2CECHIMEX_Bases\Electr&#243;nica\China\china.electronica.a1-a35-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
      <sheetName val="II"/>
      <sheetName val="III"/>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A26"/>
      <sheetName val="A27"/>
      <sheetName val="A28"/>
      <sheetName val="A29 "/>
      <sheetName val="A30"/>
      <sheetName val="A31"/>
      <sheetName val="A32"/>
      <sheetName val="A33"/>
      <sheetName val="A34"/>
      <sheetName val="A35"/>
    </sheetNames>
    <sheetDataSet>
      <sheetData sheetId="0"/>
      <sheetData sheetId="1"/>
      <sheetData sheetId="2"/>
      <sheetData sheetId="3"/>
      <sheetData sheetId="4">
        <row r="35">
          <cell r="C35">
            <v>11426.7844375</v>
          </cell>
          <cell r="G35">
            <v>128241.31420500002</v>
          </cell>
          <cell r="H35">
            <v>185003.20463250004</v>
          </cell>
          <cell r="I35">
            <v>219487.88398699995</v>
          </cell>
          <cell r="J35">
            <v>252923.16811899998</v>
          </cell>
          <cell r="K35">
            <v>366541.00530111976</v>
          </cell>
          <cell r="L35">
            <v>509284.63762399997</v>
          </cell>
          <cell r="M35">
            <v>651888.37359000009</v>
          </cell>
          <cell r="N35">
            <v>719855.55877100001</v>
          </cell>
          <cell r="P35">
            <v>782465.35888999992</v>
          </cell>
          <cell r="Q35">
            <v>851423.1068409998</v>
          </cell>
          <cell r="R35">
            <v>896382.48148700083</v>
          </cell>
          <cell r="S35">
            <v>895024.48871999991</v>
          </cell>
          <cell r="T35">
            <v>828285.82466100017</v>
          </cell>
        </row>
      </sheetData>
      <sheetData sheetId="5">
        <row r="34">
          <cell r="C34">
            <v>20923.052485000004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N34"/>
  <sheetViews>
    <sheetView tabSelected="1" zoomScaleNormal="100" workbookViewId="0"/>
  </sheetViews>
  <sheetFormatPr baseColWidth="10" defaultColWidth="10.88671875" defaultRowHeight="24" customHeight="1"/>
  <cols>
    <col min="1" max="1" width="10.88671875" style="1"/>
    <col min="2" max="2" width="10.88671875" style="10"/>
    <col min="3" max="16384" width="10.88671875" style="1"/>
  </cols>
  <sheetData>
    <row r="7" spans="1:14" ht="24" customHeight="1">
      <c r="B7" s="2"/>
      <c r="C7" s="3"/>
      <c r="D7" s="3"/>
      <c r="E7" s="3"/>
      <c r="F7" s="4" t="s">
        <v>0</v>
      </c>
      <c r="G7" s="3"/>
      <c r="H7" s="3"/>
      <c r="I7" s="3"/>
      <c r="J7" s="3"/>
      <c r="K7" s="3"/>
      <c r="L7" s="3"/>
      <c r="M7" s="3"/>
      <c r="N7" s="3"/>
    </row>
    <row r="8" spans="1:14" ht="24" customHeight="1">
      <c r="B8" s="2"/>
      <c r="C8" s="3"/>
      <c r="D8" s="3"/>
      <c r="E8" s="3"/>
      <c r="G8" s="2" t="s">
        <v>568</v>
      </c>
      <c r="H8" s="3"/>
      <c r="I8" s="3"/>
      <c r="J8" s="3"/>
      <c r="K8" s="3"/>
      <c r="L8" s="3"/>
      <c r="M8" s="3"/>
      <c r="N8" s="3"/>
    </row>
    <row r="9" spans="1:14" ht="24" customHeight="1">
      <c r="B9" s="2" t="s">
        <v>1</v>
      </c>
      <c r="C9" s="3"/>
      <c r="D9" s="3"/>
      <c r="E9" s="3"/>
      <c r="F9" s="3"/>
      <c r="G9" s="3"/>
      <c r="H9" s="3"/>
      <c r="I9" s="3"/>
      <c r="J9" s="3"/>
      <c r="K9" s="3"/>
      <c r="L9" s="3"/>
      <c r="M9" s="3"/>
      <c r="N9" s="3"/>
    </row>
    <row r="10" spans="1:14" ht="24" customHeight="1">
      <c r="B10" s="2"/>
      <c r="C10" s="18" t="s">
        <v>463</v>
      </c>
      <c r="D10" s="3"/>
      <c r="E10" s="3"/>
      <c r="F10" s="3"/>
      <c r="G10" s="3"/>
      <c r="H10" s="3"/>
      <c r="I10" s="3"/>
      <c r="J10" s="3"/>
      <c r="K10" s="3"/>
      <c r="L10" s="3"/>
      <c r="M10" s="3"/>
      <c r="N10" s="3"/>
    </row>
    <row r="11" spans="1:14" ht="24" customHeight="1">
      <c r="B11" s="2"/>
      <c r="C11" s="18" t="s">
        <v>561</v>
      </c>
      <c r="D11" s="3"/>
      <c r="E11" s="3"/>
      <c r="F11" s="3"/>
      <c r="G11" s="3"/>
      <c r="H11" s="3"/>
      <c r="I11" s="3"/>
      <c r="J11" s="3"/>
      <c r="K11" s="3"/>
      <c r="L11" s="3"/>
      <c r="M11" s="3"/>
      <c r="N11" s="3"/>
    </row>
    <row r="12" spans="1:14" ht="24" customHeight="1">
      <c r="B12" s="67"/>
      <c r="C12" s="68" t="s">
        <v>469</v>
      </c>
      <c r="D12" s="3"/>
      <c r="E12" s="3"/>
      <c r="F12" s="3"/>
      <c r="G12" s="3"/>
      <c r="H12" s="3"/>
      <c r="I12" s="3"/>
      <c r="J12" s="3"/>
      <c r="K12" s="3"/>
      <c r="L12" s="3"/>
      <c r="M12" s="3"/>
      <c r="N12" s="3"/>
    </row>
    <row r="13" spans="1:14" ht="24" customHeight="1">
      <c r="B13" s="69" t="s">
        <v>464</v>
      </c>
      <c r="C13" s="18" t="s">
        <v>465</v>
      </c>
      <c r="D13" s="3"/>
      <c r="E13" s="3"/>
      <c r="F13" s="3"/>
      <c r="G13" s="3"/>
      <c r="H13" s="3"/>
      <c r="I13" s="3"/>
      <c r="J13" s="3"/>
      <c r="K13" s="3"/>
      <c r="L13" s="3"/>
      <c r="M13" s="3"/>
      <c r="N13" s="3"/>
    </row>
    <row r="14" spans="1:14" ht="24" customHeight="1">
      <c r="B14" s="69" t="s">
        <v>466</v>
      </c>
      <c r="C14" s="18" t="s">
        <v>470</v>
      </c>
      <c r="D14" s="3"/>
      <c r="E14" s="3"/>
      <c r="F14" s="3"/>
      <c r="G14" s="3"/>
      <c r="H14" s="3"/>
      <c r="I14" s="3"/>
      <c r="J14" s="3"/>
      <c r="K14" s="3"/>
      <c r="L14" s="3"/>
      <c r="M14" s="3"/>
      <c r="N14" s="3"/>
    </row>
    <row r="15" spans="1:14" ht="24" customHeight="1">
      <c r="B15" s="69" t="s">
        <v>467</v>
      </c>
      <c r="C15" s="18" t="s">
        <v>468</v>
      </c>
      <c r="D15" s="3"/>
      <c r="E15" s="3"/>
      <c r="F15" s="3"/>
      <c r="G15" s="3"/>
      <c r="H15" s="3"/>
      <c r="I15" s="3"/>
      <c r="J15" s="3"/>
      <c r="K15" s="3"/>
      <c r="L15" s="3"/>
      <c r="M15" s="3"/>
      <c r="N15" s="3"/>
    </row>
    <row r="16" spans="1:14" ht="24" customHeight="1">
      <c r="A16" s="5"/>
      <c r="B16" s="2"/>
      <c r="C16" s="3"/>
      <c r="D16" s="3"/>
      <c r="E16" s="3"/>
      <c r="F16" s="3"/>
      <c r="G16" s="3"/>
      <c r="H16" s="3"/>
      <c r="I16" s="3"/>
      <c r="J16" s="3"/>
      <c r="K16" s="3"/>
      <c r="L16" s="3"/>
      <c r="M16" s="3"/>
      <c r="N16" s="3"/>
    </row>
    <row r="17" spans="1:14" ht="24" customHeight="1">
      <c r="A17" s="5"/>
      <c r="B17" s="2" t="s">
        <v>2</v>
      </c>
      <c r="C17" s="3"/>
      <c r="D17" s="3"/>
      <c r="E17" s="3"/>
      <c r="F17" s="4" t="s">
        <v>3</v>
      </c>
      <c r="G17" s="3"/>
      <c r="H17" s="3"/>
      <c r="I17" s="3"/>
      <c r="J17" s="3"/>
      <c r="K17" s="3"/>
      <c r="L17" s="3"/>
      <c r="M17" s="3"/>
      <c r="N17" s="3"/>
    </row>
    <row r="18" spans="1:14" ht="24" customHeight="1">
      <c r="A18" s="5"/>
      <c r="B18" s="2"/>
      <c r="C18" s="6"/>
      <c r="D18" s="7"/>
      <c r="E18" s="7"/>
      <c r="F18" s="7"/>
      <c r="G18" s="7"/>
      <c r="H18" s="7"/>
      <c r="I18" s="7"/>
      <c r="J18" s="7"/>
      <c r="K18" s="7"/>
      <c r="L18" s="7"/>
      <c r="M18" s="7"/>
      <c r="N18" s="7"/>
    </row>
    <row r="19" spans="1:14" ht="24" customHeight="1">
      <c r="B19" s="2" t="s">
        <v>4</v>
      </c>
      <c r="C19" s="8" t="s">
        <v>569</v>
      </c>
      <c r="D19" s="9"/>
      <c r="E19" s="9"/>
      <c r="F19" s="9"/>
      <c r="G19" s="9"/>
      <c r="H19" s="9"/>
      <c r="I19" s="9"/>
      <c r="J19" s="9"/>
      <c r="K19" s="9"/>
      <c r="L19" s="9"/>
      <c r="M19" s="9"/>
      <c r="N19" s="7"/>
    </row>
    <row r="20" spans="1:14" ht="24" customHeight="1">
      <c r="B20" s="2" t="s">
        <v>5</v>
      </c>
      <c r="C20" s="8" t="s">
        <v>570</v>
      </c>
      <c r="D20" s="9"/>
      <c r="E20" s="9"/>
      <c r="F20" s="9"/>
      <c r="G20" s="9"/>
      <c r="H20" s="9"/>
      <c r="I20" s="9"/>
      <c r="J20" s="9"/>
      <c r="K20" s="9"/>
      <c r="L20" s="9"/>
      <c r="M20" s="9"/>
      <c r="N20" s="7"/>
    </row>
    <row r="21" spans="1:14" ht="24" customHeight="1">
      <c r="B21" s="2" t="s">
        <v>6</v>
      </c>
      <c r="C21" s="89" t="s">
        <v>571</v>
      </c>
      <c r="D21" s="89"/>
      <c r="E21" s="89"/>
      <c r="F21" s="89"/>
      <c r="G21" s="89"/>
      <c r="H21" s="89"/>
      <c r="I21" s="89"/>
      <c r="J21" s="89"/>
      <c r="K21" s="89"/>
      <c r="L21" s="89"/>
      <c r="M21" s="89"/>
      <c r="N21" s="89"/>
    </row>
    <row r="22" spans="1:14" ht="24" customHeight="1">
      <c r="B22" s="2" t="s">
        <v>7</v>
      </c>
      <c r="C22" s="8" t="s">
        <v>572</v>
      </c>
      <c r="D22" s="9"/>
      <c r="E22" s="9"/>
      <c r="F22" s="9"/>
      <c r="G22" s="9"/>
      <c r="H22" s="9"/>
      <c r="I22" s="9"/>
      <c r="J22" s="9"/>
      <c r="K22" s="9"/>
      <c r="L22" s="9"/>
      <c r="M22" s="9"/>
      <c r="N22" s="9"/>
    </row>
    <row r="23" spans="1:14" ht="24" customHeight="1">
      <c r="B23" s="2" t="s">
        <v>8</v>
      </c>
      <c r="C23" s="8" t="s">
        <v>573</v>
      </c>
      <c r="D23" s="9"/>
      <c r="E23" s="9"/>
      <c r="F23" s="9"/>
      <c r="G23" s="9"/>
      <c r="H23" s="9"/>
      <c r="I23" s="9"/>
      <c r="J23" s="9"/>
      <c r="K23" s="9"/>
      <c r="L23" s="9"/>
      <c r="M23" s="9"/>
      <c r="N23" s="9"/>
    </row>
    <row r="24" spans="1:14" ht="24" customHeight="1">
      <c r="B24" s="2" t="s">
        <v>9</v>
      </c>
      <c r="C24" s="8" t="s">
        <v>574</v>
      </c>
      <c r="D24" s="8"/>
      <c r="E24" s="8"/>
      <c r="F24" s="8"/>
      <c r="G24" s="8"/>
      <c r="H24" s="8"/>
      <c r="I24" s="8"/>
      <c r="J24" s="8"/>
      <c r="K24" s="8"/>
      <c r="L24" s="8"/>
      <c r="M24" s="8"/>
      <c r="N24" s="8"/>
    </row>
    <row r="25" spans="1:14" ht="24" customHeight="1">
      <c r="B25" s="2" t="s">
        <v>10</v>
      </c>
      <c r="C25" s="8" t="s">
        <v>575</v>
      </c>
      <c r="D25" s="8"/>
      <c r="E25" s="8"/>
      <c r="F25" s="8"/>
      <c r="G25" s="8"/>
      <c r="H25" s="8"/>
      <c r="I25" s="8"/>
      <c r="J25" s="8"/>
      <c r="K25" s="8"/>
      <c r="L25" s="8"/>
      <c r="M25" s="8"/>
      <c r="N25" s="8"/>
    </row>
    <row r="26" spans="1:14" ht="24" customHeight="1">
      <c r="B26" s="2" t="s">
        <v>11</v>
      </c>
      <c r="C26" s="8" t="s">
        <v>576</v>
      </c>
      <c r="D26" s="8"/>
      <c r="E26" s="8"/>
      <c r="F26" s="8"/>
      <c r="G26" s="8"/>
      <c r="H26" s="8"/>
      <c r="I26" s="8"/>
      <c r="J26" s="8"/>
      <c r="K26" s="8"/>
      <c r="L26" s="8"/>
      <c r="M26" s="8"/>
      <c r="N26" s="8"/>
    </row>
    <row r="27" spans="1:14" ht="24" customHeight="1">
      <c r="B27" s="2" t="s">
        <v>12</v>
      </c>
      <c r="C27" s="8" t="s">
        <v>577</v>
      </c>
      <c r="D27" s="8"/>
      <c r="E27" s="8"/>
      <c r="F27" s="8"/>
      <c r="G27" s="8"/>
      <c r="H27" s="8"/>
      <c r="I27" s="8"/>
      <c r="J27" s="8"/>
      <c r="K27" s="8"/>
      <c r="L27" s="8"/>
      <c r="M27" s="8"/>
      <c r="N27" s="8"/>
    </row>
    <row r="28" spans="1:14" ht="24" customHeight="1">
      <c r="B28" s="2" t="s">
        <v>13</v>
      </c>
      <c r="C28" s="8" t="s">
        <v>578</v>
      </c>
      <c r="D28" s="8"/>
      <c r="E28" s="8"/>
      <c r="F28" s="8"/>
      <c r="G28" s="8"/>
      <c r="H28" s="8"/>
      <c r="I28" s="8"/>
      <c r="J28" s="8"/>
      <c r="K28" s="8"/>
      <c r="L28" s="8"/>
      <c r="M28" s="8"/>
      <c r="N28" s="8"/>
    </row>
    <row r="29" spans="1:14" ht="24" customHeight="1">
      <c r="B29" s="2" t="s">
        <v>14</v>
      </c>
      <c r="C29" s="8" t="s">
        <v>579</v>
      </c>
      <c r="D29" s="8"/>
      <c r="E29" s="8"/>
      <c r="F29" s="8"/>
      <c r="G29" s="8"/>
      <c r="H29" s="8"/>
      <c r="I29" s="8"/>
      <c r="J29" s="8"/>
      <c r="K29" s="8"/>
      <c r="L29" s="8"/>
      <c r="M29" s="8"/>
      <c r="N29" s="8"/>
    </row>
    <row r="30" spans="1:14" ht="24" customHeight="1">
      <c r="B30" s="2" t="s">
        <v>15</v>
      </c>
      <c r="C30" s="8" t="s">
        <v>580</v>
      </c>
      <c r="D30" s="8"/>
      <c r="E30" s="8"/>
      <c r="F30" s="8"/>
      <c r="G30" s="8"/>
      <c r="H30" s="8"/>
      <c r="I30" s="8"/>
      <c r="J30" s="8"/>
      <c r="K30" s="8"/>
      <c r="L30" s="8"/>
      <c r="M30" s="8"/>
      <c r="N30" s="8"/>
    </row>
    <row r="31" spans="1:14" ht="24" customHeight="1">
      <c r="B31" s="2" t="s">
        <v>16</v>
      </c>
      <c r="C31" s="8" t="s">
        <v>581</v>
      </c>
      <c r="D31" s="8"/>
      <c r="E31" s="8"/>
      <c r="F31" s="8"/>
      <c r="G31" s="8"/>
      <c r="H31" s="8"/>
      <c r="I31" s="8"/>
      <c r="J31" s="8"/>
      <c r="K31" s="8"/>
      <c r="L31" s="8"/>
      <c r="M31" s="8"/>
      <c r="N31" s="8"/>
    </row>
    <row r="32" spans="1:14" ht="24" customHeight="1">
      <c r="B32" s="2" t="s">
        <v>17</v>
      </c>
      <c r="C32" s="8" t="s">
        <v>582</v>
      </c>
      <c r="D32" s="8"/>
      <c r="E32" s="8"/>
      <c r="F32" s="8"/>
      <c r="G32" s="8"/>
      <c r="H32" s="8"/>
      <c r="I32" s="8"/>
      <c r="J32" s="8"/>
      <c r="K32" s="8"/>
      <c r="L32" s="8"/>
      <c r="M32" s="8"/>
      <c r="N32" s="8"/>
    </row>
    <row r="33" spans="3:14" ht="24" customHeight="1">
      <c r="C33" s="8"/>
      <c r="D33" s="8"/>
      <c r="E33" s="8"/>
      <c r="F33" s="8"/>
      <c r="G33" s="8"/>
      <c r="H33" s="8"/>
      <c r="I33" s="8"/>
      <c r="J33" s="8"/>
      <c r="K33" s="8"/>
      <c r="L33" s="8"/>
      <c r="M33" s="8"/>
      <c r="N33" s="8"/>
    </row>
    <row r="34" spans="3:14" ht="24" customHeight="1">
      <c r="C34" s="8"/>
      <c r="D34" s="8"/>
      <c r="E34" s="8"/>
      <c r="F34" s="8"/>
      <c r="G34" s="8"/>
      <c r="H34" s="8"/>
      <c r="I34" s="8"/>
      <c r="J34" s="8"/>
      <c r="K34" s="8"/>
      <c r="L34" s="8"/>
      <c r="M34" s="8"/>
      <c r="N34" s="8"/>
    </row>
  </sheetData>
  <mergeCells count="1">
    <mergeCell ref="C21:N21"/>
  </mergeCells>
  <hyperlinks>
    <hyperlink ref="C19" location="'A1'!A1" display="CHINA: EXPORTACIONES TOTALES DE LA CADENA ELECTRÓNICA POR SEGMENTO (1995-2008)" xr:uid="{CE6F302A-788B-4123-9EAC-605E49BB6551}"/>
    <hyperlink ref="C20" location="'A2'!A1" display="CHINA: IMPORTACIONES TOTALES DE LA CADENA ELECTRÓNICA POR SEGMENTO (1995-2008)" xr:uid="{5A353E62-AAEA-4AE0-823D-1DC4DDA3767C}"/>
    <hyperlink ref="C21:N21" location="'A3'!A1" display="CHINA: BALANZA COMERCIAL DE LA CADENA ELECTRÓNICA POR SEGMENTO (1995-2008)" xr:uid="{BC77219A-1934-492E-8333-4AD8D53ECB8D}"/>
    <hyperlink ref="C23" location="'A5'!A1" display="CHINA: IMPORTACIONES TOTALES DE ELECTRÓNICA POR PAÍS (1995-2008)." xr:uid="{2D4AEC7B-48CF-435B-9EDC-B4A2F6ADC474}"/>
    <hyperlink ref="C24:N24" location="'A6'!A1" display="CHINA: EXPORTACIONES TOTALES DE ESTADOS UNIDOS DE LA CADENA ELECTRÓNICA POR SEGMENTO (1995-2017)" xr:uid="{6E12EE59-9F03-4D2C-AC72-A185D6749291}"/>
    <hyperlink ref="C25:N25" location="'A7'!A1" display="CHINA: IMPORTACIONES TOTALES DE ESTADOS UNIDOS DE LA CADENA ELECTRÓNICA POR SEGMENTO (1995-2017)" xr:uid="{D239DFE4-DF45-4054-B574-76AD4D672CD2}"/>
    <hyperlink ref="C26:N26" location="'A8'!A1" display="CHINA: BALANZA COMERCIAL DE DE ESTADOS UNIDOS DE LA CADENA ELECTRÓNICA POR SEGMENTO (1995-2017)" xr:uid="{24E4AEFD-D62F-49A5-97CE-6585D35F2D6E}"/>
    <hyperlink ref="C27:N27" location="'A9'!A1" display="CHINA: EXPORTACIONES TOTALES DE MÉXICO DE LA CADENA ELECTRÓNICA POR SEGMENTO (1995-2017)" xr:uid="{9F7515A5-6BCD-4913-A81F-EF914E5D4697}"/>
    <hyperlink ref="C28:N28" location="'A10'!A1" display="CHINA: IMPORTACIONES TOTALES DE MÉXICO DE LA CADENA ELECTRÓNICA POR SEGMENTO (1995-2017)" xr:uid="{B189F1FB-142D-4CA1-A079-0DEF4D566099}"/>
    <hyperlink ref="C29:N29" location="'A11'!A1" display="CHINA: BALANZA COMERCIAL DE DE MÉXICO DE LA CADENA ELECTRÓNICA POR SEGMENTO (1995-2017)" xr:uid="{F8BC84AC-4532-407B-8DF2-DA896BE67E1F}"/>
    <hyperlink ref="C30:N30" location="'A12'!A1" display="CHINA: EXPORTACIONES TOTALES DE AMÉRICA LATINA Y EL CARIBE DE LA CADENA ELECTRÓNICA POR SEGMENTO (1995-2017)" xr:uid="{82F94FD7-D6F6-446D-8C6E-A2C049E67277}"/>
    <hyperlink ref="C31:N31" location="'A13'!A1" display="CHINA: IMPORTACIONES TOTALES DE AMÉRICA LATINA Y EL CARIBE DE LA CADENA ELECTRÓNICA POR SEGMENTO (1995-2017)" xr:uid="{AE4EFB09-E9DE-4E7A-A57B-EAFD51F12AB8}"/>
    <hyperlink ref="C32:N32" location="'A14'!A1" display="CHINA: BALANZA COMERCIAL DE DE AMÉRICA LATINA Y EL CARIBE DE LA CADENA ELECTRÓNICA POR SEGMENTO (1995-2017)" xr:uid="{43EA5473-9F3F-4797-B85E-47819E6CBA7A}"/>
    <hyperlink ref="C22" location="'A4'!A1" display="CHINA: EXPORTACIONES TOTALES DE LA CADENA ELECTRÓNICA POR PAÍS (1995-2008)." xr:uid="{B9843DCB-97C3-48C2-AE95-86010DCB3BDA}"/>
    <hyperlink ref="C10" location="NOTAS!A1" display="NOTAS ACLARATORIAS LOS CUADROS EN GENERAL" xr:uid="{D59E5DBE-7685-F54B-B8CC-86D8EC6FF54B}"/>
    <hyperlink ref="B13:C13" location="I!A1" display="I!A1" xr:uid="{D98EAC0E-A0BD-7940-9853-9E57441C016B}"/>
    <hyperlink ref="B14:C14" location="II!A1" display="II!A1" xr:uid="{3E7BD26F-6C4F-FA43-8886-7E14EEC0E5AA}"/>
    <hyperlink ref="B15:C15" location="III!A1" display="III!A1" xr:uid="{D0333CF1-0581-6D45-AA2D-CDD3D12A00FB}"/>
    <hyperlink ref="C11" location="'NOTAS 2'!A1" display="NOTAS 2 DE ACUERDO A DIFERENTES FUENTES DE CONSULTA " xr:uid="{42224F99-E91A-5E44-9DD9-573B117937BF}"/>
  </hyperlinks>
  <pageMargins left="0.7" right="0.7" top="0.75" bottom="0.75" header="0.3" footer="0.3"/>
  <pageSetup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65"/>
  <sheetViews>
    <sheetView zoomScaleNormal="100" workbookViewId="0"/>
  </sheetViews>
  <sheetFormatPr baseColWidth="10" defaultColWidth="10.88671875" defaultRowHeight="13.2"/>
  <cols>
    <col min="1" max="1" width="6.33203125" style="1" customWidth="1"/>
    <col min="2" max="2" width="22.33203125" style="1" customWidth="1"/>
    <col min="3" max="28" width="10.88671875" style="1" customWidth="1"/>
    <col min="29" max="29" width="11.44140625" style="1" bestFit="1" customWidth="1"/>
    <col min="30" max="31" width="10.88671875" style="1" customWidth="1"/>
    <col min="32" max="32" width="13" style="1" bestFit="1" customWidth="1"/>
    <col min="33" max="16384" width="10.88671875" style="1"/>
  </cols>
  <sheetData>
    <row r="1" spans="1:36">
      <c r="A1" s="25" t="s">
        <v>428</v>
      </c>
    </row>
    <row r="2" spans="1:36">
      <c r="B2" s="26"/>
      <c r="C2" s="92" t="s">
        <v>436</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6">
      <c r="B3" s="27"/>
      <c r="C3" s="27"/>
      <c r="D3" s="27"/>
      <c r="E3" s="27"/>
      <c r="F3" s="27"/>
      <c r="G3" s="27"/>
      <c r="H3" s="27"/>
      <c r="I3" s="27"/>
      <c r="J3" s="27"/>
      <c r="K3" s="27"/>
      <c r="L3" s="26"/>
      <c r="M3" s="26"/>
      <c r="N3" s="26"/>
      <c r="O3" s="26"/>
      <c r="P3" s="26"/>
      <c r="Q3" s="26"/>
      <c r="R3" s="26"/>
      <c r="S3" s="26"/>
      <c r="T3" s="26"/>
      <c r="U3" s="26"/>
      <c r="V3" s="26"/>
      <c r="W3" s="26"/>
      <c r="X3" s="26"/>
      <c r="Y3" s="26"/>
      <c r="Z3" s="26"/>
      <c r="AA3" s="26"/>
      <c r="AB3" s="26"/>
      <c r="AC3" s="26"/>
      <c r="AD3" s="26"/>
      <c r="AE3" s="26"/>
      <c r="AF3" s="26"/>
    </row>
    <row r="4" spans="1:36">
      <c r="B4" s="26"/>
      <c r="C4" s="92" t="s">
        <v>572</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6" ht="13.8" thickBot="1">
      <c r="B5" s="26"/>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6" ht="13.8"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v>2023</v>
      </c>
      <c r="AF6" s="29" t="s">
        <v>568</v>
      </c>
    </row>
    <row r="7" spans="1:36">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6"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J8" s="30"/>
    </row>
    <row r="9" spans="1:36" ht="13.8" thickTop="1">
      <c r="A9" s="1">
        <v>1</v>
      </c>
      <c r="B9" s="30" t="s">
        <v>566</v>
      </c>
      <c r="C9" s="44">
        <v>613.92459000000019</v>
      </c>
      <c r="D9" s="44">
        <v>664.58615799999984</v>
      </c>
      <c r="E9" s="44">
        <v>848.78545800000018</v>
      </c>
      <c r="F9" s="44">
        <v>1225.5820410000003</v>
      </c>
      <c r="G9" s="44">
        <v>1194.5373950000001</v>
      </c>
      <c r="H9" s="44">
        <v>1411.2547950000001</v>
      </c>
      <c r="I9" s="44">
        <v>1707.085356</v>
      </c>
      <c r="J9" s="44">
        <v>7091.1247750000002</v>
      </c>
      <c r="K9" s="44">
        <v>4262.8740980000002</v>
      </c>
      <c r="L9" s="44">
        <v>6648.3413459999992</v>
      </c>
      <c r="M9" s="44">
        <v>8848.8608390000027</v>
      </c>
      <c r="N9" s="44">
        <v>11999.178668999999</v>
      </c>
      <c r="O9" s="44">
        <v>11731.584751000002</v>
      </c>
      <c r="P9" s="44">
        <v>12042.300542000001</v>
      </c>
      <c r="Q9" s="44">
        <v>10977.778453000003</v>
      </c>
      <c r="R9" s="44">
        <v>15149.236266999998</v>
      </c>
      <c r="S9" s="44">
        <v>16361.553020000001</v>
      </c>
      <c r="T9" s="44">
        <v>19840.786197000005</v>
      </c>
      <c r="U9" s="44">
        <v>21608.299059000004</v>
      </c>
      <c r="V9" s="44">
        <v>23663.469432000002</v>
      </c>
      <c r="W9" s="44">
        <v>23250.145609999996</v>
      </c>
      <c r="X9" s="44">
        <v>20546.31035</v>
      </c>
      <c r="Y9" s="44">
        <v>21749.415912999997</v>
      </c>
      <c r="Z9" s="44">
        <v>24463.624217</v>
      </c>
      <c r="AA9" s="44">
        <v>30499.409342000003</v>
      </c>
      <c r="AB9" s="44">
        <v>35409.188102999986</v>
      </c>
      <c r="AC9" s="44">
        <v>43071.726771119844</v>
      </c>
      <c r="AD9" s="44">
        <v>42692.549164999997</v>
      </c>
      <c r="AE9" s="44">
        <v>34911.225587000001</v>
      </c>
      <c r="AF9" s="44">
        <f>SUM(C9:AE9)</f>
        <v>454484.73829911993</v>
      </c>
      <c r="AJ9" s="30"/>
    </row>
    <row r="10" spans="1:36">
      <c r="A10" s="1">
        <v>2</v>
      </c>
      <c r="B10" s="30" t="s">
        <v>439</v>
      </c>
      <c r="C10" s="44">
        <v>359.22421400000002</v>
      </c>
      <c r="D10" s="44">
        <v>1128.2820520000002</v>
      </c>
      <c r="E10" s="44">
        <v>1364.7893790000005</v>
      </c>
      <c r="F10" s="44">
        <v>1262.9819970000001</v>
      </c>
      <c r="G10" s="44">
        <v>1890.6066920000005</v>
      </c>
      <c r="H10" s="44">
        <v>1422.7712595</v>
      </c>
      <c r="I10" s="44">
        <v>1860.8725844999999</v>
      </c>
      <c r="J10" s="44">
        <v>2400.0700969999998</v>
      </c>
      <c r="K10" s="44">
        <v>7397.5046049999992</v>
      </c>
      <c r="L10" s="44">
        <v>6730.8261659999998</v>
      </c>
      <c r="M10" s="44">
        <v>8865.2180270000008</v>
      </c>
      <c r="N10" s="44">
        <v>10226.051734000001</v>
      </c>
      <c r="O10" s="44">
        <v>9395.6623380000001</v>
      </c>
      <c r="P10" s="44">
        <v>13025.112204499999</v>
      </c>
      <c r="Q10" s="44">
        <v>24332.56048</v>
      </c>
      <c r="R10" s="44">
        <v>30209.307023000001</v>
      </c>
      <c r="S10" s="44">
        <v>32042.339515</v>
      </c>
      <c r="T10" s="44">
        <v>38030.188539000002</v>
      </c>
      <c r="U10" s="44">
        <v>42776.025967000001</v>
      </c>
      <c r="V10" s="44">
        <v>45259.666396000001</v>
      </c>
      <c r="W10" s="44">
        <v>44179.357515000003</v>
      </c>
      <c r="X10" s="44">
        <v>38823.688091000004</v>
      </c>
      <c r="Y10" s="44">
        <v>44111.130309000015</v>
      </c>
      <c r="Z10" s="44">
        <v>45313.988563000086</v>
      </c>
      <c r="AA10" s="44">
        <v>45360.446694000006</v>
      </c>
      <c r="AB10" s="44">
        <v>41524.596824</v>
      </c>
      <c r="AC10" s="44">
        <v>71901.121019646394</v>
      </c>
      <c r="AD10" s="44">
        <v>50526.16158800001</v>
      </c>
      <c r="AE10" s="44">
        <v>41306.597436000018</v>
      </c>
      <c r="AF10" s="44">
        <f t="shared" ref="AF10:AF25" si="0">SUM(C10:AE10)</f>
        <v>703027.14930914657</v>
      </c>
      <c r="AJ10" s="30"/>
    </row>
    <row r="11" spans="1:36">
      <c r="A11" s="1">
        <v>3</v>
      </c>
      <c r="B11" s="30" t="s">
        <v>437</v>
      </c>
      <c r="C11" s="44">
        <v>1991.5661050000001</v>
      </c>
      <c r="D11" s="44">
        <v>6329.9860049999988</v>
      </c>
      <c r="E11" s="44">
        <v>8306.4935999999998</v>
      </c>
      <c r="F11" s="44">
        <v>10182.670413999997</v>
      </c>
      <c r="G11" s="44">
        <v>11642.636165</v>
      </c>
      <c r="H11" s="44">
        <v>7774.8895669999993</v>
      </c>
      <c r="I11" s="44">
        <v>8162.6333065000008</v>
      </c>
      <c r="J11" s="44">
        <v>12051.622774999998</v>
      </c>
      <c r="K11" s="44">
        <v>34858.769108000015</v>
      </c>
      <c r="L11" s="44">
        <v>27322.990419999998</v>
      </c>
      <c r="M11" s="44">
        <v>36735.066263000001</v>
      </c>
      <c r="N11" s="44">
        <v>44438.237586000003</v>
      </c>
      <c r="O11" s="44">
        <v>50334.984998500004</v>
      </c>
      <c r="P11" s="44">
        <v>52157.768699</v>
      </c>
      <c r="Q11" s="44">
        <v>99680.217180000007</v>
      </c>
      <c r="R11" s="44">
        <v>125911.16426900003</v>
      </c>
      <c r="S11" s="44">
        <v>136968.66319399999</v>
      </c>
      <c r="T11" s="44">
        <v>146266.17575400003</v>
      </c>
      <c r="U11" s="44">
        <v>150651.935482</v>
      </c>
      <c r="V11" s="44">
        <v>170130.87253900006</v>
      </c>
      <c r="W11" s="44">
        <v>167253.32364399999</v>
      </c>
      <c r="X11" s="44">
        <v>158840.08223900004</v>
      </c>
      <c r="Y11" s="44">
        <v>166794.81906900002</v>
      </c>
      <c r="Z11" s="44">
        <v>181006.57230400009</v>
      </c>
      <c r="AA11" s="44">
        <v>155712.98934</v>
      </c>
      <c r="AB11" s="44">
        <v>158426.38305799998</v>
      </c>
      <c r="AC11" s="44">
        <v>183833.28587426321</v>
      </c>
      <c r="AD11" s="44">
        <v>145144.233179</v>
      </c>
      <c r="AE11" s="44">
        <v>112646.31061799996</v>
      </c>
      <c r="AF11" s="44">
        <f t="shared" si="0"/>
        <v>2571557.3427552646</v>
      </c>
      <c r="AJ11" s="30"/>
    </row>
    <row r="12" spans="1:36">
      <c r="A12" s="1">
        <v>4</v>
      </c>
      <c r="B12" s="30" t="s">
        <v>562</v>
      </c>
      <c r="C12" s="44">
        <v>7026.7900509999972</v>
      </c>
      <c r="D12" s="44">
        <v>7863.7269130000004</v>
      </c>
      <c r="E12" s="44">
        <v>9505.1031299999995</v>
      </c>
      <c r="F12" s="44">
        <v>9240.1467960000009</v>
      </c>
      <c r="G12" s="44">
        <v>11203.406656000001</v>
      </c>
      <c r="H12" s="44">
        <v>16554.30805</v>
      </c>
      <c r="I12" s="44">
        <v>18818.586405999999</v>
      </c>
      <c r="J12" s="44">
        <v>27758.385256000001</v>
      </c>
      <c r="K12" s="44">
        <v>39105.996033000003</v>
      </c>
      <c r="L12" s="44">
        <v>61449.784129</v>
      </c>
      <c r="M12" s="44">
        <v>91605.790374999997</v>
      </c>
      <c r="N12" s="44">
        <v>121503.18854900003</v>
      </c>
      <c r="O12" s="44">
        <v>138339.20639299997</v>
      </c>
      <c r="P12" s="44">
        <v>144716.01855099999</v>
      </c>
      <c r="Q12" s="44">
        <v>127624.97905900003</v>
      </c>
      <c r="R12" s="44">
        <v>166162.72828500002</v>
      </c>
      <c r="S12" s="44">
        <v>192044.40093599993</v>
      </c>
      <c r="T12" s="44">
        <v>227663.44758800001</v>
      </c>
      <c r="U12" s="44">
        <v>277956.69328299997</v>
      </c>
      <c r="V12" s="44">
        <v>245570.46403199999</v>
      </c>
      <c r="W12" s="44">
        <v>254267.96373699998</v>
      </c>
      <c r="X12" s="44">
        <v>219353.23954400004</v>
      </c>
      <c r="Y12" s="44">
        <v>212366.69093399993</v>
      </c>
      <c r="Z12" s="44">
        <v>227688.90860699996</v>
      </c>
      <c r="AA12" s="44">
        <v>213077.842603</v>
      </c>
      <c r="AB12" s="44">
        <v>213598.48673500004</v>
      </c>
      <c r="AC12" s="44">
        <v>325724.71086051071</v>
      </c>
      <c r="AD12" s="44">
        <v>167816.34061700001</v>
      </c>
      <c r="AE12" s="44">
        <v>149144.15722400005</v>
      </c>
      <c r="AF12" s="44">
        <f t="shared" si="0"/>
        <v>3924751.4913325105</v>
      </c>
      <c r="AJ12" s="30"/>
    </row>
    <row r="13" spans="1:36">
      <c r="A13" s="1">
        <v>5</v>
      </c>
      <c r="B13" s="30" t="s">
        <v>438</v>
      </c>
      <c r="C13" s="44">
        <v>2185.6978884999999</v>
      </c>
      <c r="D13" s="44">
        <v>5823.3442420000001</v>
      </c>
      <c r="E13" s="44">
        <v>6522.208145999999</v>
      </c>
      <c r="F13" s="44">
        <v>6863.6245669999989</v>
      </c>
      <c r="G13" s="44">
        <v>7399.2094759999991</v>
      </c>
      <c r="H13" s="44">
        <v>5043.8206039999995</v>
      </c>
      <c r="I13" s="44">
        <v>6673.042676</v>
      </c>
      <c r="J13" s="44">
        <v>8331.5234734999995</v>
      </c>
      <c r="K13" s="44">
        <v>20837.529966000006</v>
      </c>
      <c r="L13" s="44">
        <v>13760.738863</v>
      </c>
      <c r="M13" s="44">
        <v>16661.395062</v>
      </c>
      <c r="N13" s="44">
        <v>16373.032936</v>
      </c>
      <c r="O13" s="44">
        <v>18202.005203000001</v>
      </c>
      <c r="P13" s="44">
        <v>20353.594923000001</v>
      </c>
      <c r="Q13" s="44">
        <v>35951.322963999999</v>
      </c>
      <c r="R13" s="44">
        <v>46067.799149999999</v>
      </c>
      <c r="S13" s="44">
        <v>49833.575746000002</v>
      </c>
      <c r="T13" s="44">
        <v>53799.519983999999</v>
      </c>
      <c r="U13" s="44">
        <v>54358.983445999998</v>
      </c>
      <c r="V13" s="44">
        <v>53864.335175</v>
      </c>
      <c r="W13" s="44">
        <v>43165.436910999997</v>
      </c>
      <c r="X13" s="44">
        <v>40519.991687000002</v>
      </c>
      <c r="Y13" s="44">
        <v>49464.046562000025</v>
      </c>
      <c r="Z13" s="44">
        <v>50052.093216999994</v>
      </c>
      <c r="AA13" s="44">
        <v>48132.69294399998</v>
      </c>
      <c r="AB13" s="44">
        <v>44930.620943999995</v>
      </c>
      <c r="AC13" s="44">
        <v>36643.503754420439</v>
      </c>
      <c r="AD13" s="44">
        <v>43051.891867000006</v>
      </c>
      <c r="AE13" s="44">
        <v>38877.281833000001</v>
      </c>
      <c r="AF13" s="44">
        <f t="shared" si="0"/>
        <v>843743.86421042052</v>
      </c>
      <c r="AJ13" s="30"/>
    </row>
    <row r="14" spans="1:36">
      <c r="B14" s="30" t="s">
        <v>440</v>
      </c>
      <c r="C14" s="44">
        <v>453.42103600000019</v>
      </c>
      <c r="D14" s="44">
        <v>500.25835099999995</v>
      </c>
      <c r="E14" s="44">
        <v>731.36375199999975</v>
      </c>
      <c r="F14" s="44">
        <v>924.00663900000018</v>
      </c>
      <c r="G14" s="44">
        <v>1015.9622909999996</v>
      </c>
      <c r="H14" s="44">
        <v>1556.5548749999994</v>
      </c>
      <c r="I14" s="44">
        <v>1905.633405</v>
      </c>
      <c r="J14" s="44">
        <v>2652.6374219999998</v>
      </c>
      <c r="K14" s="44">
        <v>3372.9017370000001</v>
      </c>
      <c r="L14" s="44">
        <v>6111.821696</v>
      </c>
      <c r="M14" s="44">
        <v>8649.3017129999989</v>
      </c>
      <c r="N14" s="44">
        <v>12902.233179000001</v>
      </c>
      <c r="O14" s="44">
        <v>16770.903364999998</v>
      </c>
      <c r="P14" s="44">
        <v>22173.402214000002</v>
      </c>
      <c r="Q14" s="44">
        <v>20144.963756000001</v>
      </c>
      <c r="R14" s="44">
        <v>29121.433481000004</v>
      </c>
      <c r="S14" s="44">
        <v>28772.225456999997</v>
      </c>
      <c r="T14" s="44">
        <v>38076.223187000003</v>
      </c>
      <c r="U14" s="44">
        <v>40953.405092000001</v>
      </c>
      <c r="V14" s="44">
        <v>40130.812518000006</v>
      </c>
      <c r="W14" s="44">
        <v>37046.725403999997</v>
      </c>
      <c r="X14" s="44">
        <v>34851.294941000007</v>
      </c>
      <c r="Y14" s="44">
        <v>40031.956548999988</v>
      </c>
      <c r="Z14" s="44">
        <v>42480.146992000009</v>
      </c>
      <c r="AA14" s="44">
        <v>45038.359627000005</v>
      </c>
      <c r="AB14" s="44">
        <v>44704.026458000008</v>
      </c>
      <c r="AC14" s="44">
        <v>53629.069121807472</v>
      </c>
      <c r="AD14" s="44">
        <v>51032.255102999996</v>
      </c>
      <c r="AE14" s="44">
        <v>46943.022404999989</v>
      </c>
      <c r="AF14" s="44">
        <f t="shared" si="0"/>
        <v>672676.32176680735</v>
      </c>
      <c r="AJ14" s="30"/>
    </row>
    <row r="15" spans="1:36">
      <c r="B15" s="30" t="s">
        <v>563</v>
      </c>
      <c r="C15" s="44">
        <v>50.738953500000015</v>
      </c>
      <c r="D15" s="44">
        <v>69.291802000000004</v>
      </c>
      <c r="E15" s="44">
        <v>174.48227</v>
      </c>
      <c r="F15" s="44">
        <v>347.47321199999993</v>
      </c>
      <c r="G15" s="44">
        <v>372.76663500000006</v>
      </c>
      <c r="H15" s="44">
        <v>263.24503450000009</v>
      </c>
      <c r="I15" s="44">
        <v>433.5312454999999</v>
      </c>
      <c r="J15" s="44">
        <v>681.469424</v>
      </c>
      <c r="K15" s="44">
        <v>1414.396925</v>
      </c>
      <c r="L15" s="44">
        <v>1304.4076075000003</v>
      </c>
      <c r="M15" s="44">
        <v>1676.9765304999996</v>
      </c>
      <c r="N15" s="44">
        <v>2413.3660050000003</v>
      </c>
      <c r="O15" s="44">
        <v>3382.0934609999999</v>
      </c>
      <c r="P15" s="44">
        <v>3978.9434130000004</v>
      </c>
      <c r="Q15" s="44">
        <v>7639.3264810000001</v>
      </c>
      <c r="R15" s="44">
        <v>10526.513732999998</v>
      </c>
      <c r="S15" s="44">
        <v>12220.404321999999</v>
      </c>
      <c r="T15" s="44">
        <v>13357.706270000001</v>
      </c>
      <c r="U15" s="44">
        <v>14975.210270999998</v>
      </c>
      <c r="V15" s="44">
        <v>16994.053653000006</v>
      </c>
      <c r="W15" s="44">
        <v>16207.458464000001</v>
      </c>
      <c r="X15" s="44">
        <v>16656.055562000001</v>
      </c>
      <c r="Y15" s="44">
        <v>17164.848824000004</v>
      </c>
      <c r="Z15" s="44">
        <v>18302.685286</v>
      </c>
      <c r="AA15" s="44">
        <v>21243.802077</v>
      </c>
      <c r="AB15" s="44">
        <v>19585.143400000001</v>
      </c>
      <c r="AC15" s="44">
        <v>19115.572777996073</v>
      </c>
      <c r="AD15" s="44">
        <v>22707.491973999993</v>
      </c>
      <c r="AE15" s="44">
        <v>21967.643755999998</v>
      </c>
      <c r="AF15" s="44">
        <f t="shared" si="0"/>
        <v>265227.09936949611</v>
      </c>
    </row>
    <row r="16" spans="1:36">
      <c r="B16" s="30" t="s">
        <v>447</v>
      </c>
      <c r="C16" s="44">
        <v>56.611202000000006</v>
      </c>
      <c r="D16" s="44">
        <v>63.48106299999997</v>
      </c>
      <c r="E16" s="44">
        <v>65.967452999999992</v>
      </c>
      <c r="F16" s="44">
        <v>114.55748499999999</v>
      </c>
      <c r="G16" s="44">
        <v>111.438811</v>
      </c>
      <c r="H16" s="44">
        <v>156.34327999999999</v>
      </c>
      <c r="I16" s="44">
        <v>156.61232899999996</v>
      </c>
      <c r="J16" s="44">
        <v>174.51249799999999</v>
      </c>
      <c r="K16" s="44">
        <v>206.67992000000004</v>
      </c>
      <c r="L16" s="44">
        <v>327.01678800000002</v>
      </c>
      <c r="M16" s="44">
        <v>409.32175100000018</v>
      </c>
      <c r="N16" s="44">
        <v>608.96743199999992</v>
      </c>
      <c r="O16" s="44">
        <v>999.83213499999977</v>
      </c>
      <c r="P16" s="44">
        <v>1244.4497979999999</v>
      </c>
      <c r="Q16" s="44">
        <v>921.08983499999999</v>
      </c>
      <c r="R16" s="44">
        <v>1323.4270620000002</v>
      </c>
      <c r="S16" s="44">
        <v>1629.284341</v>
      </c>
      <c r="T16" s="44">
        <v>1817.7367969999998</v>
      </c>
      <c r="U16" s="44">
        <v>1507.3638600000004</v>
      </c>
      <c r="V16" s="44">
        <v>1731.8668149999999</v>
      </c>
      <c r="W16" s="44">
        <v>1842.9413430000004</v>
      </c>
      <c r="X16" s="44">
        <v>1919.1230129999994</v>
      </c>
      <c r="Y16" s="44">
        <v>1757.358401</v>
      </c>
      <c r="Z16" s="44">
        <v>1866.2926430000007</v>
      </c>
      <c r="AA16" s="44">
        <v>2111.3956330000001</v>
      </c>
      <c r="AB16" s="44">
        <v>2084.8360710000002</v>
      </c>
      <c r="AC16" s="44">
        <v>2672.8459911591353</v>
      </c>
      <c r="AD16" s="44">
        <v>2426.2151670000003</v>
      </c>
      <c r="AE16" s="44">
        <v>2384.5374850000007</v>
      </c>
      <c r="AF16" s="44">
        <f t="shared" si="0"/>
        <v>32692.106402159137</v>
      </c>
    </row>
    <row r="17" spans="1:43">
      <c r="B17" s="49" t="s">
        <v>441</v>
      </c>
      <c r="C17" s="44">
        <v>9.7462999999999994E-2</v>
      </c>
      <c r="D17" s="44">
        <v>0.19558999999999996</v>
      </c>
      <c r="E17" s="44">
        <v>0.83613999999999988</v>
      </c>
      <c r="F17" s="44">
        <v>19.007541999999997</v>
      </c>
      <c r="G17" s="44">
        <v>26.087249999999994</v>
      </c>
      <c r="H17" s="44">
        <v>18.923204999999999</v>
      </c>
      <c r="I17" s="44">
        <v>6.9873279999999989</v>
      </c>
      <c r="J17" s="44">
        <v>7.6096829999999986</v>
      </c>
      <c r="K17" s="44">
        <v>8.9852109999999996</v>
      </c>
      <c r="L17" s="44">
        <v>27.510460999999999</v>
      </c>
      <c r="M17" s="44">
        <v>55.039667000000009</v>
      </c>
      <c r="N17" s="44">
        <v>111.958049</v>
      </c>
      <c r="O17" s="44">
        <v>161.90143399999999</v>
      </c>
      <c r="P17" s="44">
        <v>74.529187999999991</v>
      </c>
      <c r="Q17" s="44">
        <v>164.90759600000001</v>
      </c>
      <c r="R17" s="44">
        <v>133.99004799999997</v>
      </c>
      <c r="S17" s="44">
        <v>189.93466899999996</v>
      </c>
      <c r="T17" s="44">
        <v>189.08995699999997</v>
      </c>
      <c r="U17" s="44">
        <v>223.03935400000006</v>
      </c>
      <c r="V17" s="44">
        <v>255.082516</v>
      </c>
      <c r="W17" s="44">
        <v>281.03685899999999</v>
      </c>
      <c r="X17" s="44">
        <v>324.97671300000002</v>
      </c>
      <c r="Y17" s="44">
        <v>259.51775800000007</v>
      </c>
      <c r="Z17" s="44">
        <v>272.33127999999999</v>
      </c>
      <c r="AA17" s="44">
        <v>307.73729199999991</v>
      </c>
      <c r="AB17" s="44">
        <v>301.43096099999997</v>
      </c>
      <c r="AC17" s="44">
        <v>404.78541650294693</v>
      </c>
      <c r="AD17" s="44">
        <v>382.3068100000001</v>
      </c>
      <c r="AE17" s="44">
        <v>434.83104999999989</v>
      </c>
      <c r="AF17" s="44">
        <f t="shared" si="0"/>
        <v>4644.6664905029465</v>
      </c>
    </row>
    <row r="18" spans="1:43">
      <c r="B18" s="49" t="s">
        <v>442</v>
      </c>
      <c r="C18" s="44">
        <v>0.49965799999999988</v>
      </c>
      <c r="D18" s="44">
        <v>0.92486699999999999</v>
      </c>
      <c r="E18" s="44">
        <v>0.45319299999999996</v>
      </c>
      <c r="F18" s="44">
        <v>0.85497699999999988</v>
      </c>
      <c r="G18" s="44">
        <v>1.1340920000000001</v>
      </c>
      <c r="H18" s="44">
        <v>2.4525490000000003</v>
      </c>
      <c r="I18" s="44">
        <v>4.090872000000001</v>
      </c>
      <c r="J18" s="44">
        <v>4.4227499999999997</v>
      </c>
      <c r="K18" s="44">
        <v>5.7527250000000008</v>
      </c>
      <c r="L18" s="44">
        <v>11.840641</v>
      </c>
      <c r="M18" s="44">
        <v>13.535551</v>
      </c>
      <c r="N18" s="44">
        <v>23.087219999999995</v>
      </c>
      <c r="O18" s="44">
        <v>43.816183000000009</v>
      </c>
      <c r="P18" s="44">
        <v>40.783843999999988</v>
      </c>
      <c r="Q18" s="44">
        <v>38.740277000000006</v>
      </c>
      <c r="R18" s="44">
        <v>57.76130999999998</v>
      </c>
      <c r="S18" s="44">
        <v>66.913194000000004</v>
      </c>
      <c r="T18" s="44">
        <v>75.445314999999994</v>
      </c>
      <c r="U18" s="44">
        <v>78.32555200000003</v>
      </c>
      <c r="V18" s="44">
        <v>82.754395000000002</v>
      </c>
      <c r="W18" s="44">
        <v>94.033758999999989</v>
      </c>
      <c r="X18" s="44">
        <v>141.94469699999999</v>
      </c>
      <c r="Y18" s="44">
        <v>110.10447300000001</v>
      </c>
      <c r="Z18" s="44">
        <v>144.89232400000003</v>
      </c>
      <c r="AA18" s="44">
        <v>194.27666900000003</v>
      </c>
      <c r="AB18" s="44">
        <v>137.36887999999999</v>
      </c>
      <c r="AC18" s="44">
        <v>166.42901866404713</v>
      </c>
      <c r="AD18" s="44">
        <v>155.47916700000002</v>
      </c>
      <c r="AE18" s="44">
        <v>163.82801599999985</v>
      </c>
      <c r="AF18" s="44">
        <f t="shared" si="0"/>
        <v>1861.946168664047</v>
      </c>
    </row>
    <row r="19" spans="1:43">
      <c r="B19" s="49" t="s">
        <v>443</v>
      </c>
      <c r="C19" s="44">
        <v>0.89900400000000014</v>
      </c>
      <c r="D19" s="44">
        <v>1.2213830000000001</v>
      </c>
      <c r="E19" s="44">
        <v>1.42984</v>
      </c>
      <c r="F19" s="44">
        <v>1.7213769999999999</v>
      </c>
      <c r="G19" s="44">
        <v>1.9291150000000001</v>
      </c>
      <c r="H19" s="44">
        <v>4.0174059999999994</v>
      </c>
      <c r="I19" s="44">
        <v>4.8783390000000004</v>
      </c>
      <c r="J19" s="44">
        <v>5.5566709999999997</v>
      </c>
      <c r="K19" s="44">
        <v>10.339531999999997</v>
      </c>
      <c r="L19" s="44">
        <v>18.171650000000003</v>
      </c>
      <c r="M19" s="44">
        <v>25.365828000000008</v>
      </c>
      <c r="N19" s="44">
        <v>47.050447999999996</v>
      </c>
      <c r="O19" s="44">
        <v>72.764146999999994</v>
      </c>
      <c r="P19" s="44">
        <v>115.41910600000001</v>
      </c>
      <c r="Q19" s="44">
        <v>100.23629700000002</v>
      </c>
      <c r="R19" s="44">
        <v>198.88741000000005</v>
      </c>
      <c r="S19" s="44">
        <v>168.48168200000001</v>
      </c>
      <c r="T19" s="44">
        <v>156.63033299999998</v>
      </c>
      <c r="U19" s="44">
        <v>156.16165400000008</v>
      </c>
      <c r="V19" s="44">
        <v>270.25949500000002</v>
      </c>
      <c r="W19" s="44">
        <v>257.42379000000005</v>
      </c>
      <c r="X19" s="44">
        <v>240.96971600000001</v>
      </c>
      <c r="Y19" s="44">
        <v>222.09836099999995</v>
      </c>
      <c r="Z19" s="44">
        <v>229.287645</v>
      </c>
      <c r="AA19" s="44">
        <v>300.83295500000008</v>
      </c>
      <c r="AB19" s="44">
        <v>297.14839700000005</v>
      </c>
      <c r="AC19" s="44">
        <v>397.70994793713163</v>
      </c>
      <c r="AD19" s="44">
        <v>354.06953899999996</v>
      </c>
      <c r="AE19" s="44">
        <v>329.64570200000043</v>
      </c>
      <c r="AF19" s="44">
        <f t="shared" si="0"/>
        <v>3990.606769937132</v>
      </c>
    </row>
    <row r="20" spans="1:43">
      <c r="B20" s="49" t="s">
        <v>444</v>
      </c>
      <c r="C20" s="44">
        <v>0.32622600000000002</v>
      </c>
      <c r="D20" s="44">
        <v>0.47319</v>
      </c>
      <c r="E20" s="44">
        <v>0.40874700000000008</v>
      </c>
      <c r="F20" s="44">
        <v>0.64056700000000011</v>
      </c>
      <c r="G20" s="44">
        <v>0.58336300000000008</v>
      </c>
      <c r="H20" s="44">
        <v>0.72269299999999992</v>
      </c>
      <c r="I20" s="44">
        <v>0.96745500000000006</v>
      </c>
      <c r="J20" s="44">
        <v>1.3426120000000004</v>
      </c>
      <c r="K20" s="44">
        <v>3.1701940000000004</v>
      </c>
      <c r="L20" s="44">
        <v>16.480034</v>
      </c>
      <c r="M20" s="44">
        <v>11.319287000000001</v>
      </c>
      <c r="N20" s="44">
        <v>21.230566</v>
      </c>
      <c r="O20" s="44">
        <v>26.661362000000004</v>
      </c>
      <c r="P20" s="44">
        <v>44.004258</v>
      </c>
      <c r="Q20" s="44">
        <v>47.02813299999999</v>
      </c>
      <c r="R20" s="44">
        <v>56.032010000000007</v>
      </c>
      <c r="S20" s="44">
        <v>50.088887999999983</v>
      </c>
      <c r="T20" s="44">
        <v>96.604823000000025</v>
      </c>
      <c r="U20" s="44">
        <v>99.002323999999973</v>
      </c>
      <c r="V20" s="44">
        <v>189.30890300000002</v>
      </c>
      <c r="W20" s="44">
        <v>249.20177200000001</v>
      </c>
      <c r="X20" s="44">
        <v>123.03961500000001</v>
      </c>
      <c r="Y20" s="44">
        <v>121.59284099999998</v>
      </c>
      <c r="Z20" s="44">
        <v>144.26521399999999</v>
      </c>
      <c r="AA20" s="44">
        <v>123.71408600000001</v>
      </c>
      <c r="AB20" s="44">
        <v>121.77465099999999</v>
      </c>
      <c r="AC20" s="44">
        <v>166.16497347740668</v>
      </c>
      <c r="AD20" s="44">
        <v>122.12237399999999</v>
      </c>
      <c r="AE20" s="44">
        <v>167.12076099999982</v>
      </c>
      <c r="AF20" s="44">
        <f t="shared" si="0"/>
        <v>2005.3919224774063</v>
      </c>
    </row>
    <row r="21" spans="1:43">
      <c r="B21" s="49" t="s">
        <v>445</v>
      </c>
      <c r="C21" s="44">
        <v>0.17869200000000002</v>
      </c>
      <c r="D21" s="44">
        <v>0.113481</v>
      </c>
      <c r="E21" s="44">
        <v>0.12861300000000001</v>
      </c>
      <c r="F21" s="44">
        <v>0.122641</v>
      </c>
      <c r="G21" s="44">
        <v>0.18903600000000001</v>
      </c>
      <c r="H21" s="44">
        <v>0.34003299999999997</v>
      </c>
      <c r="I21" s="44">
        <v>0.40204899999999999</v>
      </c>
      <c r="J21" s="44">
        <v>0.78832400000000002</v>
      </c>
      <c r="K21" s="44">
        <v>1.9110059999999998</v>
      </c>
      <c r="L21" s="44">
        <v>5.0800649999999985</v>
      </c>
      <c r="M21" s="44">
        <v>5.6357879999999998</v>
      </c>
      <c r="N21" s="44">
        <v>9.1514410000000019</v>
      </c>
      <c r="O21" s="44">
        <v>21.648987000000002</v>
      </c>
      <c r="P21" s="44">
        <v>21.426071</v>
      </c>
      <c r="Q21" s="44">
        <v>15.443798999999999</v>
      </c>
      <c r="R21" s="44">
        <v>34.095099999999995</v>
      </c>
      <c r="S21" s="44">
        <v>37.567208000000008</v>
      </c>
      <c r="T21" s="44">
        <v>46.650087999999997</v>
      </c>
      <c r="U21" s="44">
        <v>89.926908999999995</v>
      </c>
      <c r="V21" s="44">
        <v>58.617647000000012</v>
      </c>
      <c r="W21" s="44">
        <v>129.957606</v>
      </c>
      <c r="X21" s="44">
        <v>120.87763699999999</v>
      </c>
      <c r="Y21" s="44">
        <v>80.64855799999998</v>
      </c>
      <c r="Z21" s="44">
        <v>52.098602</v>
      </c>
      <c r="AA21" s="44">
        <v>41.773153999999998</v>
      </c>
      <c r="AB21" s="44">
        <v>42.305347999999995</v>
      </c>
      <c r="AC21" s="44">
        <v>53.429215127701376</v>
      </c>
      <c r="AD21" s="44">
        <v>56.226462000000005</v>
      </c>
      <c r="AE21" s="44">
        <v>58.710202000000073</v>
      </c>
      <c r="AF21" s="44">
        <f t="shared" si="0"/>
        <v>985.44376212770135</v>
      </c>
    </row>
    <row r="22" spans="1:43">
      <c r="B22" s="49" t="s">
        <v>446</v>
      </c>
      <c r="C22" s="44">
        <v>54.610159000000003</v>
      </c>
      <c r="D22" s="44">
        <v>60.55255199999997</v>
      </c>
      <c r="E22" s="44">
        <v>62.710919999999994</v>
      </c>
      <c r="F22" s="44">
        <v>92.210380999999984</v>
      </c>
      <c r="G22" s="44">
        <v>81.515955000000005</v>
      </c>
      <c r="H22" s="44">
        <v>129.887394</v>
      </c>
      <c r="I22" s="44">
        <v>139.28628599999996</v>
      </c>
      <c r="J22" s="44">
        <v>154.79245800000001</v>
      </c>
      <c r="K22" s="44">
        <v>176.52125200000003</v>
      </c>
      <c r="L22" s="44">
        <v>247.93393700000004</v>
      </c>
      <c r="M22" s="44">
        <v>298.42563000000013</v>
      </c>
      <c r="N22" s="44">
        <v>396.48970799999995</v>
      </c>
      <c r="O22" s="44">
        <v>673.04002199999979</v>
      </c>
      <c r="P22" s="44">
        <v>948.28733099999988</v>
      </c>
      <c r="Q22" s="44">
        <v>554.73373299999992</v>
      </c>
      <c r="R22" s="44">
        <v>842.66118400000016</v>
      </c>
      <c r="S22" s="44">
        <v>1116.2987000000001</v>
      </c>
      <c r="T22" s="44">
        <v>1253.3162809999999</v>
      </c>
      <c r="U22" s="44">
        <v>860.90806700000019</v>
      </c>
      <c r="V22" s="44">
        <v>875.84385899999995</v>
      </c>
      <c r="W22" s="44">
        <v>831.28755700000022</v>
      </c>
      <c r="X22" s="44">
        <v>967.31463499999961</v>
      </c>
      <c r="Y22" s="44">
        <v>963.39640999999995</v>
      </c>
      <c r="Z22" s="44">
        <v>1023.4175780000007</v>
      </c>
      <c r="AA22" s="44">
        <v>1143.0614770000002</v>
      </c>
      <c r="AB22" s="44">
        <v>1184.8078340000002</v>
      </c>
      <c r="AC22" s="44">
        <v>1484.3274194499018</v>
      </c>
      <c r="AD22" s="44">
        <v>1356.0108150000001</v>
      </c>
      <c r="AE22" s="44">
        <v>1230.4017540000009</v>
      </c>
      <c r="AF22" s="44">
        <f t="shared" si="0"/>
        <v>19204.051288449904</v>
      </c>
    </row>
    <row r="23" spans="1:43">
      <c r="B23" s="30" t="s">
        <v>448</v>
      </c>
      <c r="C23" s="44">
        <f>SUM(C9:C14)</f>
        <v>12630.623884499997</v>
      </c>
      <c r="D23" s="44">
        <f t="shared" ref="D23:AD23" si="1">SUM(D9:D14)</f>
        <v>22310.183721000001</v>
      </c>
      <c r="E23" s="44">
        <f t="shared" si="1"/>
        <v>27278.743464999996</v>
      </c>
      <c r="F23" s="44">
        <f t="shared" si="1"/>
        <v>29699.012453999996</v>
      </c>
      <c r="G23" s="44">
        <f t="shared" si="1"/>
        <v>34346.358674999996</v>
      </c>
      <c r="H23" s="44">
        <f t="shared" si="1"/>
        <v>33763.599150499998</v>
      </c>
      <c r="I23" s="44">
        <f t="shared" si="1"/>
        <v>39127.853733999997</v>
      </c>
      <c r="J23" s="44">
        <f t="shared" si="1"/>
        <v>60285.363798499995</v>
      </c>
      <c r="K23" s="44">
        <f t="shared" si="1"/>
        <v>109835.57554700001</v>
      </c>
      <c r="L23" s="44">
        <f t="shared" si="1"/>
        <v>122024.50262000001</v>
      </c>
      <c r="M23" s="44">
        <f t="shared" si="1"/>
        <v>171365.63227899998</v>
      </c>
      <c r="N23" s="44">
        <f t="shared" si="1"/>
        <v>217441.92265300005</v>
      </c>
      <c r="O23" s="44">
        <f t="shared" si="1"/>
        <v>244774.3470485</v>
      </c>
      <c r="P23" s="44">
        <f t="shared" si="1"/>
        <v>264468.19713350001</v>
      </c>
      <c r="Q23" s="44">
        <f t="shared" si="1"/>
        <v>318711.82189200004</v>
      </c>
      <c r="R23" s="44">
        <f t="shared" si="1"/>
        <v>412621.66847500007</v>
      </c>
      <c r="S23" s="44">
        <f t="shared" si="1"/>
        <v>456022.75786799996</v>
      </c>
      <c r="T23" s="44">
        <f t="shared" si="1"/>
        <v>523676.34124900005</v>
      </c>
      <c r="U23" s="44">
        <f t="shared" si="1"/>
        <v>588305.34232900001</v>
      </c>
      <c r="V23" s="44">
        <f t="shared" si="1"/>
        <v>578619.62009200011</v>
      </c>
      <c r="W23" s="44">
        <f t="shared" si="1"/>
        <v>569162.9528209999</v>
      </c>
      <c r="X23" s="44">
        <f t="shared" si="1"/>
        <v>512934.60685200006</v>
      </c>
      <c r="Y23" s="44">
        <f t="shared" si="1"/>
        <v>534518.05933599989</v>
      </c>
      <c r="Z23" s="44">
        <f t="shared" si="1"/>
        <v>571005.3339000002</v>
      </c>
      <c r="AA23" s="44">
        <f t="shared" si="1"/>
        <v>537821.7405500001</v>
      </c>
      <c r="AB23" s="44">
        <f t="shared" si="1"/>
        <v>538593.30212199991</v>
      </c>
      <c r="AC23" s="44">
        <f t="shared" si="1"/>
        <v>714803.41740176803</v>
      </c>
      <c r="AD23" s="44">
        <f t="shared" si="1"/>
        <v>500263.43151900003</v>
      </c>
      <c r="AE23" s="44">
        <f>SUM(AE9:AE14)</f>
        <v>423828.595103</v>
      </c>
      <c r="AF23" s="44">
        <f t="shared" si="0"/>
        <v>9170240.9076732676</v>
      </c>
      <c r="AG23" s="31"/>
    </row>
    <row r="24" spans="1:43">
      <c r="B24" s="30" t="s">
        <v>449</v>
      </c>
      <c r="C24" s="44">
        <f>C25-C23</f>
        <v>9708.5635565000011</v>
      </c>
      <c r="D24" s="44">
        <f t="shared" ref="D24:AD24" si="2">D25-D23</f>
        <v>8344.935211</v>
      </c>
      <c r="E24" s="44">
        <f t="shared" si="2"/>
        <v>10557.904978000002</v>
      </c>
      <c r="F24" s="44">
        <f t="shared" si="2"/>
        <v>13135.038668000001</v>
      </c>
      <c r="G24" s="44">
        <f t="shared" si="2"/>
        <v>16121.510200999997</v>
      </c>
      <c r="H24" s="44">
        <f t="shared" si="2"/>
        <v>38446.92416650003</v>
      </c>
      <c r="I24" s="44">
        <f t="shared" si="2"/>
        <v>43607.168876000003</v>
      </c>
      <c r="J24" s="44">
        <f t="shared" si="2"/>
        <v>54637.233965499996</v>
      </c>
      <c r="K24" s="44">
        <f t="shared" si="2"/>
        <v>53872.329876999982</v>
      </c>
      <c r="L24" s="44">
        <f t="shared" si="2"/>
        <v>6216.8115850000031</v>
      </c>
      <c r="M24" s="44">
        <f t="shared" si="2"/>
        <v>13637.572353500058</v>
      </c>
      <c r="N24" s="44">
        <f t="shared" si="2"/>
        <v>2045.961333999905</v>
      </c>
      <c r="O24" s="44">
        <f t="shared" si="2"/>
        <v>8148.8210704999801</v>
      </c>
      <c r="P24" s="44">
        <f t="shared" si="2"/>
        <v>102072.80816761975</v>
      </c>
      <c r="Q24" s="44">
        <f t="shared" si="2"/>
        <v>190572.81573199993</v>
      </c>
      <c r="R24" s="44">
        <f t="shared" si="2"/>
        <v>239266.70511500002</v>
      </c>
      <c r="S24" s="44">
        <f t="shared" si="2"/>
        <v>263832.80090300005</v>
      </c>
      <c r="T24" s="44">
        <f t="shared" si="2"/>
        <v>258789.01764099987</v>
      </c>
      <c r="U24" s="44">
        <f t="shared" si="2"/>
        <v>263117.76451199979</v>
      </c>
      <c r="V24" s="44">
        <f t="shared" si="2"/>
        <v>317762.86139500071</v>
      </c>
      <c r="W24" s="44">
        <f t="shared" si="2"/>
        <v>325861.53589900001</v>
      </c>
      <c r="X24" s="44">
        <f t="shared" si="2"/>
        <v>315351.21780900011</v>
      </c>
      <c r="Y24" s="44">
        <f t="shared" si="2"/>
        <v>355427.12002599996</v>
      </c>
      <c r="Z24" s="44">
        <f t="shared" si="2"/>
        <v>338702.52146799967</v>
      </c>
      <c r="AA24" s="44">
        <f t="shared" si="2"/>
        <v>359203.95848500018</v>
      </c>
      <c r="AB24" s="44">
        <f t="shared" si="2"/>
        <v>369563.29000000015</v>
      </c>
      <c r="AC24" s="44">
        <f t="shared" si="2"/>
        <v>442196.18330844748</v>
      </c>
      <c r="AD24" s="44">
        <f t="shared" si="2"/>
        <v>414739.80868099997</v>
      </c>
      <c r="AE24" s="44">
        <f t="shared" ref="AE24" si="3">AE25-AE23</f>
        <v>383016.31321400014</v>
      </c>
      <c r="AF24" s="44">
        <f t="shared" si="0"/>
        <v>5217957.4981985679</v>
      </c>
    </row>
    <row r="25" spans="1:43">
      <c r="B25" s="30" t="s">
        <v>450</v>
      </c>
      <c r="C25" s="44">
        <v>22339.187440999998</v>
      </c>
      <c r="D25" s="44">
        <v>30655.118932000001</v>
      </c>
      <c r="E25" s="44">
        <v>37836.648442999998</v>
      </c>
      <c r="F25" s="44">
        <v>42834.051121999997</v>
      </c>
      <c r="G25" s="44">
        <v>50467.868875999993</v>
      </c>
      <c r="H25" s="44">
        <v>72210.523317000028</v>
      </c>
      <c r="I25" s="44">
        <v>82735.02261</v>
      </c>
      <c r="J25" s="44">
        <v>114922.59776399999</v>
      </c>
      <c r="K25" s="44">
        <v>163707.905424</v>
      </c>
      <c r="L25" s="44">
        <f>[6]A1!G35</f>
        <v>128241.31420500002</v>
      </c>
      <c r="M25" s="44">
        <f>[6]A1!H35</f>
        <v>185003.20463250004</v>
      </c>
      <c r="N25" s="44">
        <f>[6]A1!I35</f>
        <v>219487.88398699995</v>
      </c>
      <c r="O25" s="44">
        <f>[6]A1!J35</f>
        <v>252923.16811899998</v>
      </c>
      <c r="P25" s="44">
        <f>[6]A1!K35</f>
        <v>366541.00530111976</v>
      </c>
      <c r="Q25" s="44">
        <f>[6]A1!L35</f>
        <v>509284.63762399997</v>
      </c>
      <c r="R25" s="44">
        <f>[6]A1!M35</f>
        <v>651888.37359000009</v>
      </c>
      <c r="S25" s="44">
        <f>[6]A1!N35</f>
        <v>719855.55877100001</v>
      </c>
      <c r="T25" s="44">
        <f>[6]A1!P35</f>
        <v>782465.35888999992</v>
      </c>
      <c r="U25" s="44">
        <f>[6]A1!Q35</f>
        <v>851423.1068409998</v>
      </c>
      <c r="V25" s="44">
        <f>[6]A1!R35</f>
        <v>896382.48148700083</v>
      </c>
      <c r="W25" s="44">
        <f>[6]A1!S35</f>
        <v>895024.48871999991</v>
      </c>
      <c r="X25" s="44">
        <f>[6]A1!T35</f>
        <v>828285.82466100017</v>
      </c>
      <c r="Y25" s="44">
        <v>889945.17936199985</v>
      </c>
      <c r="Z25" s="44">
        <v>909707.85536799987</v>
      </c>
      <c r="AA25" s="44">
        <v>897025.69903500029</v>
      </c>
      <c r="AB25" s="44">
        <v>908156.59212200006</v>
      </c>
      <c r="AC25" s="44">
        <v>1156999.6007102155</v>
      </c>
      <c r="AD25" s="44">
        <v>915003.2402</v>
      </c>
      <c r="AE25" s="44">
        <v>806844.90831700014</v>
      </c>
      <c r="AF25" s="44">
        <f t="shared" si="0"/>
        <v>14388198.405871833</v>
      </c>
      <c r="AH25" s="44"/>
      <c r="AI25" s="44"/>
      <c r="AJ25" s="44"/>
      <c r="AK25" s="44"/>
      <c r="AL25" s="44"/>
      <c r="AM25" s="44"/>
      <c r="AN25" s="44"/>
      <c r="AO25" s="44"/>
      <c r="AP25" s="44"/>
      <c r="AQ25" s="44"/>
    </row>
    <row r="26" spans="1:43">
      <c r="B26" s="30"/>
      <c r="C26" s="95" t="s">
        <v>432</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row>
    <row r="27" spans="1:43" ht="13.8" thickBot="1">
      <c r="B27" s="34"/>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row>
    <row r="28" spans="1:43" ht="13.8" thickTop="1">
      <c r="A28" s="1">
        <v>1</v>
      </c>
      <c r="B28" s="30" t="s">
        <v>566</v>
      </c>
      <c r="C28" s="33">
        <f>IFERROR(C9/C$25*100,"--")</f>
        <v>2.7481957059603697</v>
      </c>
      <c r="D28" s="33">
        <f t="shared" ref="D28:Q28" si="4">IFERROR(D9/D$25*100,"--")</f>
        <v>2.1679451300587105</v>
      </c>
      <c r="E28" s="33">
        <f t="shared" si="4"/>
        <v>2.2432892259965231</v>
      </c>
      <c r="F28" s="33">
        <f t="shared" si="4"/>
        <v>2.8612330818518568</v>
      </c>
      <c r="G28" s="33">
        <f t="shared" si="4"/>
        <v>2.3669265645731725</v>
      </c>
      <c r="H28" s="33">
        <f t="shared" si="4"/>
        <v>1.954361677735907</v>
      </c>
      <c r="I28" s="33">
        <f t="shared" si="4"/>
        <v>2.0633164797052563</v>
      </c>
      <c r="J28" s="33">
        <f t="shared" si="4"/>
        <v>6.1703484893040992</v>
      </c>
      <c r="K28" s="33">
        <f t="shared" si="4"/>
        <v>2.6039512795422106</v>
      </c>
      <c r="L28" s="33">
        <f t="shared" si="4"/>
        <v>5.1842429931529708</v>
      </c>
      <c r="M28" s="33">
        <f t="shared" si="4"/>
        <v>4.7830851668639136</v>
      </c>
      <c r="N28" s="33">
        <f t="shared" si="4"/>
        <v>5.4668979676849494</v>
      </c>
      <c r="O28" s="33">
        <f t="shared" si="4"/>
        <v>4.6383986244709341</v>
      </c>
      <c r="P28" s="33">
        <f t="shared" si="4"/>
        <v>3.2853897293447543</v>
      </c>
      <c r="Q28" s="33">
        <f t="shared" si="4"/>
        <v>2.1555290778483669</v>
      </c>
      <c r="R28" s="33">
        <f t="shared" ref="R28:AF28" si="5">IFERROR(R9/R$25*100,"--")</f>
        <v>2.3239003609731483</v>
      </c>
      <c r="S28" s="33">
        <f t="shared" si="5"/>
        <v>2.2728938910930778</v>
      </c>
      <c r="T28" s="33">
        <f t="shared" si="5"/>
        <v>2.5356759850871882</v>
      </c>
      <c r="U28" s="33">
        <f t="shared" si="5"/>
        <v>2.537903761993539</v>
      </c>
      <c r="V28" s="33">
        <f t="shared" si="5"/>
        <v>2.6398853079708662</v>
      </c>
      <c r="W28" s="33">
        <f t="shared" si="5"/>
        <v>2.5977105546297055</v>
      </c>
      <c r="X28" s="33">
        <f t="shared" si="5"/>
        <v>2.4805821539212225</v>
      </c>
      <c r="Y28" s="33">
        <f t="shared" si="5"/>
        <v>2.4439051322905208</v>
      </c>
      <c r="Z28" s="33">
        <f t="shared" si="5"/>
        <v>2.6891736806102267</v>
      </c>
      <c r="AA28" s="33">
        <f t="shared" si="5"/>
        <v>3.4000597056261119</v>
      </c>
      <c r="AB28" s="33">
        <f t="shared" si="5"/>
        <v>3.899017901776479</v>
      </c>
      <c r="AC28" s="33">
        <f t="shared" si="5"/>
        <v>3.7227088708311213</v>
      </c>
      <c r="AD28" s="33">
        <f t="shared" si="5"/>
        <v>4.6658358450914692</v>
      </c>
      <c r="AE28" s="33">
        <f t="shared" ref="AE28" si="6">IFERROR(AE9/AE$25*100,"--")</f>
        <v>4.326881811750094</v>
      </c>
      <c r="AF28" s="33">
        <f t="shared" si="5"/>
        <v>3.1587327716696234</v>
      </c>
    </row>
    <row r="29" spans="1:43">
      <c r="A29" s="1">
        <v>2</v>
      </c>
      <c r="B29" s="30" t="s">
        <v>439</v>
      </c>
      <c r="C29" s="33">
        <f t="shared" ref="C29:P44" si="7">IFERROR(C10/C$25*100,"--")</f>
        <v>1.6080451222711061</v>
      </c>
      <c r="D29" s="33">
        <f t="shared" si="7"/>
        <v>3.6805665458443841</v>
      </c>
      <c r="E29" s="33">
        <f t="shared" si="7"/>
        <v>3.6070567430305642</v>
      </c>
      <c r="F29" s="33">
        <f t="shared" si="7"/>
        <v>2.9485466910490752</v>
      </c>
      <c r="G29" s="33">
        <f t="shared" si="7"/>
        <v>3.7461591585038754</v>
      </c>
      <c r="H29" s="33">
        <f t="shared" si="7"/>
        <v>1.9703101350673176</v>
      </c>
      <c r="I29" s="33">
        <f t="shared" si="7"/>
        <v>2.2491957163919123</v>
      </c>
      <c r="J29" s="33">
        <f t="shared" si="7"/>
        <v>2.0884231158163331</v>
      </c>
      <c r="K29" s="33">
        <f t="shared" si="7"/>
        <v>4.5187216743385852</v>
      </c>
      <c r="L29" s="33">
        <f t="shared" si="7"/>
        <v>5.2485629983801045</v>
      </c>
      <c r="M29" s="33">
        <f t="shared" si="7"/>
        <v>4.7919267369504919</v>
      </c>
      <c r="N29" s="33">
        <f t="shared" si="7"/>
        <v>4.6590506720661082</v>
      </c>
      <c r="O29" s="33">
        <f t="shared" si="7"/>
        <v>3.7148286603698377</v>
      </c>
      <c r="P29" s="33">
        <f t="shared" si="7"/>
        <v>3.5535211657423278</v>
      </c>
      <c r="Q29" s="33">
        <f t="shared" ref="Q29:AF29" si="8">IFERROR(Q10/Q$25*100,"--")</f>
        <v>4.7777919619803058</v>
      </c>
      <c r="R29" s="33">
        <f t="shared" si="8"/>
        <v>4.63412268831165</v>
      </c>
      <c r="S29" s="33">
        <f t="shared" si="8"/>
        <v>4.4512179040063913</v>
      </c>
      <c r="T29" s="33">
        <f t="shared" si="8"/>
        <v>4.8603031568003692</v>
      </c>
      <c r="U29" s="33">
        <f t="shared" si="8"/>
        <v>5.024062140586028</v>
      </c>
      <c r="V29" s="33">
        <f t="shared" si="8"/>
        <v>5.049146690252039</v>
      </c>
      <c r="W29" s="33">
        <f t="shared" si="8"/>
        <v>4.936106002885146</v>
      </c>
      <c r="X29" s="33">
        <f t="shared" si="8"/>
        <v>4.6872331911378202</v>
      </c>
      <c r="Y29" s="33">
        <f t="shared" si="8"/>
        <v>4.9566120848728241</v>
      </c>
      <c r="Z29" s="33">
        <f t="shared" si="8"/>
        <v>4.9811583241379651</v>
      </c>
      <c r="AA29" s="33">
        <f t="shared" si="8"/>
        <v>5.0567611098319407</v>
      </c>
      <c r="AB29" s="33">
        <f t="shared" si="8"/>
        <v>4.5724049337101178</v>
      </c>
      <c r="AC29" s="33">
        <f t="shared" si="8"/>
        <v>6.2144464851595824</v>
      </c>
      <c r="AD29" s="33">
        <f t="shared" si="8"/>
        <v>5.5219653186098094</v>
      </c>
      <c r="AE29" s="33">
        <f t="shared" ref="AE29" si="9">IFERROR(AE10/AE$25*100,"--")</f>
        <v>5.119521361566445</v>
      </c>
      <c r="AF29" s="33">
        <f t="shared" si="8"/>
        <v>4.8861374404056086</v>
      </c>
    </row>
    <row r="30" spans="1:43">
      <c r="A30" s="1">
        <v>3</v>
      </c>
      <c r="B30" s="30" t="s">
        <v>437</v>
      </c>
      <c r="C30" s="33">
        <f t="shared" si="7"/>
        <v>8.9151233018654903</v>
      </c>
      <c r="D30" s="33">
        <f t="shared" si="7"/>
        <v>20.649034241365502</v>
      </c>
      <c r="E30" s="33">
        <f t="shared" si="7"/>
        <v>21.953566031392903</v>
      </c>
      <c r="F30" s="33">
        <f t="shared" si="7"/>
        <v>23.772373023970349</v>
      </c>
      <c r="G30" s="33">
        <f t="shared" si="7"/>
        <v>23.069403214956552</v>
      </c>
      <c r="H30" s="33">
        <f t="shared" si="7"/>
        <v>10.766975795021846</v>
      </c>
      <c r="I30" s="33">
        <f t="shared" si="7"/>
        <v>9.8659951360349307</v>
      </c>
      <c r="J30" s="33">
        <f t="shared" si="7"/>
        <v>10.48673020753384</v>
      </c>
      <c r="K30" s="33">
        <f t="shared" si="7"/>
        <v>21.293271707139947</v>
      </c>
      <c r="L30" s="33">
        <f t="shared" si="7"/>
        <v>21.305918914962817</v>
      </c>
      <c r="M30" s="33">
        <f t="shared" si="7"/>
        <v>19.85644861448343</v>
      </c>
      <c r="N30" s="33">
        <f t="shared" si="7"/>
        <v>20.246328306956588</v>
      </c>
      <c r="O30" s="33">
        <f t="shared" si="7"/>
        <v>19.901294678871594</v>
      </c>
      <c r="P30" s="33">
        <f t="shared" si="7"/>
        <v>14.229722717149066</v>
      </c>
      <c r="Q30" s="33">
        <f t="shared" ref="Q30:AF30" si="10">IFERROR(Q11/Q$25*100,"--")</f>
        <v>19.57259454065704</v>
      </c>
      <c r="R30" s="33">
        <f t="shared" si="10"/>
        <v>19.314835080674538</v>
      </c>
      <c r="S30" s="33">
        <f t="shared" si="10"/>
        <v>19.027242552359365</v>
      </c>
      <c r="T30" s="33">
        <f t="shared" si="10"/>
        <v>18.692990570405858</v>
      </c>
      <c r="U30" s="33">
        <f t="shared" si="10"/>
        <v>17.694132831437674</v>
      </c>
      <c r="V30" s="33">
        <f t="shared" si="10"/>
        <v>18.979718596995728</v>
      </c>
      <c r="W30" s="33">
        <f t="shared" si="10"/>
        <v>18.687010886505881</v>
      </c>
      <c r="X30" s="33">
        <f t="shared" si="10"/>
        <v>19.176964944922233</v>
      </c>
      <c r="Y30" s="33">
        <f t="shared" si="10"/>
        <v>18.742145351983922</v>
      </c>
      <c r="Z30" s="33">
        <f t="shared" si="10"/>
        <v>19.897219886133481</v>
      </c>
      <c r="AA30" s="33">
        <f t="shared" si="10"/>
        <v>17.358810289104589</v>
      </c>
      <c r="AB30" s="33">
        <f t="shared" si="10"/>
        <v>17.444831038204615</v>
      </c>
      <c r="AC30" s="33">
        <f t="shared" si="10"/>
        <v>15.888794236525106</v>
      </c>
      <c r="AD30" s="33">
        <f t="shared" si="10"/>
        <v>15.862701551447467</v>
      </c>
      <c r="AE30" s="33">
        <f t="shared" ref="AE30" si="11">IFERROR(AE11/AE$25*100,"--")</f>
        <v>13.961333765242342</v>
      </c>
      <c r="AF30" s="33">
        <f t="shared" si="10"/>
        <v>17.872684753261467</v>
      </c>
    </row>
    <row r="31" spans="1:43">
      <c r="A31" s="1">
        <v>4</v>
      </c>
      <c r="B31" s="30" t="s">
        <v>562</v>
      </c>
      <c r="C31" s="33">
        <f t="shared" si="7"/>
        <v>31.454993918460307</v>
      </c>
      <c r="D31" s="33">
        <f t="shared" si="7"/>
        <v>25.65224728190919</v>
      </c>
      <c r="E31" s="33">
        <f t="shared" si="7"/>
        <v>25.12141936757218</v>
      </c>
      <c r="F31" s="33">
        <f t="shared" si="7"/>
        <v>21.57196565340552</v>
      </c>
      <c r="G31" s="33">
        <f t="shared" si="7"/>
        <v>22.199088064381858</v>
      </c>
      <c r="H31" s="33">
        <f t="shared" si="7"/>
        <v>22.925063120409117</v>
      </c>
      <c r="I31" s="33">
        <f t="shared" si="7"/>
        <v>22.745611002861367</v>
      </c>
      <c r="J31" s="33">
        <f t="shared" si="7"/>
        <v>24.153983460244611</v>
      </c>
      <c r="K31" s="33">
        <f t="shared" si="7"/>
        <v>23.887665004152549</v>
      </c>
      <c r="L31" s="33">
        <f t="shared" si="7"/>
        <v>47.917306922455197</v>
      </c>
      <c r="M31" s="33">
        <f t="shared" si="7"/>
        <v>49.515785716777444</v>
      </c>
      <c r="N31" s="33">
        <f t="shared" si="7"/>
        <v>55.357583453762096</v>
      </c>
      <c r="O31" s="33">
        <f t="shared" si="7"/>
        <v>54.696138523739975</v>
      </c>
      <c r="P31" s="33">
        <f t="shared" si="7"/>
        <v>39.481535887673267</v>
      </c>
      <c r="Q31" s="33">
        <f t="shared" ref="Q31:AF31" si="12">IFERROR(Q12/Q$25*100,"--")</f>
        <v>25.059656158963968</v>
      </c>
      <c r="R31" s="33">
        <f t="shared" si="12"/>
        <v>25.489444975054383</v>
      </c>
      <c r="S31" s="33">
        <f t="shared" si="12"/>
        <v>26.678185449296915</v>
      </c>
      <c r="T31" s="33">
        <f t="shared" si="12"/>
        <v>29.095658357446247</v>
      </c>
      <c r="U31" s="33">
        <f t="shared" si="12"/>
        <v>32.646129879454563</v>
      </c>
      <c r="V31" s="33">
        <f t="shared" si="12"/>
        <v>27.395723265879248</v>
      </c>
      <c r="W31" s="33">
        <f t="shared" si="12"/>
        <v>28.409051030618819</v>
      </c>
      <c r="X31" s="33">
        <f t="shared" si="12"/>
        <v>26.482795312086459</v>
      </c>
      <c r="Y31" s="33">
        <f t="shared" si="12"/>
        <v>23.862895811879696</v>
      </c>
      <c r="Z31" s="33">
        <f t="shared" si="12"/>
        <v>25.028794383103797</v>
      </c>
      <c r="AA31" s="33">
        <f t="shared" si="12"/>
        <v>23.75381695666292</v>
      </c>
      <c r="AB31" s="33">
        <f t="shared" si="12"/>
        <v>23.520006195837382</v>
      </c>
      <c r="AC31" s="33">
        <f t="shared" si="12"/>
        <v>28.152534422705681</v>
      </c>
      <c r="AD31" s="33">
        <f t="shared" si="12"/>
        <v>18.340518726504069</v>
      </c>
      <c r="AE31" s="33">
        <f t="shared" ref="AE31" si="13">IFERROR(AE12/AE$25*100,"--")</f>
        <v>18.484860682222092</v>
      </c>
      <c r="AF31" s="33">
        <f t="shared" si="12"/>
        <v>27.277574166136166</v>
      </c>
    </row>
    <row r="32" spans="1:43">
      <c r="A32" s="1">
        <v>5</v>
      </c>
      <c r="B32" s="30" t="s">
        <v>438</v>
      </c>
      <c r="C32" s="33">
        <f t="shared" si="7"/>
        <v>9.7841423027253978</v>
      </c>
      <c r="D32" s="33">
        <f t="shared" si="7"/>
        <v>18.99631919522967</v>
      </c>
      <c r="E32" s="33">
        <f t="shared" si="7"/>
        <v>17.237806239169277</v>
      </c>
      <c r="F32" s="33">
        <f t="shared" si="7"/>
        <v>16.023757704941367</v>
      </c>
      <c r="G32" s="33">
        <f t="shared" si="7"/>
        <v>14.66122830385393</v>
      </c>
      <c r="H32" s="33">
        <f t="shared" si="7"/>
        <v>6.9848830507125923</v>
      </c>
      <c r="I32" s="33">
        <f t="shared" si="7"/>
        <v>8.0655597417984435</v>
      </c>
      <c r="J32" s="33">
        <f t="shared" si="7"/>
        <v>7.2496825129286151</v>
      </c>
      <c r="K32" s="33">
        <f t="shared" si="7"/>
        <v>12.728481200728362</v>
      </c>
      <c r="L32" s="33">
        <f t="shared" si="7"/>
        <v>10.730347663938304</v>
      </c>
      <c r="M32" s="33">
        <f t="shared" si="7"/>
        <v>9.0060034879379849</v>
      </c>
      <c r="N32" s="33">
        <f t="shared" si="7"/>
        <v>7.4596522771934684</v>
      </c>
      <c r="O32" s="33">
        <f t="shared" si="7"/>
        <v>7.1966539634819</v>
      </c>
      <c r="P32" s="33">
        <f t="shared" si="7"/>
        <v>5.552883477874234</v>
      </c>
      <c r="Q32" s="33">
        <f t="shared" ref="Q32:AF32" si="14">IFERROR(Q13/Q$25*100,"--")</f>
        <v>7.0591807229305275</v>
      </c>
      <c r="R32" s="33">
        <f t="shared" si="14"/>
        <v>7.0668232501679746</v>
      </c>
      <c r="S32" s="33">
        <f t="shared" si="14"/>
        <v>6.9227187508394348</v>
      </c>
      <c r="T32" s="33">
        <f t="shared" si="14"/>
        <v>6.8756424003638488</v>
      </c>
      <c r="U32" s="33">
        <f t="shared" si="14"/>
        <v>6.3844853409823346</v>
      </c>
      <c r="V32" s="33">
        <f t="shared" si="14"/>
        <v>6.0090794150332947</v>
      </c>
      <c r="W32" s="33">
        <f t="shared" si="14"/>
        <v>4.8228218842070039</v>
      </c>
      <c r="X32" s="33">
        <f t="shared" si="14"/>
        <v>4.892030079542165</v>
      </c>
      <c r="Y32" s="33">
        <f t="shared" si="14"/>
        <v>5.5581003986628383</v>
      </c>
      <c r="Z32" s="33">
        <f t="shared" si="14"/>
        <v>5.5019963740724931</v>
      </c>
      <c r="AA32" s="33">
        <f t="shared" si="14"/>
        <v>5.3658098085461798</v>
      </c>
      <c r="AB32" s="33">
        <f t="shared" si="14"/>
        <v>4.9474530421031293</v>
      </c>
      <c r="AC32" s="33">
        <f t="shared" si="14"/>
        <v>3.1671146413470757</v>
      </c>
      <c r="AD32" s="33">
        <f t="shared" si="14"/>
        <v>4.7051081324684478</v>
      </c>
      <c r="AE32" s="33">
        <f t="shared" ref="AE32" si="15">IFERROR(AE13/AE$25*100,"--")</f>
        <v>4.8184330634364692</v>
      </c>
      <c r="AF32" s="33">
        <f t="shared" si="14"/>
        <v>5.86413837514284</v>
      </c>
    </row>
    <row r="33" spans="1:34">
      <c r="B33" s="30" t="s">
        <v>440</v>
      </c>
      <c r="C33" s="33">
        <f t="shared" si="7"/>
        <v>2.0297114082485317</v>
      </c>
      <c r="D33" s="33">
        <f t="shared" si="7"/>
        <v>1.6318917310667962</v>
      </c>
      <c r="E33" s="33">
        <f t="shared" si="7"/>
        <v>1.932950676383987</v>
      </c>
      <c r="F33" s="33">
        <f t="shared" si="7"/>
        <v>2.1571777938263259</v>
      </c>
      <c r="G33" s="33">
        <f t="shared" si="7"/>
        <v>2.0130873635584416</v>
      </c>
      <c r="H33" s="33">
        <f t="shared" si="7"/>
        <v>2.1555789980454971</v>
      </c>
      <c r="I33" s="33">
        <f t="shared" si="7"/>
        <v>2.3032971344950961</v>
      </c>
      <c r="J33" s="33">
        <f t="shared" si="7"/>
        <v>2.3081947968556538</v>
      </c>
      <c r="K33" s="33">
        <f t="shared" si="7"/>
        <v>2.060316957977232</v>
      </c>
      <c r="L33" s="33">
        <f t="shared" si="7"/>
        <v>4.7658757506414462</v>
      </c>
      <c r="M33" s="33">
        <f t="shared" si="7"/>
        <v>4.6752172375507879</v>
      </c>
      <c r="N33" s="33">
        <f t="shared" si="7"/>
        <v>5.8783350336386615</v>
      </c>
      <c r="O33" s="33">
        <f t="shared" si="7"/>
        <v>6.6308292315511856</v>
      </c>
      <c r="P33" s="33">
        <f t="shared" si="7"/>
        <v>6.0493647077178085</v>
      </c>
      <c r="Q33" s="33">
        <f t="shared" ref="Q33:AF33" si="16">IFERROR(Q14/Q$25*100,"--")</f>
        <v>3.9555412175760223</v>
      </c>
      <c r="R33" s="33">
        <f t="shared" si="16"/>
        <v>4.4672423471254747</v>
      </c>
      <c r="S33" s="33">
        <f t="shared" si="16"/>
        <v>3.9969442628355112</v>
      </c>
      <c r="T33" s="33">
        <f t="shared" si="16"/>
        <v>4.866186439360674</v>
      </c>
      <c r="U33" s="33">
        <f t="shared" si="16"/>
        <v>4.8099945565193476</v>
      </c>
      <c r="V33" s="33">
        <f t="shared" si="16"/>
        <v>4.4769742098738217</v>
      </c>
      <c r="W33" s="33">
        <f t="shared" si="16"/>
        <v>4.1391856726715464</v>
      </c>
      <c r="X33" s="33">
        <f t="shared" si="16"/>
        <v>4.2076411189656548</v>
      </c>
      <c r="Y33" s="33">
        <f t="shared" si="16"/>
        <v>4.4982497211456129</v>
      </c>
      <c r="Z33" s="33">
        <f t="shared" si="16"/>
        <v>4.6696471555492627</v>
      </c>
      <c r="AA33" s="33">
        <f t="shared" si="16"/>
        <v>5.0208549961780626</v>
      </c>
      <c r="AB33" s="33">
        <f t="shared" si="16"/>
        <v>4.9225020052482922</v>
      </c>
      <c r="AC33" s="33">
        <f t="shared" si="16"/>
        <v>4.635184756233941</v>
      </c>
      <c r="AD33" s="33">
        <f t="shared" si="16"/>
        <v>5.5772758894105596</v>
      </c>
      <c r="AE33" s="33">
        <f t="shared" ref="AE33" si="17">IFERROR(AE14/AE$25*100,"--")</f>
        <v>5.8180973717636215</v>
      </c>
      <c r="AF33" s="33">
        <f t="shared" si="16"/>
        <v>4.6751949256710814</v>
      </c>
    </row>
    <row r="34" spans="1:34">
      <c r="B34" s="49" t="s">
        <v>563</v>
      </c>
      <c r="C34" s="33">
        <f t="shared" si="7"/>
        <v>0.22712980780525971</v>
      </c>
      <c r="D34" s="33">
        <f t="shared" si="7"/>
        <v>0.22603664384308839</v>
      </c>
      <c r="E34" s="33">
        <f t="shared" si="7"/>
        <v>0.46114620924433447</v>
      </c>
      <c r="F34" s="33">
        <f t="shared" si="7"/>
        <v>0.81120791262616343</v>
      </c>
      <c r="G34" s="33">
        <f t="shared" si="7"/>
        <v>0.738621707835318</v>
      </c>
      <c r="H34" s="33">
        <f t="shared" si="7"/>
        <v>0.36455217661886974</v>
      </c>
      <c r="I34" s="33">
        <f t="shared" si="7"/>
        <v>0.52399967005943615</v>
      </c>
      <c r="J34" s="33">
        <f t="shared" si="7"/>
        <v>0.592981221499566</v>
      </c>
      <c r="K34" s="33">
        <f t="shared" si="7"/>
        <v>0.86397594626645668</v>
      </c>
      <c r="L34" s="33">
        <f t="shared" si="7"/>
        <v>1.0171508422120823</v>
      </c>
      <c r="M34" s="33">
        <f t="shared" si="7"/>
        <v>0.90645809829685531</v>
      </c>
      <c r="N34" s="33">
        <f t="shared" si="7"/>
        <v>1.0995440664701754</v>
      </c>
      <c r="O34" s="33">
        <f t="shared" si="7"/>
        <v>1.3372019203115193</v>
      </c>
      <c r="P34" s="33">
        <f t="shared" si="7"/>
        <v>1.0855384132891843</v>
      </c>
      <c r="Q34" s="33">
        <f t="shared" ref="Q34:AF34" si="18">IFERROR(Q15/Q$25*100,"--")</f>
        <v>1.5000111758014665</v>
      </c>
      <c r="R34" s="33">
        <f t="shared" si="18"/>
        <v>1.6147724302904294</v>
      </c>
      <c r="S34" s="33">
        <f t="shared" si="18"/>
        <v>1.6976189421755297</v>
      </c>
      <c r="T34" s="33">
        <f t="shared" si="18"/>
        <v>1.7071306886926156</v>
      </c>
      <c r="U34" s="33">
        <f t="shared" si="18"/>
        <v>1.7588447096017756</v>
      </c>
      <c r="V34" s="33">
        <f t="shared" si="18"/>
        <v>1.895848480305943</v>
      </c>
      <c r="W34" s="33">
        <f t="shared" si="18"/>
        <v>1.810839666206089</v>
      </c>
      <c r="X34" s="33">
        <f t="shared" si="18"/>
        <v>2.0109067505552169</v>
      </c>
      <c r="Y34" s="33">
        <f t="shared" si="18"/>
        <v>1.9287535032557237</v>
      </c>
      <c r="Z34" s="33">
        <f t="shared" si="18"/>
        <v>2.0119300034620569</v>
      </c>
      <c r="AA34" s="33">
        <f t="shared" si="18"/>
        <v>2.3682489921808925</v>
      </c>
      <c r="AB34" s="33">
        <f t="shared" si="18"/>
        <v>2.1565821984771727</v>
      </c>
      <c r="AC34" s="33">
        <f t="shared" si="18"/>
        <v>1.6521676209967682</v>
      </c>
      <c r="AD34" s="33">
        <f t="shared" si="18"/>
        <v>2.4816843237666157</v>
      </c>
      <c r="AE34" s="33">
        <f t="shared" ref="AE34" si="19">IFERROR(AE15/AE$25*100,"--")</f>
        <v>2.722660021716238</v>
      </c>
      <c r="AF34" s="33">
        <f t="shared" si="18"/>
        <v>1.8433655964964786</v>
      </c>
    </row>
    <row r="35" spans="1:34">
      <c r="B35" s="49" t="s">
        <v>447</v>
      </c>
      <c r="C35" s="33">
        <f t="shared" si="7"/>
        <v>0.25341656740880025</v>
      </c>
      <c r="D35" s="33">
        <f t="shared" si="7"/>
        <v>0.20708144418168903</v>
      </c>
      <c r="E35" s="33">
        <f t="shared" si="7"/>
        <v>0.17434803481439001</v>
      </c>
      <c r="F35" s="33">
        <f t="shared" si="7"/>
        <v>0.26744489955833783</v>
      </c>
      <c r="G35" s="33">
        <f t="shared" si="7"/>
        <v>0.22081140631043122</v>
      </c>
      <c r="H35" s="33">
        <f t="shared" si="7"/>
        <v>0.21651038216917778</v>
      </c>
      <c r="I35" s="33">
        <f t="shared" si="7"/>
        <v>0.1892938734521728</v>
      </c>
      <c r="J35" s="33">
        <f t="shared" si="7"/>
        <v>0.15185220434920138</v>
      </c>
      <c r="K35" s="33">
        <f t="shared" si="7"/>
        <v>0.12624919942913168</v>
      </c>
      <c r="L35" s="33">
        <f t="shared" si="7"/>
        <v>0.25500112037002964</v>
      </c>
      <c r="M35" s="33">
        <f t="shared" si="7"/>
        <v>0.22125116795306232</v>
      </c>
      <c r="N35" s="33">
        <f t="shared" si="7"/>
        <v>0.27744922450301102</v>
      </c>
      <c r="O35" s="33">
        <f t="shared" si="7"/>
        <v>0.39531061643573129</v>
      </c>
      <c r="P35" s="33">
        <f t="shared" si="7"/>
        <v>0.33951175448369353</v>
      </c>
      <c r="Q35" s="33">
        <f t="shared" ref="Q35:AF35" si="20">IFERROR(Q16/Q$25*100,"--")</f>
        <v>0.18085953648577005</v>
      </c>
      <c r="R35" s="33">
        <f t="shared" si="20"/>
        <v>0.20301436804460618</v>
      </c>
      <c r="S35" s="33">
        <f t="shared" si="20"/>
        <v>0.22633489748716479</v>
      </c>
      <c r="T35" s="33">
        <f t="shared" si="20"/>
        <v>0.23230891647121973</v>
      </c>
      <c r="U35" s="33">
        <f t="shared" si="20"/>
        <v>0.17704051580097593</v>
      </c>
      <c r="V35" s="33">
        <f t="shared" si="20"/>
        <v>0.1932062318004053</v>
      </c>
      <c r="W35" s="33">
        <f t="shared" si="20"/>
        <v>0.20590959981839643</v>
      </c>
      <c r="X35" s="33">
        <f t="shared" si="20"/>
        <v>0.23169815972468874</v>
      </c>
      <c r="Y35" s="33">
        <f t="shared" si="20"/>
        <v>0.19746816340528384</v>
      </c>
      <c r="Z35" s="33">
        <f t="shared" si="20"/>
        <v>0.20515296553584644</v>
      </c>
      <c r="AA35" s="33">
        <f t="shared" si="20"/>
        <v>0.23537738498143265</v>
      </c>
      <c r="AB35" s="33">
        <f t="shared" si="20"/>
        <v>0.22956790591901877</v>
      </c>
      <c r="AC35" s="33">
        <f t="shared" si="20"/>
        <v>0.23101529071560861</v>
      </c>
      <c r="AD35" s="33">
        <f t="shared" si="20"/>
        <v>0.26515918855868553</v>
      </c>
      <c r="AE35" s="33">
        <f t="shared" ref="AE35" si="21">IFERROR(AE16/AE$25*100,"--")</f>
        <v>0.29553851804975922</v>
      </c>
      <c r="AF35" s="33">
        <f t="shared" si="20"/>
        <v>0.22721473168466644</v>
      </c>
    </row>
    <row r="36" spans="1:34">
      <c r="B36" s="49" t="s">
        <v>441</v>
      </c>
      <c r="C36" s="33">
        <f t="shared" si="7"/>
        <v>4.3628713111168167E-4</v>
      </c>
      <c r="D36" s="33">
        <f t="shared" si="7"/>
        <v>6.3803373405225689E-4</v>
      </c>
      <c r="E36" s="33">
        <f t="shared" si="7"/>
        <v>2.2098680364346346E-3</v>
      </c>
      <c r="F36" s="33">
        <f t="shared" si="7"/>
        <v>4.4374840814992475E-2</v>
      </c>
      <c r="G36" s="33">
        <f t="shared" si="7"/>
        <v>5.1690809580441373E-2</v>
      </c>
      <c r="H36" s="33">
        <f t="shared" si="7"/>
        <v>2.620560568011427E-2</v>
      </c>
      <c r="I36" s="33">
        <f t="shared" si="7"/>
        <v>8.4454294923410785E-3</v>
      </c>
      <c r="J36" s="33">
        <f t="shared" si="7"/>
        <v>6.6215723870312352E-3</v>
      </c>
      <c r="K36" s="33">
        <f t="shared" si="7"/>
        <v>5.4885626791989633E-3</v>
      </c>
      <c r="L36" s="33">
        <f t="shared" si="7"/>
        <v>2.1452104706306409E-2</v>
      </c>
      <c r="M36" s="33">
        <f t="shared" si="7"/>
        <v>2.9750656000437213E-2</v>
      </c>
      <c r="N36" s="33">
        <f t="shared" si="7"/>
        <v>5.1008760468359692E-2</v>
      </c>
      <c r="O36" s="33">
        <f t="shared" si="7"/>
        <v>6.40121010677146E-2</v>
      </c>
      <c r="P36" s="33">
        <f t="shared" si="7"/>
        <v>2.0333110599392006E-2</v>
      </c>
      <c r="Q36" s="33">
        <f t="shared" ref="Q36:AF36" si="22">IFERROR(Q17/Q$25*100,"--")</f>
        <v>3.2380241581476829E-2</v>
      </c>
      <c r="R36" s="33">
        <f t="shared" si="22"/>
        <v>2.0554139854052977E-2</v>
      </c>
      <c r="S36" s="33">
        <f t="shared" si="22"/>
        <v>2.6385108329825633E-2</v>
      </c>
      <c r="T36" s="33">
        <f t="shared" si="22"/>
        <v>2.4165920555031563E-2</v>
      </c>
      <c r="U36" s="33">
        <f t="shared" si="22"/>
        <v>2.619606541188832E-2</v>
      </c>
      <c r="V36" s="33">
        <f t="shared" si="22"/>
        <v>2.8456883224318032E-2</v>
      </c>
      <c r="W36" s="33">
        <f t="shared" si="22"/>
        <v>3.1399907213926499E-2</v>
      </c>
      <c r="X36" s="33">
        <f t="shared" si="22"/>
        <v>3.9234851463624418E-2</v>
      </c>
      <c r="Y36" s="33">
        <f t="shared" si="22"/>
        <v>2.9161094864972235E-2</v>
      </c>
      <c r="Z36" s="33">
        <f t="shared" si="22"/>
        <v>2.9936124921097342E-2</v>
      </c>
      <c r="AA36" s="33">
        <f t="shared" si="22"/>
        <v>3.4306407534483871E-2</v>
      </c>
      <c r="AB36" s="33">
        <f t="shared" si="22"/>
        <v>3.3191518248595862E-2</v>
      </c>
      <c r="AC36" s="33">
        <f t="shared" si="22"/>
        <v>3.4985787052516912E-2</v>
      </c>
      <c r="AD36" s="33">
        <f t="shared" si="22"/>
        <v>4.1782017068752245E-2</v>
      </c>
      <c r="AE36" s="33">
        <f t="shared" ref="AE36" si="23">IFERROR(AE17/AE$25*100,"--")</f>
        <v>5.3892767434947947E-2</v>
      </c>
      <c r="AF36" s="33">
        <f t="shared" si="22"/>
        <v>3.2281084535277574E-2</v>
      </c>
    </row>
    <row r="37" spans="1:34">
      <c r="B37" s="49" t="s">
        <v>442</v>
      </c>
      <c r="C37" s="33">
        <f t="shared" si="7"/>
        <v>2.2366883366713585E-3</v>
      </c>
      <c r="D37" s="33">
        <f t="shared" si="7"/>
        <v>3.0170067258638422E-3</v>
      </c>
      <c r="E37" s="33">
        <f t="shared" si="7"/>
        <v>1.1977620076015038E-3</v>
      </c>
      <c r="F37" s="33">
        <f t="shared" si="7"/>
        <v>1.9960218041596236E-3</v>
      </c>
      <c r="G37" s="33">
        <f t="shared" si="7"/>
        <v>2.24715650820619E-3</v>
      </c>
      <c r="H37" s="33">
        <f t="shared" si="7"/>
        <v>3.3963872401719785E-3</v>
      </c>
      <c r="I37" s="33">
        <f t="shared" si="7"/>
        <v>4.9445469052250514E-3</v>
      </c>
      <c r="J37" s="33">
        <f t="shared" si="7"/>
        <v>3.8484598208285937E-3</v>
      </c>
      <c r="K37" s="33">
        <f t="shared" si="7"/>
        <v>3.5140178387235272E-3</v>
      </c>
      <c r="L37" s="33">
        <f t="shared" si="7"/>
        <v>9.2330939318604893E-3</v>
      </c>
      <c r="M37" s="33">
        <f t="shared" si="7"/>
        <v>7.3163873171211936E-3</v>
      </c>
      <c r="N37" s="33">
        <f t="shared" si="7"/>
        <v>1.0518676284367217E-2</v>
      </c>
      <c r="O37" s="33">
        <f t="shared" si="7"/>
        <v>1.7323910389808402E-2</v>
      </c>
      <c r="P37" s="33">
        <f t="shared" si="7"/>
        <v>1.1126679801212243E-2</v>
      </c>
      <c r="Q37" s="33">
        <f t="shared" ref="Q37:AF37" si="24">IFERROR(Q18/Q$25*100,"--")</f>
        <v>7.606802588968252E-3</v>
      </c>
      <c r="R37" s="33">
        <f t="shared" si="24"/>
        <v>8.8606136173136427E-3</v>
      </c>
      <c r="S37" s="33">
        <f t="shared" si="24"/>
        <v>9.295363935820684E-3</v>
      </c>
      <c r="T37" s="33">
        <f t="shared" si="24"/>
        <v>9.642000651252626E-3</v>
      </c>
      <c r="U37" s="33">
        <f t="shared" si="24"/>
        <v>9.1993688414926996E-3</v>
      </c>
      <c r="V37" s="33">
        <f t="shared" si="24"/>
        <v>9.2320406421508242E-3</v>
      </c>
      <c r="W37" s="33">
        <f t="shared" si="24"/>
        <v>1.0506277781793473E-2</v>
      </c>
      <c r="X37" s="33">
        <f t="shared" si="24"/>
        <v>1.7137163618379556E-2</v>
      </c>
      <c r="Y37" s="33">
        <f t="shared" si="24"/>
        <v>1.2372051172740071E-2</v>
      </c>
      <c r="Z37" s="33">
        <f t="shared" si="24"/>
        <v>1.5927346691030544E-2</v>
      </c>
      <c r="AA37" s="33">
        <f t="shared" si="24"/>
        <v>2.1657871029670435E-2</v>
      </c>
      <c r="AB37" s="33">
        <f t="shared" si="24"/>
        <v>1.5126122652374703E-2</v>
      </c>
      <c r="AC37" s="33">
        <f t="shared" si="24"/>
        <v>1.4384535531549529E-2</v>
      </c>
      <c r="AD37" s="33">
        <f t="shared" si="24"/>
        <v>1.6992198515714065E-2</v>
      </c>
      <c r="AE37" s="33">
        <f t="shared" ref="AE37" si="25">IFERROR(AE18/AE$25*100,"--")</f>
        <v>2.0304771624788352E-2</v>
      </c>
      <c r="AF37" s="33">
        <f t="shared" si="24"/>
        <v>1.2940787415776709E-2</v>
      </c>
    </row>
    <row r="38" spans="1:34">
      <c r="B38" s="49" t="s">
        <v>443</v>
      </c>
      <c r="C38" s="33">
        <f t="shared" si="7"/>
        <v>4.0243361687812441E-3</v>
      </c>
      <c r="D38" s="33">
        <f t="shared" si="7"/>
        <v>3.9842709555598342E-3</v>
      </c>
      <c r="E38" s="33">
        <f t="shared" si="7"/>
        <v>3.7789816456762007E-3</v>
      </c>
      <c r="F38" s="33">
        <f t="shared" si="7"/>
        <v>4.0187116439142582E-3</v>
      </c>
      <c r="G38" s="33">
        <f t="shared" si="7"/>
        <v>3.8224617820495905E-3</v>
      </c>
      <c r="H38" s="33">
        <f t="shared" si="7"/>
        <v>5.5634633505753988E-3</v>
      </c>
      <c r="I38" s="33">
        <f t="shared" si="7"/>
        <v>5.8963409280683105E-3</v>
      </c>
      <c r="J38" s="33">
        <f t="shared" si="7"/>
        <v>4.8351421810103315E-3</v>
      </c>
      <c r="K38" s="33">
        <f t="shared" si="7"/>
        <v>6.3158416041185234E-3</v>
      </c>
      <c r="L38" s="33">
        <f t="shared" si="7"/>
        <v>1.4169887537920683E-2</v>
      </c>
      <c r="M38" s="33">
        <f t="shared" si="7"/>
        <v>1.3711020871442743E-2</v>
      </c>
      <c r="N38" s="33">
        <f t="shared" si="7"/>
        <v>2.143646708206761E-2</v>
      </c>
      <c r="O38" s="33">
        <f t="shared" si="7"/>
        <v>2.8769269158357442E-2</v>
      </c>
      <c r="P38" s="33">
        <f t="shared" si="7"/>
        <v>3.1488729591162994E-2</v>
      </c>
      <c r="Q38" s="33">
        <f t="shared" ref="Q38:AF38" si="26">IFERROR(Q19/Q$25*100,"--")</f>
        <v>1.9681782954938359E-2</v>
      </c>
      <c r="R38" s="33">
        <f t="shared" si="26"/>
        <v>3.0509427389341457E-2</v>
      </c>
      <c r="S38" s="33">
        <f t="shared" si="26"/>
        <v>2.3404928939862128E-2</v>
      </c>
      <c r="T38" s="33">
        <f t="shared" si="26"/>
        <v>2.0017542146810782E-2</v>
      </c>
      <c r="U38" s="33">
        <f t="shared" si="26"/>
        <v>1.8341251575776495E-2</v>
      </c>
      <c r="V38" s="33">
        <f t="shared" si="26"/>
        <v>3.0150019727256266E-2</v>
      </c>
      <c r="W38" s="33">
        <f t="shared" si="26"/>
        <v>2.8761647669344685E-2</v>
      </c>
      <c r="X38" s="33">
        <f t="shared" si="26"/>
        <v>2.9092579979697684E-2</v>
      </c>
      <c r="Y38" s="33">
        <f t="shared" si="26"/>
        <v>2.4956409243007741E-2</v>
      </c>
      <c r="Z38" s="33">
        <f t="shared" si="26"/>
        <v>2.5204536120801917E-2</v>
      </c>
      <c r="AA38" s="33">
        <f t="shared" si="26"/>
        <v>3.353671531636488E-2</v>
      </c>
      <c r="AB38" s="33">
        <f t="shared" si="26"/>
        <v>3.2719951556557297E-2</v>
      </c>
      <c r="AC38" s="33">
        <f t="shared" si="26"/>
        <v>3.4374251096802484E-2</v>
      </c>
      <c r="AD38" s="33">
        <f t="shared" si="26"/>
        <v>3.8695987450558973E-2</v>
      </c>
      <c r="AE38" s="33">
        <f t="shared" ref="AE38" si="27">IFERROR(AE19/AE$25*100,"--")</f>
        <v>4.0856142066708859E-2</v>
      </c>
      <c r="AF38" s="33">
        <f t="shared" si="26"/>
        <v>2.7735277602987201E-2</v>
      </c>
    </row>
    <row r="39" spans="1:34">
      <c r="B39" s="49" t="s">
        <v>444</v>
      </c>
      <c r="C39" s="33">
        <f t="shared" si="7"/>
        <v>1.4603306447989442E-3</v>
      </c>
      <c r="D39" s="33">
        <f t="shared" si="7"/>
        <v>1.543592119311762E-3</v>
      </c>
      <c r="E39" s="33">
        <f t="shared" si="7"/>
        <v>1.0802938865364028E-3</v>
      </c>
      <c r="F39" s="33">
        <f t="shared" si="7"/>
        <v>1.4954620990098189E-3</v>
      </c>
      <c r="G39" s="33">
        <f t="shared" si="7"/>
        <v>1.1559097164045666E-3</v>
      </c>
      <c r="H39" s="33">
        <f t="shared" si="7"/>
        <v>1.0008139628450265E-3</v>
      </c>
      <c r="I39" s="33">
        <f t="shared" si="7"/>
        <v>1.1693415550998664E-3</v>
      </c>
      <c r="J39" s="33">
        <f t="shared" si="7"/>
        <v>1.168275018249352E-3</v>
      </c>
      <c r="K39" s="33">
        <f t="shared" si="7"/>
        <v>1.9364941428999809E-3</v>
      </c>
      <c r="L39" s="33">
        <f t="shared" si="7"/>
        <v>1.2850799371609573E-2</v>
      </c>
      <c r="M39" s="33">
        <f t="shared" si="7"/>
        <v>6.1184275280448354E-3</v>
      </c>
      <c r="N39" s="33">
        <f t="shared" si="7"/>
        <v>9.6727735555815313E-3</v>
      </c>
      <c r="O39" s="33">
        <f t="shared" si="7"/>
        <v>1.0541288960707575E-2</v>
      </c>
      <c r="P39" s="33">
        <f t="shared" si="7"/>
        <v>1.2005275634536371E-2</v>
      </c>
      <c r="Q39" s="33">
        <f t="shared" ref="Q39:AF39" si="28">IFERROR(Q20/Q$25*100,"--")</f>
        <v>9.2341550335002277E-3</v>
      </c>
      <c r="R39" s="33">
        <f t="shared" si="28"/>
        <v>8.5953381391705701E-3</v>
      </c>
      <c r="S39" s="33">
        <f t="shared" si="28"/>
        <v>6.9581859012822081E-3</v>
      </c>
      <c r="T39" s="33">
        <f t="shared" si="28"/>
        <v>1.2346210845300932E-2</v>
      </c>
      <c r="U39" s="33">
        <f t="shared" si="28"/>
        <v>1.1627864360802261E-2</v>
      </c>
      <c r="V39" s="33">
        <f t="shared" si="28"/>
        <v>2.1119210483225549E-2</v>
      </c>
      <c r="W39" s="33">
        <f t="shared" si="28"/>
        <v>2.7843011575738066E-2</v>
      </c>
      <c r="X39" s="33">
        <f t="shared" si="28"/>
        <v>1.4854729048436575E-2</v>
      </c>
      <c r="Y39" s="33">
        <f t="shared" si="28"/>
        <v>1.3662958552926785E-2</v>
      </c>
      <c r="Z39" s="33">
        <f t="shared" si="28"/>
        <v>1.5858411373356893E-2</v>
      </c>
      <c r="AA39" s="33">
        <f t="shared" si="28"/>
        <v>1.3791587702904031E-2</v>
      </c>
      <c r="AB39" s="33">
        <f t="shared" si="28"/>
        <v>1.3408992684341052E-2</v>
      </c>
      <c r="AC39" s="33">
        <f t="shared" si="28"/>
        <v>1.4361713986366768E-2</v>
      </c>
      <c r="AD39" s="33">
        <f t="shared" si="28"/>
        <v>1.3346660277761057E-2</v>
      </c>
      <c r="AE39" s="33">
        <f t="shared" ref="AE39" si="29">IFERROR(AE20/AE$25*100,"--")</f>
        <v>2.0712872979343384E-2</v>
      </c>
      <c r="AF39" s="33">
        <f t="shared" si="28"/>
        <v>1.3937755554295142E-2</v>
      </c>
    </row>
    <row r="40" spans="1:34">
      <c r="B40" s="49" t="s">
        <v>445</v>
      </c>
      <c r="C40" s="33">
        <f t="shared" si="7"/>
        <v>7.9990375868389677E-4</v>
      </c>
      <c r="D40" s="33">
        <f t="shared" si="7"/>
        <v>3.701861351499779E-4</v>
      </c>
      <c r="E40" s="33">
        <f t="shared" si="7"/>
        <v>3.3991647065080934E-4</v>
      </c>
      <c r="F40" s="33">
        <f t="shared" si="7"/>
        <v>2.8631660276702233E-4</v>
      </c>
      <c r="G40" s="33">
        <f t="shared" si="7"/>
        <v>3.7456703484837681E-4</v>
      </c>
      <c r="H40" s="33">
        <f t="shared" si="7"/>
        <v>4.7089120031338749E-4</v>
      </c>
      <c r="I40" s="33">
        <f t="shared" si="7"/>
        <v>4.8594777316396745E-4</v>
      </c>
      <c r="J40" s="33">
        <f t="shared" si="7"/>
        <v>6.8596082523201196E-4</v>
      </c>
      <c r="K40" s="33">
        <f t="shared" si="7"/>
        <v>1.1673266450087031E-3</v>
      </c>
      <c r="L40" s="33">
        <f t="shared" si="7"/>
        <v>3.9613326107055223E-3</v>
      </c>
      <c r="M40" s="33">
        <f t="shared" si="7"/>
        <v>3.046319122522889E-3</v>
      </c>
      <c r="N40" s="33">
        <f t="shared" si="7"/>
        <v>4.1694515586755731E-3</v>
      </c>
      <c r="O40" s="33">
        <f t="shared" si="7"/>
        <v>8.559511238533192E-3</v>
      </c>
      <c r="P40" s="33">
        <f t="shared" si="7"/>
        <v>5.8454772290478423E-3</v>
      </c>
      <c r="Q40" s="33">
        <f t="shared" ref="Q40:AF40" si="30">IFERROR(Q21/Q$25*100,"--")</f>
        <v>3.0324494121894189E-3</v>
      </c>
      <c r="R40" s="33">
        <f t="shared" si="30"/>
        <v>5.2302052592586709E-3</v>
      </c>
      <c r="S40" s="33">
        <f t="shared" si="30"/>
        <v>5.2187147188441545E-3</v>
      </c>
      <c r="T40" s="33">
        <f t="shared" si="30"/>
        <v>5.9619365215320833E-3</v>
      </c>
      <c r="U40" s="33">
        <f t="shared" si="30"/>
        <v>1.0561953073325919E-2</v>
      </c>
      <c r="V40" s="33">
        <f t="shared" si="30"/>
        <v>6.5393566039755411E-3</v>
      </c>
      <c r="W40" s="33">
        <f t="shared" si="30"/>
        <v>1.4520005613014687E-2</v>
      </c>
      <c r="X40" s="33">
        <f t="shared" si="30"/>
        <v>1.4593710697569E-2</v>
      </c>
      <c r="Y40" s="33">
        <f t="shared" si="30"/>
        <v>9.0621939272503057E-3</v>
      </c>
      <c r="Z40" s="33">
        <f t="shared" si="30"/>
        <v>5.7269596709071833E-3</v>
      </c>
      <c r="AA40" s="33">
        <f t="shared" si="30"/>
        <v>4.6568514196347558E-3</v>
      </c>
      <c r="AB40" s="33">
        <f t="shared" si="30"/>
        <v>4.6583759196362007E-3</v>
      </c>
      <c r="AC40" s="33">
        <f t="shared" si="30"/>
        <v>4.6179112849221602E-3</v>
      </c>
      <c r="AD40" s="33">
        <f t="shared" si="30"/>
        <v>6.1449467640912513E-3</v>
      </c>
      <c r="AE40" s="33">
        <f t="shared" ref="AE40" si="31">IFERROR(AE21/AE$25*100,"--")</f>
        <v>7.276516390549435E-3</v>
      </c>
      <c r="AF40" s="33">
        <f t="shared" si="30"/>
        <v>6.8489725699469161E-3</v>
      </c>
    </row>
    <row r="41" spans="1:34">
      <c r="B41" s="30" t="s">
        <v>446</v>
      </c>
      <c r="C41" s="33">
        <f t="shared" si="7"/>
        <v>0.24445902136875311</v>
      </c>
      <c r="D41" s="33">
        <f t="shared" si="7"/>
        <v>0.19752835451175135</v>
      </c>
      <c r="E41" s="33">
        <f t="shared" si="7"/>
        <v>0.16574121276749046</v>
      </c>
      <c r="F41" s="33">
        <f t="shared" si="7"/>
        <v>0.21527354659349468</v>
      </c>
      <c r="G41" s="33">
        <f t="shared" si="7"/>
        <v>0.16152050168848112</v>
      </c>
      <c r="H41" s="33">
        <f t="shared" si="7"/>
        <v>0.17987322073515771</v>
      </c>
      <c r="I41" s="33">
        <f t="shared" si="7"/>
        <v>0.16835226679827453</v>
      </c>
      <c r="J41" s="33">
        <f t="shared" si="7"/>
        <v>0.13469279411684987</v>
      </c>
      <c r="K41" s="33">
        <f t="shared" si="7"/>
        <v>0.10782695651918198</v>
      </c>
      <c r="L41" s="33">
        <f t="shared" si="7"/>
        <v>0.193333902211627</v>
      </c>
      <c r="M41" s="33">
        <f t="shared" si="7"/>
        <v>0.16130835711349339</v>
      </c>
      <c r="N41" s="33">
        <f t="shared" si="7"/>
        <v>0.18064309555395944</v>
      </c>
      <c r="O41" s="33">
        <f t="shared" si="7"/>
        <v>0.26610453562061004</v>
      </c>
      <c r="P41" s="33">
        <f t="shared" si="7"/>
        <v>0.25871248162834209</v>
      </c>
      <c r="Q41" s="33">
        <f t="shared" ref="Q41:AF41" si="32">IFERROR(Q22/Q$25*100,"--")</f>
        <v>0.10892410491469696</v>
      </c>
      <c r="R41" s="33">
        <f t="shared" si="32"/>
        <v>0.12926464378546887</v>
      </c>
      <c r="S41" s="33">
        <f t="shared" si="32"/>
        <v>0.15507259566152998</v>
      </c>
      <c r="T41" s="33">
        <f t="shared" si="32"/>
        <v>0.1601753057512918</v>
      </c>
      <c r="U41" s="33">
        <f t="shared" si="32"/>
        <v>0.10111401253769023</v>
      </c>
      <c r="V41" s="33">
        <f t="shared" si="32"/>
        <v>9.7708721119479106E-2</v>
      </c>
      <c r="W41" s="33">
        <f t="shared" si="32"/>
        <v>9.2878749964578997E-2</v>
      </c>
      <c r="X41" s="33">
        <f t="shared" si="32"/>
        <v>0.11678512491698154</v>
      </c>
      <c r="Y41" s="33">
        <f t="shared" si="32"/>
        <v>0.10825345564438667</v>
      </c>
      <c r="Z41" s="33">
        <f t="shared" si="32"/>
        <v>0.11249958675865258</v>
      </c>
      <c r="AA41" s="33">
        <f t="shared" si="32"/>
        <v>0.1274279519783747</v>
      </c>
      <c r="AB41" s="33">
        <f t="shared" si="32"/>
        <v>0.13046294485751364</v>
      </c>
      <c r="AC41" s="33">
        <f t="shared" si="32"/>
        <v>0.12829109176345077</v>
      </c>
      <c r="AD41" s="33">
        <f t="shared" si="32"/>
        <v>0.14819737848180792</v>
      </c>
      <c r="AE41" s="33">
        <f t="shared" ref="AE41" si="33">IFERROR(AE22/AE$25*100,"--")</f>
        <v>0.15249544755342126</v>
      </c>
      <c r="AF41" s="33">
        <f t="shared" si="32"/>
        <v>0.13347085400638289</v>
      </c>
    </row>
    <row r="42" spans="1:34">
      <c r="B42" s="30" t="s">
        <v>448</v>
      </c>
      <c r="C42" s="33">
        <f t="shared" si="7"/>
        <v>56.540211759531203</v>
      </c>
      <c r="D42" s="33">
        <f t="shared" si="7"/>
        <v>72.778004125474254</v>
      </c>
      <c r="E42" s="33">
        <f t="shared" si="7"/>
        <v>72.096088283545441</v>
      </c>
      <c r="F42" s="33">
        <f t="shared" si="7"/>
        <v>69.335053949044493</v>
      </c>
      <c r="G42" s="33">
        <f t="shared" si="7"/>
        <v>68.055892669827827</v>
      </c>
      <c r="H42" s="33">
        <f t="shared" si="7"/>
        <v>46.757172776992277</v>
      </c>
      <c r="I42" s="33">
        <f t="shared" si="7"/>
        <v>47.292975211287001</v>
      </c>
      <c r="J42" s="33">
        <f t="shared" si="7"/>
        <v>52.457362582683153</v>
      </c>
      <c r="K42" s="33">
        <f t="shared" si="7"/>
        <v>67.092407823878887</v>
      </c>
      <c r="L42" s="33">
        <f t="shared" si="7"/>
        <v>95.15225524353086</v>
      </c>
      <c r="M42" s="33">
        <f t="shared" si="7"/>
        <v>92.62846696056404</v>
      </c>
      <c r="N42" s="33">
        <f t="shared" si="7"/>
        <v>99.067847711301866</v>
      </c>
      <c r="O42" s="33">
        <f t="shared" si="7"/>
        <v>96.778143682485435</v>
      </c>
      <c r="P42" s="33">
        <f t="shared" si="7"/>
        <v>72.152417685501462</v>
      </c>
      <c r="Q42" s="33">
        <f t="shared" ref="Q42:AF42" si="34">IFERROR(Q23/Q$25*100,"--")</f>
        <v>62.580293679956235</v>
      </c>
      <c r="R42" s="33">
        <f t="shared" si="34"/>
        <v>63.29636870230717</v>
      </c>
      <c r="S42" s="33">
        <f t="shared" si="34"/>
        <v>63.349202810430704</v>
      </c>
      <c r="T42" s="33">
        <f t="shared" si="34"/>
        <v>66.926456909464179</v>
      </c>
      <c r="U42" s="33">
        <f t="shared" si="34"/>
        <v>69.096708510973485</v>
      </c>
      <c r="V42" s="33">
        <f t="shared" si="34"/>
        <v>64.550527486004995</v>
      </c>
      <c r="W42" s="33">
        <f t="shared" si="34"/>
        <v>63.591886031518094</v>
      </c>
      <c r="X42" s="33">
        <f t="shared" si="34"/>
        <v>61.927246800575553</v>
      </c>
      <c r="Y42" s="33">
        <f t="shared" si="34"/>
        <v>60.061908500835401</v>
      </c>
      <c r="Z42" s="33">
        <f t="shared" si="34"/>
        <v>62.767989803607236</v>
      </c>
      <c r="AA42" s="33">
        <f t="shared" si="34"/>
        <v>59.956112865949819</v>
      </c>
      <c r="AB42" s="33">
        <f t="shared" si="34"/>
        <v>59.306215116880011</v>
      </c>
      <c r="AC42" s="33">
        <f t="shared" si="34"/>
        <v>61.780783412802506</v>
      </c>
      <c r="AD42" s="33">
        <f t="shared" si="34"/>
        <v>54.673405463531822</v>
      </c>
      <c r="AE42" s="33">
        <f t="shared" ref="AE42" si="35">IFERROR(AE23/AE$25*100,"--")</f>
        <v>52.529128055981069</v>
      </c>
      <c r="AF42" s="33">
        <f t="shared" si="34"/>
        <v>63.734462432286776</v>
      </c>
    </row>
    <row r="43" spans="1:34">
      <c r="B43" s="30" t="s">
        <v>449</v>
      </c>
      <c r="C43" s="33">
        <f t="shared" si="7"/>
        <v>43.459788240468804</v>
      </c>
      <c r="D43" s="33">
        <f t="shared" si="7"/>
        <v>27.221995874525739</v>
      </c>
      <c r="E43" s="33">
        <f t="shared" si="7"/>
        <v>27.903911716454573</v>
      </c>
      <c r="F43" s="33">
        <f t="shared" si="7"/>
        <v>30.664946050955503</v>
      </c>
      <c r="G43" s="33">
        <f t="shared" si="7"/>
        <v>31.944107330172177</v>
      </c>
      <c r="H43" s="33">
        <f t="shared" si="7"/>
        <v>53.24282722300773</v>
      </c>
      <c r="I43" s="33">
        <f t="shared" si="7"/>
        <v>52.707024788712999</v>
      </c>
      <c r="J43" s="33">
        <f t="shared" si="7"/>
        <v>47.542637417316847</v>
      </c>
      <c r="K43" s="33">
        <f t="shared" si="7"/>
        <v>32.907592176121121</v>
      </c>
      <c r="L43" s="33">
        <f t="shared" si="7"/>
        <v>4.8477447564691403</v>
      </c>
      <c r="M43" s="33">
        <f t="shared" si="7"/>
        <v>7.3715330394359597</v>
      </c>
      <c r="N43" s="33">
        <f t="shared" si="7"/>
        <v>0.93215228869812472</v>
      </c>
      <c r="O43" s="33">
        <f t="shared" si="7"/>
        <v>3.2218563175145634</v>
      </c>
      <c r="P43" s="33">
        <f t="shared" si="7"/>
        <v>27.847582314498531</v>
      </c>
      <c r="Q43" s="33">
        <f t="shared" ref="Q43:AF43" si="36">IFERROR(Q24/Q$25*100,"--")</f>
        <v>37.419706320043773</v>
      </c>
      <c r="R43" s="33">
        <f t="shared" si="36"/>
        <v>36.70363129769283</v>
      </c>
      <c r="S43" s="33">
        <f t="shared" si="36"/>
        <v>36.650797189569303</v>
      </c>
      <c r="T43" s="33">
        <f t="shared" si="36"/>
        <v>33.073543090535814</v>
      </c>
      <c r="U43" s="33">
        <f t="shared" si="36"/>
        <v>30.903291489026515</v>
      </c>
      <c r="V43" s="33">
        <f t="shared" si="36"/>
        <v>35.449472513995005</v>
      </c>
      <c r="W43" s="33">
        <f t="shared" si="36"/>
        <v>36.408113968481906</v>
      </c>
      <c r="X43" s="33">
        <f t="shared" si="36"/>
        <v>38.072753199424447</v>
      </c>
      <c r="Y43" s="33">
        <f t="shared" si="36"/>
        <v>39.938091499164599</v>
      </c>
      <c r="Z43" s="33">
        <f t="shared" si="36"/>
        <v>37.232010196392764</v>
      </c>
      <c r="AA43" s="33">
        <f t="shared" si="36"/>
        <v>40.043887134050181</v>
      </c>
      <c r="AB43" s="33">
        <f t="shared" si="36"/>
        <v>40.693784883119996</v>
      </c>
      <c r="AC43" s="33">
        <f t="shared" si="36"/>
        <v>38.219216587197494</v>
      </c>
      <c r="AD43" s="33">
        <f t="shared" si="36"/>
        <v>45.326594536468171</v>
      </c>
      <c r="AE43" s="33">
        <f t="shared" ref="AE43" si="37">IFERROR(AE24/AE$25*100,"--")</f>
        <v>47.470871944018938</v>
      </c>
      <c r="AF43" s="33">
        <f t="shared" si="36"/>
        <v>36.265537567713245</v>
      </c>
    </row>
    <row r="44" spans="1:34">
      <c r="B44" s="30" t="s">
        <v>450</v>
      </c>
      <c r="C44" s="33">
        <f t="shared" si="7"/>
        <v>100</v>
      </c>
      <c r="D44" s="33">
        <f t="shared" si="7"/>
        <v>100</v>
      </c>
      <c r="E44" s="33">
        <f t="shared" si="7"/>
        <v>100</v>
      </c>
      <c r="F44" s="33">
        <f t="shared" si="7"/>
        <v>100</v>
      </c>
      <c r="G44" s="33">
        <f t="shared" si="7"/>
        <v>100</v>
      </c>
      <c r="H44" s="33">
        <f t="shared" si="7"/>
        <v>100</v>
      </c>
      <c r="I44" s="33">
        <f t="shared" si="7"/>
        <v>100</v>
      </c>
      <c r="J44" s="33">
        <f t="shared" si="7"/>
        <v>100</v>
      </c>
      <c r="K44" s="33">
        <f t="shared" si="7"/>
        <v>100</v>
      </c>
      <c r="L44" s="33">
        <f t="shared" si="7"/>
        <v>100</v>
      </c>
      <c r="M44" s="33">
        <f t="shared" si="7"/>
        <v>100</v>
      </c>
      <c r="N44" s="33">
        <f t="shared" si="7"/>
        <v>100</v>
      </c>
      <c r="O44" s="33">
        <f t="shared" si="7"/>
        <v>100</v>
      </c>
      <c r="P44" s="33">
        <f t="shared" si="7"/>
        <v>100</v>
      </c>
      <c r="Q44" s="33">
        <f t="shared" ref="Q44:AF44" si="38">IFERROR(Q25/Q$25*100,"--")</f>
        <v>100</v>
      </c>
      <c r="R44" s="33">
        <f t="shared" si="38"/>
        <v>100</v>
      </c>
      <c r="S44" s="33">
        <f t="shared" si="38"/>
        <v>100</v>
      </c>
      <c r="T44" s="33">
        <f t="shared" si="38"/>
        <v>100</v>
      </c>
      <c r="U44" s="33">
        <f t="shared" si="38"/>
        <v>100</v>
      </c>
      <c r="V44" s="33">
        <f t="shared" si="38"/>
        <v>100</v>
      </c>
      <c r="W44" s="33">
        <f t="shared" si="38"/>
        <v>100</v>
      </c>
      <c r="X44" s="33">
        <f t="shared" si="38"/>
        <v>100</v>
      </c>
      <c r="Y44" s="33">
        <f t="shared" si="38"/>
        <v>100</v>
      </c>
      <c r="Z44" s="33">
        <f t="shared" si="38"/>
        <v>100</v>
      </c>
      <c r="AA44" s="33">
        <f t="shared" si="38"/>
        <v>100</v>
      </c>
      <c r="AB44" s="33">
        <f t="shared" si="38"/>
        <v>100</v>
      </c>
      <c r="AC44" s="33">
        <f t="shared" si="38"/>
        <v>100</v>
      </c>
      <c r="AD44" s="33">
        <f t="shared" si="38"/>
        <v>100</v>
      </c>
      <c r="AE44" s="33">
        <f t="shared" ref="AE44" si="39">IFERROR(AE25/AE$25*100,"--")</f>
        <v>100</v>
      </c>
      <c r="AF44" s="33">
        <f t="shared" si="38"/>
        <v>100</v>
      </c>
      <c r="AH44" s="50"/>
    </row>
    <row r="45" spans="1:34">
      <c r="B45" s="30"/>
      <c r="C45" s="95" t="s">
        <v>433</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4" ht="13.8" thickBot="1">
      <c r="B46" s="30"/>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row>
    <row r="47" spans="1:34" ht="13.8" thickTop="1">
      <c r="A47" s="1">
        <v>1</v>
      </c>
      <c r="B47" s="30" t="s">
        <v>566</v>
      </c>
      <c r="C47" s="51" t="s">
        <v>434</v>
      </c>
      <c r="D47" s="52">
        <f>IFERROR((D9/C9)*100-100,"--")</f>
        <v>8.2520832078089086</v>
      </c>
      <c r="E47" s="52">
        <f t="shared" ref="E47:AD57" si="40">IFERROR((E9/D9)*100-100,"--")</f>
        <v>27.716391288426493</v>
      </c>
      <c r="F47" s="52">
        <f t="shared" si="40"/>
        <v>44.392440922332582</v>
      </c>
      <c r="G47" s="52">
        <f t="shared" si="40"/>
        <v>-2.5330532727674324</v>
      </c>
      <c r="H47" s="52">
        <f t="shared" si="40"/>
        <v>18.142370503185461</v>
      </c>
      <c r="I47" s="52">
        <f t="shared" si="40"/>
        <v>20.962236022021813</v>
      </c>
      <c r="J47" s="52">
        <f t="shared" si="40"/>
        <v>315.39368550473353</v>
      </c>
      <c r="K47" s="52">
        <f t="shared" si="40"/>
        <v>-39.884373308041241</v>
      </c>
      <c r="L47" s="52">
        <f t="shared" si="40"/>
        <v>55.959129759876816</v>
      </c>
      <c r="M47" s="52">
        <f t="shared" si="40"/>
        <v>33.098774242750864</v>
      </c>
      <c r="N47" s="52">
        <f t="shared" si="40"/>
        <v>35.601394205629873</v>
      </c>
      <c r="O47" s="52">
        <f t="shared" si="40"/>
        <v>-2.2301019543223219</v>
      </c>
      <c r="P47" s="52">
        <f t="shared" si="40"/>
        <v>2.6485406498343025</v>
      </c>
      <c r="Q47" s="52">
        <f t="shared" si="40"/>
        <v>-8.8398565148516184</v>
      </c>
      <c r="R47" s="52">
        <f t="shared" si="40"/>
        <v>37.999107304447591</v>
      </c>
      <c r="S47" s="52">
        <f t="shared" si="40"/>
        <v>8.0024941959669889</v>
      </c>
      <c r="T47" s="52">
        <f t="shared" si="40"/>
        <v>21.264687849295626</v>
      </c>
      <c r="U47" s="52">
        <f t="shared" si="40"/>
        <v>8.9084819747074988</v>
      </c>
      <c r="V47" s="52">
        <f t="shared" si="40"/>
        <v>9.5110233683294325</v>
      </c>
      <c r="W47" s="52">
        <f t="shared" si="40"/>
        <v>-1.746674650510343</v>
      </c>
      <c r="X47" s="52">
        <f t="shared" si="40"/>
        <v>-11.629326135648228</v>
      </c>
      <c r="Y47" s="52">
        <f t="shared" si="40"/>
        <v>5.8555796272200098</v>
      </c>
      <c r="Z47" s="52">
        <f t="shared" si="40"/>
        <v>12.479453769504104</v>
      </c>
      <c r="AA47" s="52">
        <f t="shared" si="40"/>
        <v>24.672489535731486</v>
      </c>
      <c r="AB47" s="52">
        <f t="shared" si="40"/>
        <v>16.097947032170381</v>
      </c>
      <c r="AC47" s="52">
        <f t="shared" si="40"/>
        <v>21.639972782857058</v>
      </c>
      <c r="AD47" s="52">
        <f t="shared" si="40"/>
        <v>-0.8803399226011237</v>
      </c>
      <c r="AE47" s="52">
        <f t="shared" ref="AE47:AE56" si="41">IFERROR((AE9/AD9)*100-100,"--")</f>
        <v>-18.226420605446634</v>
      </c>
      <c r="AF47" s="52">
        <f>POWER(AE9/C9,1/29)*100-100</f>
        <v>14.950819366927661</v>
      </c>
    </row>
    <row r="48" spans="1:34">
      <c r="A48" s="1">
        <v>2</v>
      </c>
      <c r="B48" s="30" t="s">
        <v>439</v>
      </c>
      <c r="C48" s="51" t="s">
        <v>434</v>
      </c>
      <c r="D48" s="52">
        <f t="shared" ref="D48:S63" si="42">IFERROR((D10/C10)*100-100,"--")</f>
        <v>214.0885296780134</v>
      </c>
      <c r="E48" s="52">
        <f t="shared" si="42"/>
        <v>20.961720217100478</v>
      </c>
      <c r="F48" s="52">
        <f t="shared" si="42"/>
        <v>-7.4595672831654127</v>
      </c>
      <c r="G48" s="52">
        <f t="shared" si="42"/>
        <v>49.693875010951587</v>
      </c>
      <c r="H48" s="52">
        <f t="shared" si="42"/>
        <v>-24.745254233977946</v>
      </c>
      <c r="I48" s="52">
        <f t="shared" si="42"/>
        <v>30.792112370470591</v>
      </c>
      <c r="J48" s="52">
        <f t="shared" si="42"/>
        <v>28.975520247393916</v>
      </c>
      <c r="K48" s="52">
        <f t="shared" si="42"/>
        <v>208.22035632403447</v>
      </c>
      <c r="L48" s="52">
        <f t="shared" si="42"/>
        <v>-9.0122071509004371</v>
      </c>
      <c r="M48" s="52">
        <f t="shared" si="42"/>
        <v>31.710696552848702</v>
      </c>
      <c r="N48" s="52">
        <f t="shared" si="42"/>
        <v>15.350256506443841</v>
      </c>
      <c r="O48" s="52">
        <f t="shared" si="42"/>
        <v>-8.1203324371916494</v>
      </c>
      <c r="P48" s="52">
        <f t="shared" si="42"/>
        <v>38.628994273463633</v>
      </c>
      <c r="Q48" s="52">
        <f t="shared" si="42"/>
        <v>86.812674608618181</v>
      </c>
      <c r="R48" s="52">
        <f t="shared" si="42"/>
        <v>24.151780277420286</v>
      </c>
      <c r="S48" s="52">
        <f t="shared" si="42"/>
        <v>6.0677740492505023</v>
      </c>
      <c r="T48" s="52">
        <f t="shared" si="40"/>
        <v>18.687302845651786</v>
      </c>
      <c r="U48" s="52">
        <f t="shared" si="40"/>
        <v>12.479132000971106</v>
      </c>
      <c r="V48" s="52">
        <f t="shared" si="40"/>
        <v>5.8061504612794863</v>
      </c>
      <c r="W48" s="52">
        <f t="shared" si="40"/>
        <v>-2.3869130442717506</v>
      </c>
      <c r="X48" s="52">
        <f t="shared" si="40"/>
        <v>-12.122560682738808</v>
      </c>
      <c r="Y48" s="52">
        <f t="shared" si="40"/>
        <v>13.619113685455702</v>
      </c>
      <c r="Z48" s="52">
        <f t="shared" si="40"/>
        <v>2.726881504903659</v>
      </c>
      <c r="AA48" s="52">
        <f t="shared" si="40"/>
        <v>0.10252492105242084</v>
      </c>
      <c r="AB48" s="52">
        <f t="shared" si="40"/>
        <v>-8.4563758727433083</v>
      </c>
      <c r="AC48" s="52">
        <f t="shared" si="40"/>
        <v>73.153086408992294</v>
      </c>
      <c r="AD48" s="52">
        <f t="shared" si="40"/>
        <v>-29.728270058273296</v>
      </c>
      <c r="AE48" s="52">
        <f t="shared" si="41"/>
        <v>-18.24710973926355</v>
      </c>
      <c r="AF48" s="52">
        <f t="shared" ref="AF48:AF63" si="43">POWER(AE10/C10,1/29)*100-100</f>
        <v>17.776061791055625</v>
      </c>
    </row>
    <row r="49" spans="1:32">
      <c r="A49" s="1">
        <v>3</v>
      </c>
      <c r="B49" s="30" t="s">
        <v>437</v>
      </c>
      <c r="C49" s="51" t="s">
        <v>434</v>
      </c>
      <c r="D49" s="52">
        <f t="shared" si="42"/>
        <v>217.83961321233664</v>
      </c>
      <c r="E49" s="52">
        <f t="shared" si="40"/>
        <v>31.224517612499881</v>
      </c>
      <c r="F49" s="52">
        <f t="shared" si="40"/>
        <v>22.586868832355407</v>
      </c>
      <c r="G49" s="52">
        <f t="shared" si="40"/>
        <v>14.337749250851914</v>
      </c>
      <c r="H49" s="52">
        <f t="shared" si="40"/>
        <v>-33.220539946332678</v>
      </c>
      <c r="I49" s="52">
        <f t="shared" si="40"/>
        <v>4.9871285779511823</v>
      </c>
      <c r="J49" s="52">
        <f t="shared" si="40"/>
        <v>47.643809570658391</v>
      </c>
      <c r="K49" s="52">
        <f t="shared" si="40"/>
        <v>189.24543821858896</v>
      </c>
      <c r="L49" s="52">
        <f t="shared" si="40"/>
        <v>-21.618028636216451</v>
      </c>
      <c r="M49" s="52">
        <f t="shared" si="40"/>
        <v>34.447458709023692</v>
      </c>
      <c r="N49" s="52">
        <f t="shared" si="40"/>
        <v>20.969531585570394</v>
      </c>
      <c r="O49" s="52">
        <f t="shared" si="40"/>
        <v>13.269534825921482</v>
      </c>
      <c r="P49" s="52">
        <f t="shared" si="40"/>
        <v>3.6213057390487364</v>
      </c>
      <c r="Q49" s="52">
        <f t="shared" si="40"/>
        <v>91.112886280181584</v>
      </c>
      <c r="R49" s="52">
        <f t="shared" si="40"/>
        <v>26.315098252276911</v>
      </c>
      <c r="S49" s="52">
        <f t="shared" si="40"/>
        <v>8.7819844961296809</v>
      </c>
      <c r="T49" s="52">
        <f t="shared" si="40"/>
        <v>6.7880581902381607</v>
      </c>
      <c r="U49" s="52">
        <f t="shared" si="40"/>
        <v>2.9984784283799399</v>
      </c>
      <c r="V49" s="52">
        <f t="shared" si="40"/>
        <v>12.929762232843942</v>
      </c>
      <c r="W49" s="52">
        <f t="shared" si="40"/>
        <v>-1.6913737360280834</v>
      </c>
      <c r="X49" s="52">
        <f t="shared" si="40"/>
        <v>-5.0302386952307216</v>
      </c>
      <c r="Y49" s="52">
        <f t="shared" si="40"/>
        <v>5.0080160611040299</v>
      </c>
      <c r="Z49" s="52">
        <f t="shared" si="40"/>
        <v>8.5205004054238316</v>
      </c>
      <c r="AA49" s="52">
        <f t="shared" si="40"/>
        <v>-13.973847823337366</v>
      </c>
      <c r="AB49" s="52">
        <f t="shared" si="40"/>
        <v>1.7425609318149355</v>
      </c>
      <c r="AC49" s="52">
        <f t="shared" si="40"/>
        <v>16.037040249136879</v>
      </c>
      <c r="AD49" s="52">
        <f t="shared" si="40"/>
        <v>-21.045727660944607</v>
      </c>
      <c r="AE49" s="52">
        <f t="shared" si="41"/>
        <v>-22.390088706398529</v>
      </c>
      <c r="AF49" s="52">
        <f t="shared" si="43"/>
        <v>14.929575229242303</v>
      </c>
    </row>
    <row r="50" spans="1:32">
      <c r="A50" s="1">
        <v>4</v>
      </c>
      <c r="B50" s="30" t="s">
        <v>562</v>
      </c>
      <c r="C50" s="51" t="s">
        <v>434</v>
      </c>
      <c r="D50" s="52">
        <f t="shared" si="42"/>
        <v>11.9106570130254</v>
      </c>
      <c r="E50" s="52">
        <f t="shared" si="40"/>
        <v>20.872752006259802</v>
      </c>
      <c r="F50" s="52">
        <f t="shared" si="40"/>
        <v>-2.7875166673756837</v>
      </c>
      <c r="G50" s="52">
        <f t="shared" si="40"/>
        <v>21.24706352987684</v>
      </c>
      <c r="H50" s="52">
        <f t="shared" si="40"/>
        <v>47.761377929938078</v>
      </c>
      <c r="I50" s="52">
        <f t="shared" si="40"/>
        <v>13.677879795163037</v>
      </c>
      <c r="J50" s="52">
        <f t="shared" si="40"/>
        <v>47.505156110714523</v>
      </c>
      <c r="K50" s="52">
        <f t="shared" si="40"/>
        <v>40.879938340603587</v>
      </c>
      <c r="L50" s="52">
        <f t="shared" si="40"/>
        <v>57.136476148427363</v>
      </c>
      <c r="M50" s="52">
        <f t="shared" si="40"/>
        <v>49.074226498004037</v>
      </c>
      <c r="N50" s="52">
        <f t="shared" si="40"/>
        <v>32.63701786929758</v>
      </c>
      <c r="O50" s="52">
        <f t="shared" si="40"/>
        <v>13.856441172496716</v>
      </c>
      <c r="P50" s="52">
        <f t="shared" si="40"/>
        <v>4.6095480263812476</v>
      </c>
      <c r="Q50" s="52">
        <f t="shared" si="40"/>
        <v>-11.810053692139704</v>
      </c>
      <c r="R50" s="52">
        <f t="shared" si="40"/>
        <v>30.196086620460306</v>
      </c>
      <c r="S50" s="52">
        <f t="shared" si="40"/>
        <v>15.576099958233726</v>
      </c>
      <c r="T50" s="52">
        <f t="shared" si="40"/>
        <v>18.547297644918245</v>
      </c>
      <c r="U50" s="52">
        <f t="shared" si="40"/>
        <v>22.091049849168186</v>
      </c>
      <c r="V50" s="52">
        <f t="shared" si="40"/>
        <v>-11.651537823565249</v>
      </c>
      <c r="W50" s="52">
        <f t="shared" si="40"/>
        <v>3.541753174301391</v>
      </c>
      <c r="X50" s="52">
        <f t="shared" si="40"/>
        <v>-13.731468046487251</v>
      </c>
      <c r="Y50" s="52">
        <f t="shared" si="40"/>
        <v>-3.185067439406879</v>
      </c>
      <c r="Z50" s="52">
        <f t="shared" si="40"/>
        <v>7.214981598861911</v>
      </c>
      <c r="AA50" s="52">
        <f t="shared" si="40"/>
        <v>-6.4171180288888081</v>
      </c>
      <c r="AB50" s="52">
        <f t="shared" si="40"/>
        <v>0.24434456705574803</v>
      </c>
      <c r="AC50" s="52">
        <f t="shared" si="40"/>
        <v>52.493922517634473</v>
      </c>
      <c r="AD50" s="52">
        <f t="shared" si="40"/>
        <v>-48.479088315511262</v>
      </c>
      <c r="AE50" s="52">
        <f t="shared" si="41"/>
        <v>-11.126558548678318</v>
      </c>
      <c r="AF50" s="52">
        <f t="shared" si="43"/>
        <v>11.110070456982001</v>
      </c>
    </row>
    <row r="51" spans="1:32">
      <c r="A51" s="1">
        <v>5</v>
      </c>
      <c r="B51" s="30" t="s">
        <v>438</v>
      </c>
      <c r="C51" s="51" t="s">
        <v>434</v>
      </c>
      <c r="D51" s="52">
        <f t="shared" si="42"/>
        <v>166.42951309233513</v>
      </c>
      <c r="E51" s="52">
        <f t="shared" si="40"/>
        <v>12.001074897127808</v>
      </c>
      <c r="F51" s="52">
        <f t="shared" si="40"/>
        <v>5.2346753332211051</v>
      </c>
      <c r="G51" s="52">
        <f t="shared" si="40"/>
        <v>7.8032372512778352</v>
      </c>
      <c r="H51" s="52">
        <f t="shared" si="40"/>
        <v>-31.832979991172223</v>
      </c>
      <c r="I51" s="52">
        <f t="shared" si="40"/>
        <v>32.301348519571576</v>
      </c>
      <c r="J51" s="52">
        <f t="shared" si="40"/>
        <v>24.853442095684855</v>
      </c>
      <c r="K51" s="52">
        <f t="shared" si="40"/>
        <v>150.10467812132734</v>
      </c>
      <c r="L51" s="52">
        <f t="shared" si="40"/>
        <v>-33.96175609367809</v>
      </c>
      <c r="M51" s="52">
        <f t="shared" si="40"/>
        <v>21.079218404465976</v>
      </c>
      <c r="N51" s="52">
        <f t="shared" si="40"/>
        <v>-1.7307201763535005</v>
      </c>
      <c r="O51" s="52">
        <f t="shared" si="40"/>
        <v>11.170638171615536</v>
      </c>
      <c r="P51" s="52">
        <f t="shared" si="40"/>
        <v>11.820619190051545</v>
      </c>
      <c r="Q51" s="52">
        <f t="shared" si="40"/>
        <v>76.633774524883705</v>
      </c>
      <c r="R51" s="52">
        <f t="shared" si="40"/>
        <v>28.139371105008223</v>
      </c>
      <c r="S51" s="52">
        <f t="shared" si="40"/>
        <v>8.1744226237905764</v>
      </c>
      <c r="T51" s="52">
        <f t="shared" si="40"/>
        <v>7.958377817827639</v>
      </c>
      <c r="U51" s="52">
        <f t="shared" si="40"/>
        <v>1.0399041890455152</v>
      </c>
      <c r="V51" s="52">
        <f t="shared" si="40"/>
        <v>-0.90996600679882533</v>
      </c>
      <c r="W51" s="52">
        <f t="shared" si="40"/>
        <v>-19.862675793250432</v>
      </c>
      <c r="X51" s="52">
        <f t="shared" si="40"/>
        <v>-6.1286191298247843</v>
      </c>
      <c r="Y51" s="52">
        <f t="shared" si="40"/>
        <v>22.073190300948497</v>
      </c>
      <c r="Z51" s="52">
        <f t="shared" si="40"/>
        <v>1.1888365305149335</v>
      </c>
      <c r="AA51" s="52">
        <f t="shared" si="40"/>
        <v>-3.834805199212127</v>
      </c>
      <c r="AB51" s="52">
        <f t="shared" si="40"/>
        <v>-6.6525926644607978</v>
      </c>
      <c r="AC51" s="52">
        <f t="shared" si="40"/>
        <v>-18.444252528600344</v>
      </c>
      <c r="AD51" s="52">
        <f t="shared" si="40"/>
        <v>17.488469867749743</v>
      </c>
      <c r="AE51" s="52">
        <f t="shared" si="41"/>
        <v>-9.6966935782906063</v>
      </c>
      <c r="AF51" s="52">
        <f t="shared" si="43"/>
        <v>10.435091458501617</v>
      </c>
    </row>
    <row r="52" spans="1:32">
      <c r="B52" s="30" t="s">
        <v>440</v>
      </c>
      <c r="C52" s="51" t="s">
        <v>434</v>
      </c>
      <c r="D52" s="52">
        <f t="shared" si="42"/>
        <v>10.32976224773121</v>
      </c>
      <c r="E52" s="52">
        <f t="shared" si="40"/>
        <v>46.197210009193782</v>
      </c>
      <c r="F52" s="52">
        <f t="shared" si="40"/>
        <v>26.340228986355413</v>
      </c>
      <c r="G52" s="52">
        <f t="shared" si="40"/>
        <v>9.9518388850017061</v>
      </c>
      <c r="H52" s="52">
        <f t="shared" si="40"/>
        <v>53.209906390118192</v>
      </c>
      <c r="I52" s="52">
        <f t="shared" si="40"/>
        <v>22.426355511558867</v>
      </c>
      <c r="J52" s="52">
        <f t="shared" si="40"/>
        <v>39.199775520307895</v>
      </c>
      <c r="K52" s="52">
        <f t="shared" si="40"/>
        <v>27.152761588387193</v>
      </c>
      <c r="L52" s="52">
        <f t="shared" si="40"/>
        <v>81.203668904867357</v>
      </c>
      <c r="M52" s="52">
        <f t="shared" si="40"/>
        <v>41.517572717487838</v>
      </c>
      <c r="N52" s="52">
        <f t="shared" si="40"/>
        <v>49.170807160164145</v>
      </c>
      <c r="O52" s="52">
        <f t="shared" si="40"/>
        <v>29.984500607978021</v>
      </c>
      <c r="P52" s="52">
        <f t="shared" si="40"/>
        <v>32.213523215897453</v>
      </c>
      <c r="Q52" s="52">
        <f t="shared" si="40"/>
        <v>-9.148070460379202</v>
      </c>
      <c r="R52" s="52">
        <f t="shared" si="40"/>
        <v>44.55937391461643</v>
      </c>
      <c r="S52" s="52">
        <f t="shared" si="40"/>
        <v>-1.1991443492225216</v>
      </c>
      <c r="T52" s="52">
        <f t="shared" si="40"/>
        <v>32.336733020199631</v>
      </c>
      <c r="U52" s="52">
        <f t="shared" si="40"/>
        <v>7.5563741993778422</v>
      </c>
      <c r="V52" s="52">
        <f t="shared" si="40"/>
        <v>-2.0086060540071742</v>
      </c>
      <c r="W52" s="52">
        <f t="shared" si="40"/>
        <v>-7.6850851515071952</v>
      </c>
      <c r="X52" s="52">
        <f t="shared" si="40"/>
        <v>-5.9261120626951396</v>
      </c>
      <c r="Y52" s="52">
        <f t="shared" si="40"/>
        <v>14.865047674040113</v>
      </c>
      <c r="Z52" s="52">
        <f t="shared" si="40"/>
        <v>6.1155902784900888</v>
      </c>
      <c r="AA52" s="52">
        <f t="shared" si="40"/>
        <v>6.0221369654906596</v>
      </c>
      <c r="AB52" s="52">
        <f t="shared" si="40"/>
        <v>-0.7423298090092203</v>
      </c>
      <c r="AC52" s="52">
        <f t="shared" si="40"/>
        <v>19.964740026701293</v>
      </c>
      <c r="AD52" s="52">
        <f t="shared" si="40"/>
        <v>-4.8421761953565579</v>
      </c>
      <c r="AE52" s="52">
        <f t="shared" si="41"/>
        <v>-8.0130354610953134</v>
      </c>
      <c r="AF52" s="52">
        <f t="shared" si="43"/>
        <v>17.350555875905016</v>
      </c>
    </row>
    <row r="53" spans="1:32">
      <c r="B53" s="30" t="s">
        <v>563</v>
      </c>
      <c r="C53" s="51" t="s">
        <v>434</v>
      </c>
      <c r="D53" s="52">
        <f t="shared" si="42"/>
        <v>36.565295931852404</v>
      </c>
      <c r="E53" s="52">
        <f t="shared" si="40"/>
        <v>151.80795557892978</v>
      </c>
      <c r="F53" s="52">
        <f t="shared" si="40"/>
        <v>99.145283930567814</v>
      </c>
      <c r="G53" s="52">
        <f t="shared" si="40"/>
        <v>7.279244018384972</v>
      </c>
      <c r="H53" s="52">
        <f t="shared" si="40"/>
        <v>-29.380741251158369</v>
      </c>
      <c r="I53" s="52">
        <f t="shared" si="40"/>
        <v>64.687340189886754</v>
      </c>
      <c r="J53" s="52">
        <f t="shared" si="40"/>
        <v>57.19038271717838</v>
      </c>
      <c r="K53" s="52">
        <f t="shared" si="40"/>
        <v>107.55104707383026</v>
      </c>
      <c r="L53" s="52">
        <f t="shared" si="40"/>
        <v>-7.7764109604522673</v>
      </c>
      <c r="M53" s="52">
        <f t="shared" si="40"/>
        <v>28.562308350382665</v>
      </c>
      <c r="N53" s="52">
        <f t="shared" si="40"/>
        <v>43.91173407062783</v>
      </c>
      <c r="O53" s="52">
        <f t="shared" si="40"/>
        <v>40.140097026020698</v>
      </c>
      <c r="P53" s="52">
        <f t="shared" si="40"/>
        <v>17.647352413008917</v>
      </c>
      <c r="Q53" s="52">
        <f t="shared" si="40"/>
        <v>91.993845804411279</v>
      </c>
      <c r="R53" s="52">
        <f t="shared" si="40"/>
        <v>37.793740838028185</v>
      </c>
      <c r="S53" s="52">
        <f t="shared" si="40"/>
        <v>16.091657997744818</v>
      </c>
      <c r="T53" s="52">
        <f t="shared" si="40"/>
        <v>9.3065819921567936</v>
      </c>
      <c r="U53" s="52">
        <f t="shared" si="40"/>
        <v>12.109144850959481</v>
      </c>
      <c r="V53" s="52">
        <f t="shared" si="40"/>
        <v>13.481235625182279</v>
      </c>
      <c r="W53" s="52">
        <f t="shared" si="40"/>
        <v>-4.6286495562590204</v>
      </c>
      <c r="X53" s="52">
        <f t="shared" si="40"/>
        <v>2.7678435764399723</v>
      </c>
      <c r="Y53" s="52">
        <f t="shared" si="40"/>
        <v>3.0547043992864076</v>
      </c>
      <c r="Z53" s="52">
        <f t="shared" si="40"/>
        <v>6.6288755215196886</v>
      </c>
      <c r="AA53" s="52">
        <f t="shared" si="40"/>
        <v>16.069318490930428</v>
      </c>
      <c r="AB53" s="52">
        <f t="shared" si="40"/>
        <v>-7.8077298545149603</v>
      </c>
      <c r="AC53" s="52">
        <f t="shared" si="40"/>
        <v>-2.3975858252022135</v>
      </c>
      <c r="AD53" s="52">
        <f t="shared" si="40"/>
        <v>18.790539199215516</v>
      </c>
      <c r="AE53" s="52">
        <f t="shared" si="41"/>
        <v>-3.2581679158892598</v>
      </c>
      <c r="AF53" s="52">
        <f t="shared" si="43"/>
        <v>23.2854407490874</v>
      </c>
    </row>
    <row r="54" spans="1:32">
      <c r="B54" s="49" t="s">
        <v>447</v>
      </c>
      <c r="C54" s="51" t="s">
        <v>434</v>
      </c>
      <c r="D54" s="52">
        <f t="shared" si="42"/>
        <v>12.135161871320037</v>
      </c>
      <c r="E54" s="52">
        <f t="shared" si="40"/>
        <v>3.9167428560546114</v>
      </c>
      <c r="F54" s="52">
        <f t="shared" si="40"/>
        <v>73.657583839109265</v>
      </c>
      <c r="G54" s="52">
        <f t="shared" si="40"/>
        <v>-2.7223659807126381</v>
      </c>
      <c r="H54" s="52">
        <f t="shared" si="40"/>
        <v>40.295179567197636</v>
      </c>
      <c r="I54" s="52">
        <f t="shared" si="40"/>
        <v>0.17208862446787521</v>
      </c>
      <c r="J54" s="52">
        <f t="shared" si="40"/>
        <v>11.429603987308084</v>
      </c>
      <c r="K54" s="52">
        <f t="shared" si="40"/>
        <v>18.432732537012939</v>
      </c>
      <c r="L54" s="52">
        <f t="shared" si="40"/>
        <v>58.22378293933923</v>
      </c>
      <c r="M54" s="52">
        <f t="shared" si="40"/>
        <v>25.168421322761006</v>
      </c>
      <c r="N54" s="52">
        <f t="shared" si="40"/>
        <v>48.774754948216668</v>
      </c>
      <c r="O54" s="52">
        <f t="shared" si="40"/>
        <v>64.184828688835353</v>
      </c>
      <c r="P54" s="52">
        <f t="shared" si="40"/>
        <v>24.465873263815439</v>
      </c>
      <c r="Q54" s="52">
        <f t="shared" si="40"/>
        <v>-25.984170958095959</v>
      </c>
      <c r="R54" s="52">
        <f t="shared" si="40"/>
        <v>43.680563145070437</v>
      </c>
      <c r="S54" s="52">
        <f t="shared" si="40"/>
        <v>23.111003831052074</v>
      </c>
      <c r="T54" s="52">
        <f t="shared" si="40"/>
        <v>11.566578727709015</v>
      </c>
      <c r="U54" s="52">
        <f t="shared" si="40"/>
        <v>-17.074690764484728</v>
      </c>
      <c r="V54" s="52">
        <f t="shared" si="40"/>
        <v>14.89374668966785</v>
      </c>
      <c r="W54" s="52">
        <f t="shared" si="40"/>
        <v>6.4135721660559994</v>
      </c>
      <c r="X54" s="52">
        <f t="shared" si="40"/>
        <v>4.1337002010052117</v>
      </c>
      <c r="Y54" s="52">
        <f t="shared" si="40"/>
        <v>-8.4290903138682438</v>
      </c>
      <c r="Z54" s="52">
        <f t="shared" si="40"/>
        <v>6.1987493238723061</v>
      </c>
      <c r="AA54" s="52">
        <f t="shared" si="40"/>
        <v>13.133148808110008</v>
      </c>
      <c r="AB54" s="52">
        <f t="shared" si="40"/>
        <v>-1.2579149821515188</v>
      </c>
      <c r="AC54" s="52">
        <f t="shared" si="40"/>
        <v>28.204132130018934</v>
      </c>
      <c r="AD54" s="52">
        <f t="shared" si="40"/>
        <v>-9.2272740357995104</v>
      </c>
      <c r="AE54" s="52">
        <f t="shared" si="41"/>
        <v>-1.7178065064828445</v>
      </c>
      <c r="AF54" s="52">
        <f t="shared" si="43"/>
        <v>13.767261081922342</v>
      </c>
    </row>
    <row r="55" spans="1:32">
      <c r="B55" s="49" t="s">
        <v>441</v>
      </c>
      <c r="C55" s="51" t="s">
        <v>434</v>
      </c>
      <c r="D55" s="52">
        <f t="shared" si="42"/>
        <v>100.68128417963734</v>
      </c>
      <c r="E55" s="52">
        <f t="shared" si="40"/>
        <v>327.496293266527</v>
      </c>
      <c r="F55" s="52">
        <f t="shared" si="40"/>
        <v>2173.2487382495756</v>
      </c>
      <c r="G55" s="52">
        <f t="shared" si="40"/>
        <v>37.246836019091774</v>
      </c>
      <c r="H55" s="52">
        <f t="shared" si="40"/>
        <v>-27.461863554035006</v>
      </c>
      <c r="I55" s="52">
        <f t="shared" si="40"/>
        <v>-63.075345851825844</v>
      </c>
      <c r="J55" s="52">
        <f t="shared" si="40"/>
        <v>8.9069097657931593</v>
      </c>
      <c r="K55" s="52">
        <f t="shared" si="40"/>
        <v>18.076022352048057</v>
      </c>
      <c r="L55" s="52">
        <f t="shared" si="40"/>
        <v>206.17490229222216</v>
      </c>
      <c r="M55" s="52">
        <f t="shared" si="40"/>
        <v>100.06813771677622</v>
      </c>
      <c r="N55" s="52">
        <f t="shared" si="40"/>
        <v>103.41338366018817</v>
      </c>
      <c r="O55" s="52">
        <f t="shared" si="40"/>
        <v>44.609016900607088</v>
      </c>
      <c r="P55" s="52">
        <f t="shared" si="40"/>
        <v>-53.966320026541588</v>
      </c>
      <c r="Q55" s="52">
        <f t="shared" si="40"/>
        <v>121.26578918315874</v>
      </c>
      <c r="R55" s="52">
        <f t="shared" si="40"/>
        <v>-18.748407441461964</v>
      </c>
      <c r="S55" s="52">
        <f t="shared" si="40"/>
        <v>41.752818089892742</v>
      </c>
      <c r="T55" s="52">
        <f t="shared" si="40"/>
        <v>-0.44473818521251474</v>
      </c>
      <c r="U55" s="52">
        <f t="shared" si="40"/>
        <v>17.954098429458142</v>
      </c>
      <c r="V55" s="52">
        <f t="shared" si="40"/>
        <v>14.366595591915114</v>
      </c>
      <c r="W55" s="52">
        <f t="shared" si="40"/>
        <v>10.174881213732419</v>
      </c>
      <c r="X55" s="52">
        <f t="shared" si="40"/>
        <v>15.634907875197968</v>
      </c>
      <c r="Y55" s="52">
        <f t="shared" si="40"/>
        <v>-20.142660191162662</v>
      </c>
      <c r="Z55" s="52">
        <f t="shared" si="40"/>
        <v>4.9374355337949254</v>
      </c>
      <c r="AA55" s="52">
        <f t="shared" si="40"/>
        <v>13.001081623822259</v>
      </c>
      <c r="AB55" s="52">
        <f t="shared" si="40"/>
        <v>-2.0492579755332088</v>
      </c>
      <c r="AC55" s="52">
        <f t="shared" si="40"/>
        <v>34.287936169551926</v>
      </c>
      <c r="AD55" s="52">
        <f t="shared" si="40"/>
        <v>-5.5532155029560499</v>
      </c>
      <c r="AE55" s="52">
        <f t="shared" si="41"/>
        <v>13.73876651582529</v>
      </c>
      <c r="AF55" s="52">
        <f t="shared" si="43"/>
        <v>33.611599962854172</v>
      </c>
    </row>
    <row r="56" spans="1:32">
      <c r="B56" s="49" t="s">
        <v>442</v>
      </c>
      <c r="C56" s="51" t="s">
        <v>434</v>
      </c>
      <c r="D56" s="52">
        <f t="shared" si="42"/>
        <v>85.100008405749577</v>
      </c>
      <c r="E56" s="52">
        <f t="shared" si="40"/>
        <v>-50.999116629742439</v>
      </c>
      <c r="F56" s="52">
        <f t="shared" si="40"/>
        <v>88.656267859388834</v>
      </c>
      <c r="G56" s="52">
        <f t="shared" si="40"/>
        <v>32.645907433767263</v>
      </c>
      <c r="H56" s="52">
        <f t="shared" si="40"/>
        <v>116.25661762890491</v>
      </c>
      <c r="I56" s="52">
        <f t="shared" si="40"/>
        <v>66.800826405507109</v>
      </c>
      <c r="J56" s="52">
        <f t="shared" si="40"/>
        <v>8.112646887998423</v>
      </c>
      <c r="K56" s="52">
        <f t="shared" si="40"/>
        <v>30.071222655587604</v>
      </c>
      <c r="L56" s="52">
        <f t="shared" si="40"/>
        <v>105.82664737146308</v>
      </c>
      <c r="M56" s="52">
        <f t="shared" si="40"/>
        <v>14.314343285975824</v>
      </c>
      <c r="N56" s="52">
        <f t="shared" si="40"/>
        <v>70.567271328666237</v>
      </c>
      <c r="O56" s="52">
        <f t="shared" si="40"/>
        <v>89.785444068190174</v>
      </c>
      <c r="P56" s="52">
        <f t="shared" si="40"/>
        <v>-6.9205914171027132</v>
      </c>
      <c r="Q56" s="52">
        <f t="shared" si="40"/>
        <v>-5.0107267966207019</v>
      </c>
      <c r="R56" s="52">
        <f t="shared" si="40"/>
        <v>49.098856469198637</v>
      </c>
      <c r="S56" s="52">
        <f t="shared" si="40"/>
        <v>15.844315165289743</v>
      </c>
      <c r="T56" s="52">
        <f t="shared" si="40"/>
        <v>12.751029341089264</v>
      </c>
      <c r="U56" s="52">
        <f t="shared" si="40"/>
        <v>3.8176485842759575</v>
      </c>
      <c r="V56" s="52">
        <f t="shared" si="40"/>
        <v>5.6544038144793092</v>
      </c>
      <c r="W56" s="52">
        <f t="shared" si="40"/>
        <v>13.629927449774712</v>
      </c>
      <c r="X56" s="52">
        <f t="shared" si="40"/>
        <v>50.95078460066668</v>
      </c>
      <c r="Y56" s="52">
        <f t="shared" si="40"/>
        <v>-22.431429051555185</v>
      </c>
      <c r="Z56" s="52">
        <f t="shared" si="40"/>
        <v>31.595311300386498</v>
      </c>
      <c r="AA56" s="52">
        <f t="shared" si="40"/>
        <v>34.083479122054769</v>
      </c>
      <c r="AB56" s="52">
        <f t="shared" si="40"/>
        <v>-29.292137492845342</v>
      </c>
      <c r="AC56" s="52">
        <f t="shared" si="40"/>
        <v>21.154819537035706</v>
      </c>
      <c r="AD56" s="52">
        <f t="shared" si="40"/>
        <v>-6.5792923325170989</v>
      </c>
      <c r="AE56" s="52">
        <f t="shared" si="41"/>
        <v>5.3697541356134479</v>
      </c>
      <c r="AF56" s="52">
        <f t="shared" si="43"/>
        <v>22.109317640241017</v>
      </c>
    </row>
    <row r="57" spans="1:32">
      <c r="B57" s="49" t="s">
        <v>443</v>
      </c>
      <c r="C57" s="51" t="s">
        <v>434</v>
      </c>
      <c r="D57" s="52">
        <f t="shared" si="42"/>
        <v>35.859573483544011</v>
      </c>
      <c r="E57" s="52">
        <f t="shared" si="40"/>
        <v>17.06729175041734</v>
      </c>
      <c r="F57" s="52">
        <f t="shared" si="40"/>
        <v>20.389484138085365</v>
      </c>
      <c r="G57" s="52">
        <f t="shared" si="40"/>
        <v>12.06812917797788</v>
      </c>
      <c r="H57" s="52">
        <f t="shared" si="40"/>
        <v>108.25124474175976</v>
      </c>
      <c r="I57" s="52">
        <f t="shared" si="40"/>
        <v>21.430072041511394</v>
      </c>
      <c r="J57" s="52">
        <f t="shared" si="40"/>
        <v>13.904978723290839</v>
      </c>
      <c r="K57" s="52">
        <f t="shared" si="40"/>
        <v>86.074216018907691</v>
      </c>
      <c r="L57" s="52">
        <f t="shared" si="40"/>
        <v>75.749250546349771</v>
      </c>
      <c r="M57" s="52">
        <f t="shared" si="40"/>
        <v>39.590119774483895</v>
      </c>
      <c r="N57" s="52">
        <f t="shared" si="40"/>
        <v>85.48753070469445</v>
      </c>
      <c r="O57" s="52">
        <f t="shared" ref="E57:AE63" si="44">IFERROR((O19/N19)*100-100,"--")</f>
        <v>54.651337219998425</v>
      </c>
      <c r="P57" s="52">
        <f t="shared" si="44"/>
        <v>58.620846610075745</v>
      </c>
      <c r="Q57" s="52">
        <f t="shared" si="44"/>
        <v>-13.15450234036642</v>
      </c>
      <c r="R57" s="52">
        <f t="shared" si="44"/>
        <v>98.41855291202549</v>
      </c>
      <c r="S57" s="52">
        <f t="shared" si="44"/>
        <v>-15.287909878257267</v>
      </c>
      <c r="T57" s="52">
        <f t="shared" si="44"/>
        <v>-7.0342062468251072</v>
      </c>
      <c r="U57" s="52">
        <f t="shared" si="44"/>
        <v>-0.29922620416053292</v>
      </c>
      <c r="V57" s="52">
        <f t="shared" si="44"/>
        <v>73.063929637937804</v>
      </c>
      <c r="W57" s="52">
        <f t="shared" si="44"/>
        <v>-4.7494002014619241</v>
      </c>
      <c r="X57" s="52">
        <f t="shared" si="44"/>
        <v>-6.3918233819803731</v>
      </c>
      <c r="Y57" s="52">
        <f t="shared" si="44"/>
        <v>-7.8314218538565399</v>
      </c>
      <c r="Z57" s="52">
        <f t="shared" si="44"/>
        <v>3.2369820144688219</v>
      </c>
      <c r="AA57" s="52">
        <f t="shared" si="44"/>
        <v>31.203299244492712</v>
      </c>
      <c r="AB57" s="52">
        <f t="shared" si="44"/>
        <v>-1.2247853630264842</v>
      </c>
      <c r="AC57" s="52">
        <f t="shared" si="44"/>
        <v>33.84219869681192</v>
      </c>
      <c r="AD57" s="52">
        <f t="shared" si="44"/>
        <v>-10.972923650386079</v>
      </c>
      <c r="AE57" s="52">
        <f t="shared" si="44"/>
        <v>-6.8980339480712871</v>
      </c>
      <c r="AF57" s="52">
        <f t="shared" si="43"/>
        <v>22.581137769679003</v>
      </c>
    </row>
    <row r="58" spans="1:32">
      <c r="B58" s="49" t="s">
        <v>444</v>
      </c>
      <c r="C58" s="51" t="s">
        <v>434</v>
      </c>
      <c r="D58" s="52">
        <f t="shared" si="42"/>
        <v>45.049750786264724</v>
      </c>
      <c r="E58" s="52">
        <f t="shared" si="44"/>
        <v>-13.618842325492906</v>
      </c>
      <c r="F58" s="52">
        <f t="shared" si="44"/>
        <v>56.714789344019664</v>
      </c>
      <c r="G58" s="52">
        <f t="shared" si="44"/>
        <v>-8.9302133890756181</v>
      </c>
      <c r="H58" s="52">
        <f t="shared" si="44"/>
        <v>23.88392818879494</v>
      </c>
      <c r="I58" s="52">
        <f t="shared" si="44"/>
        <v>33.868046321190349</v>
      </c>
      <c r="J58" s="52">
        <f t="shared" si="44"/>
        <v>38.777720927588405</v>
      </c>
      <c r="K58" s="52">
        <f t="shared" si="44"/>
        <v>136.12138130748122</v>
      </c>
      <c r="L58" s="52">
        <f t="shared" si="44"/>
        <v>419.84307584961675</v>
      </c>
      <c r="M58" s="52">
        <f t="shared" si="44"/>
        <v>-31.315147772146574</v>
      </c>
      <c r="N58" s="52">
        <f t="shared" si="44"/>
        <v>87.560983302216812</v>
      </c>
      <c r="O58" s="52">
        <f t="shared" si="44"/>
        <v>25.580081096283564</v>
      </c>
      <c r="P58" s="52">
        <f t="shared" si="44"/>
        <v>65.04879983250666</v>
      </c>
      <c r="Q58" s="52">
        <f t="shared" si="44"/>
        <v>6.8717781811023571</v>
      </c>
      <c r="R58" s="52">
        <f t="shared" si="44"/>
        <v>19.14572496424644</v>
      </c>
      <c r="S58" s="52">
        <f t="shared" si="44"/>
        <v>-10.606655017373143</v>
      </c>
      <c r="T58" s="52">
        <f t="shared" si="44"/>
        <v>92.866775161788496</v>
      </c>
      <c r="U58" s="52">
        <f t="shared" si="44"/>
        <v>2.4817611849461656</v>
      </c>
      <c r="V58" s="52">
        <f t="shared" si="44"/>
        <v>91.216625379420464</v>
      </c>
      <c r="W58" s="52">
        <f t="shared" si="44"/>
        <v>31.637639884268935</v>
      </c>
      <c r="X58" s="52">
        <f t="shared" si="44"/>
        <v>-50.626508787425472</v>
      </c>
      <c r="Y58" s="52">
        <f t="shared" si="44"/>
        <v>-1.1758603113314621</v>
      </c>
      <c r="Z58" s="52">
        <f t="shared" si="44"/>
        <v>18.646141346430099</v>
      </c>
      <c r="AA58" s="52">
        <f t="shared" si="44"/>
        <v>-14.245380040125255</v>
      </c>
      <c r="AB58" s="52">
        <f t="shared" si="44"/>
        <v>-1.5676751635218125</v>
      </c>
      <c r="AC58" s="52">
        <f t="shared" si="44"/>
        <v>36.452843110514607</v>
      </c>
      <c r="AD58" s="52">
        <f t="shared" si="44"/>
        <v>-26.50534499281531</v>
      </c>
      <c r="AE58" s="52">
        <f t="shared" si="44"/>
        <v>36.846963849556204</v>
      </c>
      <c r="AF58" s="52">
        <f t="shared" si="43"/>
        <v>24.002785961659939</v>
      </c>
    </row>
    <row r="59" spans="1:32">
      <c r="B59" s="49" t="s">
        <v>445</v>
      </c>
      <c r="C59" s="51" t="s">
        <v>434</v>
      </c>
      <c r="D59" s="52">
        <f t="shared" si="42"/>
        <v>-36.493519575582582</v>
      </c>
      <c r="E59" s="52">
        <f t="shared" si="44"/>
        <v>13.334390779073146</v>
      </c>
      <c r="F59" s="52">
        <f t="shared" si="44"/>
        <v>-4.6433875269218561</v>
      </c>
      <c r="G59" s="52">
        <f t="shared" si="44"/>
        <v>54.137686418082041</v>
      </c>
      <c r="H59" s="52">
        <f t="shared" si="44"/>
        <v>79.877377853953732</v>
      </c>
      <c r="I59" s="52">
        <f t="shared" si="44"/>
        <v>18.238229818870536</v>
      </c>
      <c r="J59" s="52">
        <f t="shared" si="44"/>
        <v>96.076597628647278</v>
      </c>
      <c r="K59" s="52">
        <f t="shared" si="44"/>
        <v>142.41377910605283</v>
      </c>
      <c r="L59" s="52">
        <f t="shared" si="44"/>
        <v>165.8319754098103</v>
      </c>
      <c r="M59" s="52">
        <f t="shared" si="44"/>
        <v>10.939289162638687</v>
      </c>
      <c r="N59" s="52">
        <f t="shared" si="44"/>
        <v>62.380859606500508</v>
      </c>
      <c r="O59" s="52">
        <f t="shared" si="44"/>
        <v>136.56369526941162</v>
      </c>
      <c r="P59" s="52">
        <f t="shared" si="44"/>
        <v>-1.0296832826404341</v>
      </c>
      <c r="Q59" s="52">
        <f t="shared" si="44"/>
        <v>-27.920527286593995</v>
      </c>
      <c r="R59" s="52">
        <f t="shared" si="44"/>
        <v>120.76886652047207</v>
      </c>
      <c r="S59" s="52">
        <f t="shared" si="44"/>
        <v>10.183598229657662</v>
      </c>
      <c r="T59" s="52">
        <f t="shared" si="44"/>
        <v>24.177681769696562</v>
      </c>
      <c r="U59" s="52">
        <f t="shared" si="44"/>
        <v>92.769001850543134</v>
      </c>
      <c r="V59" s="52">
        <f t="shared" si="44"/>
        <v>-34.816344015560446</v>
      </c>
      <c r="W59" s="52">
        <f t="shared" si="44"/>
        <v>121.70389405088193</v>
      </c>
      <c r="X59" s="52">
        <f t="shared" si="44"/>
        <v>-6.9868700105171229</v>
      </c>
      <c r="Y59" s="52">
        <f t="shared" si="44"/>
        <v>-33.280828446373434</v>
      </c>
      <c r="Z59" s="52">
        <f t="shared" si="44"/>
        <v>-35.400454401180966</v>
      </c>
      <c r="AA59" s="52">
        <f t="shared" si="44"/>
        <v>-19.819050039001056</v>
      </c>
      <c r="AB59" s="52">
        <f t="shared" si="44"/>
        <v>1.2740096187134924</v>
      </c>
      <c r="AC59" s="52">
        <f t="shared" si="44"/>
        <v>26.294233834694808</v>
      </c>
      <c r="AD59" s="52">
        <f t="shared" si="44"/>
        <v>5.2354257228239618</v>
      </c>
      <c r="AE59" s="52">
        <f t="shared" si="44"/>
        <v>4.4173862477778982</v>
      </c>
      <c r="AF59" s="52">
        <f t="shared" si="43"/>
        <v>22.117977296102382</v>
      </c>
    </row>
    <row r="60" spans="1:32">
      <c r="B60" s="30" t="s">
        <v>446</v>
      </c>
      <c r="C60" s="51" t="s">
        <v>434</v>
      </c>
      <c r="D60" s="52">
        <f t="shared" si="42"/>
        <v>10.8814790303027</v>
      </c>
      <c r="E60" s="52">
        <f t="shared" si="44"/>
        <v>3.5644542281224147</v>
      </c>
      <c r="F60" s="52">
        <f t="shared" si="44"/>
        <v>47.040389456892029</v>
      </c>
      <c r="G60" s="52">
        <f t="shared" si="44"/>
        <v>-11.597854692737883</v>
      </c>
      <c r="H60" s="52">
        <f t="shared" si="44"/>
        <v>59.339842120478124</v>
      </c>
      <c r="I60" s="52">
        <f t="shared" si="44"/>
        <v>7.2361849064428441</v>
      </c>
      <c r="J60" s="52">
        <f t="shared" si="44"/>
        <v>11.132590612689654</v>
      </c>
      <c r="K60" s="52">
        <f t="shared" si="44"/>
        <v>14.037372544339348</v>
      </c>
      <c r="L60" s="52">
        <f t="shared" si="44"/>
        <v>40.455573587252815</v>
      </c>
      <c r="M60" s="52">
        <f t="shared" si="44"/>
        <v>20.364978514417771</v>
      </c>
      <c r="N60" s="52">
        <f t="shared" si="44"/>
        <v>32.860474484044744</v>
      </c>
      <c r="O60" s="52">
        <f t="shared" si="44"/>
        <v>69.749682884580665</v>
      </c>
      <c r="P60" s="52">
        <f t="shared" si="44"/>
        <v>40.896128016589216</v>
      </c>
      <c r="Q60" s="52">
        <f t="shared" si="44"/>
        <v>-41.501513848654383</v>
      </c>
      <c r="R60" s="52">
        <f t="shared" si="44"/>
        <v>51.903721348058042</v>
      </c>
      <c r="S60" s="52">
        <f t="shared" si="44"/>
        <v>32.473017767482673</v>
      </c>
      <c r="T60" s="52">
        <f t="shared" si="44"/>
        <v>12.274275782996071</v>
      </c>
      <c r="U60" s="52">
        <f t="shared" si="44"/>
        <v>-31.309591995956822</v>
      </c>
      <c r="V60" s="52">
        <f t="shared" si="44"/>
        <v>1.7348881457280925</v>
      </c>
      <c r="W60" s="52">
        <f t="shared" si="44"/>
        <v>-5.0872426109000912</v>
      </c>
      <c r="X60" s="52">
        <f t="shared" si="44"/>
        <v>16.363420437917057</v>
      </c>
      <c r="Y60" s="52">
        <f t="shared" si="44"/>
        <v>-0.4050621026735115</v>
      </c>
      <c r="Z60" s="52">
        <f t="shared" si="44"/>
        <v>6.2301631371037445</v>
      </c>
      <c r="AA60" s="52">
        <f t="shared" si="44"/>
        <v>11.69062380517363</v>
      </c>
      <c r="AB60" s="52">
        <f t="shared" si="44"/>
        <v>3.6521532603447184</v>
      </c>
      <c r="AC60" s="52">
        <f t="shared" si="44"/>
        <v>25.280013927549845</v>
      </c>
      <c r="AD60" s="52">
        <f t="shared" si="44"/>
        <v>-8.64476413818835</v>
      </c>
      <c r="AE60" s="52">
        <f t="shared" si="44"/>
        <v>-9.2631312088760325</v>
      </c>
      <c r="AF60" s="52">
        <f t="shared" si="43"/>
        <v>11.339011728806739</v>
      </c>
    </row>
    <row r="61" spans="1:32">
      <c r="B61" s="30" t="s">
        <v>448</v>
      </c>
      <c r="C61" s="51" t="s">
        <v>434</v>
      </c>
      <c r="D61" s="52">
        <f t="shared" si="42"/>
        <v>76.635643060977628</v>
      </c>
      <c r="E61" s="52">
        <f t="shared" si="44"/>
        <v>22.270366780185753</v>
      </c>
      <c r="F61" s="52">
        <f t="shared" si="44"/>
        <v>8.8723624389273255</v>
      </c>
      <c r="G61" s="52">
        <f t="shared" si="44"/>
        <v>15.648150685812027</v>
      </c>
      <c r="H61" s="52">
        <f t="shared" si="44"/>
        <v>-1.6967141408331372</v>
      </c>
      <c r="I61" s="52">
        <f t="shared" si="44"/>
        <v>15.887685905726556</v>
      </c>
      <c r="J61" s="52">
        <f t="shared" si="44"/>
        <v>54.072759033330925</v>
      </c>
      <c r="K61" s="52">
        <f t="shared" si="44"/>
        <v>82.192772219337456</v>
      </c>
      <c r="L61" s="52">
        <f t="shared" si="44"/>
        <v>11.09743087546731</v>
      </c>
      <c r="M61" s="52">
        <f t="shared" si="44"/>
        <v>40.435427803098378</v>
      </c>
      <c r="N61" s="52">
        <f t="shared" si="44"/>
        <v>26.887707740011351</v>
      </c>
      <c r="O61" s="52">
        <f t="shared" si="44"/>
        <v>12.569988372995496</v>
      </c>
      <c r="P61" s="52">
        <f t="shared" si="44"/>
        <v>8.0457165231852628</v>
      </c>
      <c r="Q61" s="52">
        <f t="shared" si="44"/>
        <v>20.510452805453411</v>
      </c>
      <c r="R61" s="52">
        <f t="shared" si="44"/>
        <v>29.465441860773723</v>
      </c>
      <c r="S61" s="52">
        <f t="shared" si="44"/>
        <v>10.518373781339463</v>
      </c>
      <c r="T61" s="52">
        <f t="shared" si="44"/>
        <v>14.835571737098064</v>
      </c>
      <c r="U61" s="52">
        <f t="shared" si="44"/>
        <v>12.341401737923817</v>
      </c>
      <c r="V61" s="52">
        <f t="shared" si="44"/>
        <v>-1.6463767265236413</v>
      </c>
      <c r="W61" s="52">
        <f t="shared" si="44"/>
        <v>-1.6343495696700643</v>
      </c>
      <c r="X61" s="52">
        <f t="shared" si="44"/>
        <v>-9.8791296394661003</v>
      </c>
      <c r="Y61" s="52">
        <f t="shared" si="44"/>
        <v>4.2078370606464972</v>
      </c>
      <c r="Z61" s="52">
        <f t="shared" si="44"/>
        <v>6.8262005233885361</v>
      </c>
      <c r="AA61" s="52">
        <f t="shared" si="44"/>
        <v>-5.811433165318121</v>
      </c>
      <c r="AB61" s="52">
        <f t="shared" si="44"/>
        <v>0.1434604653971121</v>
      </c>
      <c r="AC61" s="52">
        <f t="shared" si="44"/>
        <v>32.716729782104437</v>
      </c>
      <c r="AD61" s="52">
        <f t="shared" si="44"/>
        <v>-30.013844458466252</v>
      </c>
      <c r="AE61" s="52">
        <f t="shared" si="44"/>
        <v>-15.278917386368477</v>
      </c>
      <c r="AF61" s="52">
        <f t="shared" si="43"/>
        <v>12.878856645651382</v>
      </c>
    </row>
    <row r="62" spans="1:32">
      <c r="B62" s="30" t="s">
        <v>449</v>
      </c>
      <c r="C62" s="51" t="s">
        <v>434</v>
      </c>
      <c r="D62" s="52">
        <f t="shared" si="42"/>
        <v>-14.045624129298048</v>
      </c>
      <c r="E62" s="52">
        <f t="shared" si="44"/>
        <v>26.518717174495762</v>
      </c>
      <c r="F62" s="52">
        <f t="shared" si="44"/>
        <v>24.40951775347564</v>
      </c>
      <c r="G62" s="52">
        <f t="shared" si="44"/>
        <v>22.736678653833991</v>
      </c>
      <c r="H62" s="52">
        <f t="shared" si="44"/>
        <v>138.48215016552987</v>
      </c>
      <c r="I62" s="52">
        <f t="shared" si="44"/>
        <v>13.421736124202766</v>
      </c>
      <c r="J62" s="52">
        <f t="shared" si="44"/>
        <v>25.294155465273931</v>
      </c>
      <c r="K62" s="52">
        <f t="shared" si="44"/>
        <v>-1.3999685433984581</v>
      </c>
      <c r="L62" s="52">
        <f t="shared" si="44"/>
        <v>-88.460102618182503</v>
      </c>
      <c r="M62" s="52">
        <f t="shared" si="44"/>
        <v>119.36602335520274</v>
      </c>
      <c r="N62" s="52">
        <f t="shared" si="44"/>
        <v>-84.99761335106821</v>
      </c>
      <c r="O62" s="52">
        <f t="shared" si="44"/>
        <v>298.28812671492835</v>
      </c>
      <c r="P62" s="52">
        <f t="shared" si="44"/>
        <v>1152.6082887884168</v>
      </c>
      <c r="Q62" s="52">
        <f t="shared" si="44"/>
        <v>86.702824339905618</v>
      </c>
      <c r="R62" s="52">
        <f t="shared" si="44"/>
        <v>25.551330181046211</v>
      </c>
      <c r="S62" s="52">
        <f t="shared" si="44"/>
        <v>10.267243733804392</v>
      </c>
      <c r="T62" s="52">
        <f t="shared" si="44"/>
        <v>-1.9117347216635778</v>
      </c>
      <c r="U62" s="52">
        <f t="shared" si="44"/>
        <v>1.6726934204777137</v>
      </c>
      <c r="V62" s="52">
        <f t="shared" si="44"/>
        <v>20.768303875015917</v>
      </c>
      <c r="W62" s="52">
        <f t="shared" si="44"/>
        <v>2.5486535677723907</v>
      </c>
      <c r="X62" s="52">
        <f t="shared" si="44"/>
        <v>-3.2253938965222204</v>
      </c>
      <c r="Y62" s="52">
        <f t="shared" si="44"/>
        <v>12.708339132298121</v>
      </c>
      <c r="Z62" s="52">
        <f t="shared" si="44"/>
        <v>-4.7054930858334245</v>
      </c>
      <c r="AA62" s="52">
        <f t="shared" si="44"/>
        <v>6.0529330954323797</v>
      </c>
      <c r="AB62" s="52">
        <f t="shared" si="44"/>
        <v>2.8839691964120107</v>
      </c>
      <c r="AC62" s="52">
        <f t="shared" si="44"/>
        <v>19.653708924511221</v>
      </c>
      <c r="AD62" s="52">
        <f t="shared" si="44"/>
        <v>-6.209093534463122</v>
      </c>
      <c r="AE62" s="52">
        <f t="shared" si="44"/>
        <v>-7.6490114532025046</v>
      </c>
      <c r="AF62" s="52">
        <f t="shared" si="43"/>
        <v>13.510655283438709</v>
      </c>
    </row>
    <row r="63" spans="1:32">
      <c r="B63" s="30" t="s">
        <v>450</v>
      </c>
      <c r="C63" s="51" t="s">
        <v>434</v>
      </c>
      <c r="D63" s="52">
        <f t="shared" si="42"/>
        <v>37.225756366310094</v>
      </c>
      <c r="E63" s="52">
        <f t="shared" si="44"/>
        <v>23.426852549260218</v>
      </c>
      <c r="F63" s="52">
        <f t="shared" si="44"/>
        <v>13.207836541147316</v>
      </c>
      <c r="G63" s="52">
        <f t="shared" si="44"/>
        <v>17.821843963012853</v>
      </c>
      <c r="H63" s="52">
        <f t="shared" si="44"/>
        <v>43.082172727407851</v>
      </c>
      <c r="I63" s="52">
        <f t="shared" si="44"/>
        <v>14.574744524143696</v>
      </c>
      <c r="J63" s="52">
        <f t="shared" si="44"/>
        <v>38.904413316869693</v>
      </c>
      <c r="K63" s="52">
        <f t="shared" si="44"/>
        <v>42.450578571312292</v>
      </c>
      <c r="L63" s="52">
        <f t="shared" si="44"/>
        <v>-21.664556227228161</v>
      </c>
      <c r="M63" s="52">
        <f t="shared" si="44"/>
        <v>44.26178161022537</v>
      </c>
      <c r="N63" s="52">
        <f t="shared" si="44"/>
        <v>18.640044329503411</v>
      </c>
      <c r="O63" s="52">
        <f t="shared" si="44"/>
        <v>15.233316538775483</v>
      </c>
      <c r="P63" s="52">
        <f t="shared" si="44"/>
        <v>44.921878065619836</v>
      </c>
      <c r="Q63" s="52">
        <f t="shared" si="44"/>
        <v>38.943427954428699</v>
      </c>
      <c r="R63" s="52">
        <f t="shared" si="44"/>
        <v>28.00079276518116</v>
      </c>
      <c r="S63" s="52">
        <f t="shared" si="44"/>
        <v>10.426199934614459</v>
      </c>
      <c r="T63" s="52">
        <f t="shared" si="44"/>
        <v>8.6975504121816982</v>
      </c>
      <c r="U63" s="52">
        <f t="shared" si="44"/>
        <v>8.8128818953497046</v>
      </c>
      <c r="V63" s="52">
        <f t="shared" si="44"/>
        <v>5.2804973561044051</v>
      </c>
      <c r="W63" s="52">
        <f t="shared" si="44"/>
        <v>-0.15149702220286088</v>
      </c>
      <c r="X63" s="52">
        <f t="shared" si="44"/>
        <v>-7.456629947013468</v>
      </c>
      <c r="Y63" s="52">
        <f t="shared" si="44"/>
        <v>7.4442122350983624</v>
      </c>
      <c r="Z63" s="52">
        <f t="shared" si="44"/>
        <v>2.220662178334166</v>
      </c>
      <c r="AA63" s="52">
        <f t="shared" si="44"/>
        <v>-1.3940911093781096</v>
      </c>
      <c r="AB63" s="52">
        <f t="shared" si="44"/>
        <v>1.2408666885435053</v>
      </c>
      <c r="AC63" s="52">
        <f t="shared" si="44"/>
        <v>27.400892175078368</v>
      </c>
      <c r="AD63" s="52">
        <f t="shared" si="44"/>
        <v>-20.915855144778604</v>
      </c>
      <c r="AE63" s="52">
        <f t="shared" si="44"/>
        <v>-11.820540860528411</v>
      </c>
      <c r="AF63" s="52">
        <f t="shared" si="43"/>
        <v>13.165637823484275</v>
      </c>
    </row>
    <row r="64" spans="1:32" ht="13.8" thickBot="1">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row>
    <row r="65" spans="1:32" ht="13.8" thickTop="1">
      <c r="A65" s="40" t="s">
        <v>583</v>
      </c>
      <c r="B65" s="40"/>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row>
  </sheetData>
  <mergeCells count="5">
    <mergeCell ref="C2:AF2"/>
    <mergeCell ref="C4:AF4"/>
    <mergeCell ref="C7:AF8"/>
    <mergeCell ref="C26:AF27"/>
    <mergeCell ref="C45:AF46"/>
  </mergeCells>
  <hyperlinks>
    <hyperlink ref="A1" location="INDICE!A1" display="ÍNDICE" xr:uid="{00000000-0004-0000-0700-000000000000}"/>
  </hyperlinks>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5"/>
  <sheetViews>
    <sheetView zoomScaleNormal="100" workbookViewId="0"/>
  </sheetViews>
  <sheetFormatPr baseColWidth="10" defaultColWidth="10.88671875" defaultRowHeight="13.2"/>
  <cols>
    <col min="1" max="1" width="9.44140625" style="1" customWidth="1"/>
    <col min="2" max="2" width="22.33203125" style="1" customWidth="1"/>
    <col min="3" max="25" width="10.88671875" style="1" customWidth="1"/>
    <col min="26" max="31" width="10.88671875" style="1"/>
    <col min="32" max="40" width="11.44140625" style="1" bestFit="1" customWidth="1"/>
    <col min="41" max="16384" width="10.88671875" style="1"/>
  </cols>
  <sheetData>
    <row r="1" spans="1:32">
      <c r="A1" s="25" t="s">
        <v>428</v>
      </c>
    </row>
    <row r="2" spans="1:32">
      <c r="B2" s="26"/>
      <c r="C2" s="92" t="s">
        <v>451</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c r="A3" s="27"/>
      <c r="B3" s="27"/>
      <c r="C3" s="27"/>
      <c r="D3" s="27"/>
      <c r="E3" s="27"/>
      <c r="F3" s="27"/>
      <c r="G3" s="27"/>
      <c r="H3" s="27"/>
      <c r="I3" s="27"/>
      <c r="J3" s="27"/>
      <c r="K3" s="27"/>
      <c r="L3" s="26"/>
      <c r="M3" s="26"/>
      <c r="N3" s="26"/>
      <c r="O3" s="26"/>
      <c r="P3" s="26"/>
      <c r="Q3" s="26"/>
      <c r="R3" s="26"/>
      <c r="S3" s="26"/>
      <c r="T3" s="26"/>
      <c r="U3" s="26"/>
      <c r="V3" s="26"/>
      <c r="W3" s="26"/>
      <c r="X3" s="26"/>
      <c r="Y3" s="26"/>
      <c r="Z3" s="26"/>
      <c r="AA3" s="26"/>
      <c r="AB3" s="26"/>
      <c r="AC3" s="26"/>
      <c r="AD3" s="26"/>
      <c r="AE3" s="26"/>
      <c r="AF3" s="26"/>
    </row>
    <row r="4" spans="1:32">
      <c r="B4" s="26"/>
      <c r="C4" s="92" t="s">
        <v>573</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2" ht="13.8" thickBot="1">
      <c r="A5" s="27"/>
      <c r="B5" s="26"/>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3.8" thickTop="1">
      <c r="A6" s="48"/>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v>2023</v>
      </c>
      <c r="AF6" s="29" t="s">
        <v>568</v>
      </c>
    </row>
    <row r="7" spans="1:32">
      <c r="A7" s="48"/>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A8" s="48"/>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48">
        <v>1</v>
      </c>
      <c r="B9" s="1" t="s">
        <v>567</v>
      </c>
      <c r="C9" s="43">
        <v>1934.1615730000001</v>
      </c>
      <c r="D9" s="43">
        <v>2414.5744959999993</v>
      </c>
      <c r="E9" s="43">
        <v>2957.6460039999997</v>
      </c>
      <c r="F9" s="43">
        <v>3767.4962910000004</v>
      </c>
      <c r="G9" s="43">
        <v>5026.5951739999982</v>
      </c>
      <c r="H9" s="43">
        <v>7726.1898539999993</v>
      </c>
      <c r="I9" s="43">
        <v>9409.7165789999999</v>
      </c>
      <c r="J9" s="43">
        <v>17097.635407999998</v>
      </c>
      <c r="K9" s="43">
        <v>23541.147239000002</v>
      </c>
      <c r="L9" s="43">
        <v>37316.741989000002</v>
      </c>
      <c r="M9" s="43">
        <v>44818.129885000009</v>
      </c>
      <c r="N9" s="43">
        <v>55895.871437000002</v>
      </c>
      <c r="O9" s="43">
        <v>64831.63246500001</v>
      </c>
      <c r="P9" s="43">
        <v>65601.896850000005</v>
      </c>
      <c r="Q9" s="43">
        <v>55540.611587999992</v>
      </c>
      <c r="R9" s="43">
        <v>75913.468893000012</v>
      </c>
      <c r="S9" s="43">
        <v>80714.12851699999</v>
      </c>
      <c r="T9" s="43">
        <v>91236.139008999991</v>
      </c>
      <c r="U9" s="43">
        <v>114910.38884399997</v>
      </c>
      <c r="V9" s="43">
        <v>111882.27386800003</v>
      </c>
      <c r="W9" s="43">
        <v>110089.059975</v>
      </c>
      <c r="X9" s="43">
        <v>109062.78850100003</v>
      </c>
      <c r="Y9" s="43">
        <v>117527.42313800003</v>
      </c>
      <c r="Z9" s="43">
        <v>136630.20050399998</v>
      </c>
      <c r="AA9" s="43">
        <v>138418.16710800002</v>
      </c>
      <c r="AB9" s="43">
        <v>167472.850209</v>
      </c>
      <c r="AC9" s="43">
        <v>208557.83147799995</v>
      </c>
      <c r="AD9" s="43">
        <v>196428.250077</v>
      </c>
      <c r="AE9" s="43">
        <v>166653.40210899999</v>
      </c>
      <c r="AF9" s="43">
        <f>SUM(C9:AE9)</f>
        <v>2223376.4190620002</v>
      </c>
    </row>
    <row r="10" spans="1:32">
      <c r="A10" s="48">
        <v>2</v>
      </c>
      <c r="B10" s="1" t="s">
        <v>439</v>
      </c>
      <c r="C10" s="43">
        <v>1497.6263174999999</v>
      </c>
      <c r="D10" s="43">
        <v>2137.0482700000002</v>
      </c>
      <c r="E10" s="43">
        <v>2672.2396269999999</v>
      </c>
      <c r="F10" s="43">
        <v>2800.7058119999997</v>
      </c>
      <c r="G10" s="43">
        <v>4214.301038999999</v>
      </c>
      <c r="H10" s="43">
        <v>4699.284748</v>
      </c>
      <c r="I10" s="43">
        <v>5715.4952599999997</v>
      </c>
      <c r="J10" s="43">
        <v>10599.015616000001</v>
      </c>
      <c r="K10" s="43">
        <v>21956.330190000001</v>
      </c>
      <c r="L10" s="43">
        <v>38498.049848499999</v>
      </c>
      <c r="M10" s="43">
        <v>50675.794680999999</v>
      </c>
      <c r="N10" s="43">
        <v>58174.221535999997</v>
      </c>
      <c r="O10" s="43">
        <v>36578.073464000001</v>
      </c>
      <c r="P10" s="43">
        <v>29641.647972499999</v>
      </c>
      <c r="Q10" s="43">
        <v>55664.433856000003</v>
      </c>
      <c r="R10" s="43">
        <v>77691.730968000003</v>
      </c>
      <c r="S10" s="43">
        <v>86357.494223999995</v>
      </c>
      <c r="T10" s="43">
        <v>97001.164558000004</v>
      </c>
      <c r="U10" s="43">
        <v>109562.428562</v>
      </c>
      <c r="V10" s="43">
        <v>108610.988659</v>
      </c>
      <c r="W10" s="43">
        <v>111295.08062199999</v>
      </c>
      <c r="X10" s="43">
        <v>94305.290720000005</v>
      </c>
      <c r="Y10" s="43">
        <v>115512.31019999995</v>
      </c>
      <c r="Z10" s="43">
        <v>125412.26300000001</v>
      </c>
      <c r="AA10" s="43">
        <v>102834.14138900003</v>
      </c>
      <c r="AB10" s="43">
        <v>104288.012256</v>
      </c>
      <c r="AC10" s="43">
        <v>133499.72026399997</v>
      </c>
      <c r="AD10" s="43">
        <v>134443.992528</v>
      </c>
      <c r="AE10" s="43">
        <v>110493.40191699998</v>
      </c>
      <c r="AF10" s="43">
        <f t="shared" ref="AF10:AF25" si="0">SUM(C10:AE10)</f>
        <v>1836832.2881045002</v>
      </c>
    </row>
    <row r="11" spans="1:32">
      <c r="A11" s="88">
        <v>3</v>
      </c>
      <c r="B11" s="54" t="s">
        <v>437</v>
      </c>
      <c r="C11" s="43">
        <v>2619.7827139999999</v>
      </c>
      <c r="D11" s="43">
        <v>3581.0856949999993</v>
      </c>
      <c r="E11" s="43">
        <v>6988.503541000001</v>
      </c>
      <c r="F11" s="43">
        <v>5302.9146950000004</v>
      </c>
      <c r="G11" s="43">
        <v>6988.503541000001</v>
      </c>
      <c r="H11" s="43">
        <v>6017.9063205000002</v>
      </c>
      <c r="I11" s="43">
        <v>9165.0968324999994</v>
      </c>
      <c r="J11" s="43">
        <v>8005.3120589999999</v>
      </c>
      <c r="K11" s="43">
        <v>9889.4297620000016</v>
      </c>
      <c r="L11" s="43">
        <v>8896.2594714999996</v>
      </c>
      <c r="M11" s="43">
        <v>9256.3359999999993</v>
      </c>
      <c r="N11" s="43">
        <v>11558.511161</v>
      </c>
      <c r="O11" s="43">
        <v>11096.366427499999</v>
      </c>
      <c r="P11" s="43">
        <v>10277.626996499999</v>
      </c>
      <c r="Q11" s="43">
        <v>18964.930033000001</v>
      </c>
      <c r="R11" s="43">
        <v>23067.949028999999</v>
      </c>
      <c r="S11" s="43">
        <v>22888.423038000001</v>
      </c>
      <c r="T11" s="43">
        <v>24732.214644</v>
      </c>
      <c r="U11" s="43">
        <v>34529.952597000003</v>
      </c>
      <c r="V11" s="43">
        <v>33031.961820999997</v>
      </c>
      <c r="W11" s="43">
        <v>33852.321909000006</v>
      </c>
      <c r="X11" s="43">
        <v>28708.713069000001</v>
      </c>
      <c r="Y11" s="43">
        <v>31117.519329999999</v>
      </c>
      <c r="Z11" s="43">
        <v>33500.186522999997</v>
      </c>
      <c r="AA11" s="43">
        <v>32998.605936999993</v>
      </c>
      <c r="AB11" s="43">
        <v>32459.669245000001</v>
      </c>
      <c r="AC11" s="43">
        <v>35198.162876000002</v>
      </c>
      <c r="AD11" s="43">
        <v>32171.191151000006</v>
      </c>
      <c r="AE11" s="43">
        <v>28057.879341000003</v>
      </c>
      <c r="AF11" s="43">
        <f t="shared" si="0"/>
        <v>554923.31575949991</v>
      </c>
    </row>
    <row r="12" spans="1:32">
      <c r="A12" s="88">
        <v>4</v>
      </c>
      <c r="B12" s="54" t="s">
        <v>562</v>
      </c>
      <c r="C12" s="43">
        <v>2849.6774729999997</v>
      </c>
      <c r="D12" s="43">
        <v>2959.2505489999999</v>
      </c>
      <c r="E12" s="43">
        <v>2684.6954690000007</v>
      </c>
      <c r="F12" s="43">
        <v>2644.4680600000011</v>
      </c>
      <c r="G12" s="43">
        <v>2870.4547689999999</v>
      </c>
      <c r="H12" s="43">
        <v>4580.2583209999984</v>
      </c>
      <c r="I12" s="43">
        <v>4641.3396929999999</v>
      </c>
      <c r="J12" s="43">
        <v>6610.8901349999987</v>
      </c>
      <c r="K12" s="43">
        <v>6113.7688700000008</v>
      </c>
      <c r="L12" s="43">
        <v>6882.6358600000003</v>
      </c>
      <c r="M12" s="43">
        <v>7363.5830070000011</v>
      </c>
      <c r="N12" s="43">
        <v>6101.6289020000004</v>
      </c>
      <c r="O12" s="43">
        <v>5643.6060530000004</v>
      </c>
      <c r="P12" s="43">
        <v>5413.8635810000005</v>
      </c>
      <c r="Q12" s="43">
        <v>4167.7788469999996</v>
      </c>
      <c r="R12" s="43">
        <v>4260.7837240000008</v>
      </c>
      <c r="S12" s="43">
        <v>3723.4788840000001</v>
      </c>
      <c r="T12" s="43">
        <v>2716.3081160000006</v>
      </c>
      <c r="U12" s="43">
        <v>2316.0376420000002</v>
      </c>
      <c r="V12" s="43">
        <v>1882.319647</v>
      </c>
      <c r="W12" s="43">
        <v>3220.6966050000001</v>
      </c>
      <c r="X12" s="43">
        <v>1315.3880580000002</v>
      </c>
      <c r="Y12" s="43">
        <v>1674.5405230000001</v>
      </c>
      <c r="Z12" s="43">
        <v>1537.8633390000005</v>
      </c>
      <c r="AA12" s="43">
        <v>1659.3029659999993</v>
      </c>
      <c r="AB12" s="43">
        <v>1826.3723339999999</v>
      </c>
      <c r="AC12" s="43">
        <v>1455.8903440000006</v>
      </c>
      <c r="AD12" s="43">
        <v>1267.2110459999999</v>
      </c>
      <c r="AE12" s="43">
        <v>663.49474500000008</v>
      </c>
      <c r="AF12" s="43">
        <f t="shared" si="0"/>
        <v>101047.58756200002</v>
      </c>
    </row>
    <row r="13" spans="1:32">
      <c r="A13" s="88">
        <v>5</v>
      </c>
      <c r="B13" s="54" t="s">
        <v>438</v>
      </c>
      <c r="C13" s="43">
        <v>8026.8860610000002</v>
      </c>
      <c r="D13" s="43">
        <v>9891.5542920000025</v>
      </c>
      <c r="E13" s="43">
        <v>10719.987714000003</v>
      </c>
      <c r="F13" s="43">
        <v>10840.333860999999</v>
      </c>
      <c r="G13" s="43">
        <v>13708.482220999998</v>
      </c>
      <c r="H13" s="43">
        <v>14590.477618000001</v>
      </c>
      <c r="I13" s="43">
        <v>14407.056595</v>
      </c>
      <c r="J13" s="43">
        <v>19026.919562499999</v>
      </c>
      <c r="K13" s="43">
        <v>33705.530333999995</v>
      </c>
      <c r="L13" s="43">
        <v>43349.466624000001</v>
      </c>
      <c r="M13" s="43">
        <v>42493.176849000003</v>
      </c>
      <c r="N13" s="43">
        <v>44890.454068500003</v>
      </c>
      <c r="O13" s="43">
        <v>56251.679512499999</v>
      </c>
      <c r="P13" s="43">
        <v>34063.442247999999</v>
      </c>
      <c r="Q13" s="43">
        <v>59888.101812000001</v>
      </c>
      <c r="R13" s="43">
        <v>71846.137143999993</v>
      </c>
      <c r="S13" s="43">
        <v>76531.145896000002</v>
      </c>
      <c r="T13" s="43">
        <v>74640.425841999997</v>
      </c>
      <c r="U13" s="43">
        <v>67181.645252999995</v>
      </c>
      <c r="V13" s="43">
        <v>67096.663108000095</v>
      </c>
      <c r="W13" s="43">
        <v>64528.563177000004</v>
      </c>
      <c r="X13" s="43">
        <v>56582.331398000002</v>
      </c>
      <c r="Y13" s="43">
        <v>68265.173915999927</v>
      </c>
      <c r="Z13" s="43">
        <v>55027.337676000003</v>
      </c>
      <c r="AA13" s="43">
        <v>63814.342371000006</v>
      </c>
      <c r="AB13" s="43">
        <v>62380.372245000006</v>
      </c>
      <c r="AC13" s="43">
        <v>71328.698018999989</v>
      </c>
      <c r="AD13" s="43">
        <v>65270.615121999996</v>
      </c>
      <c r="AE13" s="43">
        <v>58589.396562999995</v>
      </c>
      <c r="AF13" s="43">
        <f t="shared" si="0"/>
        <v>1338936.3971024998</v>
      </c>
    </row>
    <row r="14" spans="1:32">
      <c r="A14" s="54"/>
      <c r="B14" s="54" t="s">
        <v>440</v>
      </c>
      <c r="C14" s="43">
        <v>6.800802</v>
      </c>
      <c r="D14" s="43">
        <v>17.175719000000001</v>
      </c>
      <c r="E14" s="43">
        <v>26.125740999999998</v>
      </c>
      <c r="F14" s="43">
        <v>41.588290999999998</v>
      </c>
      <c r="G14" s="43">
        <v>98.125821999999985</v>
      </c>
      <c r="H14" s="43">
        <v>371.84864700000003</v>
      </c>
      <c r="I14" s="43">
        <v>625.57521699999995</v>
      </c>
      <c r="J14" s="43">
        <v>1044.5903490000001</v>
      </c>
      <c r="K14" s="43">
        <v>1423.8166519999997</v>
      </c>
      <c r="L14" s="43">
        <v>1811.5890060000002</v>
      </c>
      <c r="M14" s="43">
        <v>2294.90888</v>
      </c>
      <c r="N14" s="43">
        <v>3394.0001070000008</v>
      </c>
      <c r="O14" s="43">
        <v>4268.4320829999988</v>
      </c>
      <c r="P14" s="43">
        <v>4331.6456519999992</v>
      </c>
      <c r="Q14" s="43">
        <v>4670.1634440000007</v>
      </c>
      <c r="R14" s="43">
        <v>5826.9597130000011</v>
      </c>
      <c r="S14" s="43">
        <v>6867.1930669999983</v>
      </c>
      <c r="T14" s="43">
        <v>8200.9720099999977</v>
      </c>
      <c r="U14" s="43">
        <v>7865.1904919999979</v>
      </c>
      <c r="V14" s="43">
        <v>8421.1040300000004</v>
      </c>
      <c r="W14" s="43">
        <v>5480.2921549999983</v>
      </c>
      <c r="X14" s="43">
        <v>5971.2189279999975</v>
      </c>
      <c r="Y14" s="43">
        <v>6672.9299819999969</v>
      </c>
      <c r="Z14" s="43">
        <v>6788.9878119999994</v>
      </c>
      <c r="AA14" s="43">
        <v>6956.7418009999992</v>
      </c>
      <c r="AB14" s="43">
        <v>7915.6634259999992</v>
      </c>
      <c r="AC14" s="43">
        <v>9709.266235000001</v>
      </c>
      <c r="AD14" s="43">
        <v>11554.008405999999</v>
      </c>
      <c r="AE14" s="43">
        <v>11477.404127000002</v>
      </c>
      <c r="AF14" s="43">
        <f t="shared" si="0"/>
        <v>134134.318596</v>
      </c>
    </row>
    <row r="15" spans="1:32">
      <c r="A15" s="54"/>
      <c r="B15" s="54" t="s">
        <v>563</v>
      </c>
      <c r="C15" s="43">
        <v>3.0078420000000001</v>
      </c>
      <c r="D15" s="43">
        <v>5.6607470000000015</v>
      </c>
      <c r="E15" s="43">
        <v>19.451473</v>
      </c>
      <c r="F15" s="43">
        <v>29.898048999999997</v>
      </c>
      <c r="G15" s="43">
        <v>57.556524000000003</v>
      </c>
      <c r="H15" s="43">
        <v>168.82443799999999</v>
      </c>
      <c r="I15" s="43">
        <v>274.85982999999999</v>
      </c>
      <c r="J15" s="43">
        <v>406.44326949999999</v>
      </c>
      <c r="K15" s="43">
        <v>810.59053199999994</v>
      </c>
      <c r="L15" s="43">
        <v>633.23784450000005</v>
      </c>
      <c r="M15" s="43">
        <v>716.44223099999999</v>
      </c>
      <c r="N15" s="43">
        <v>878.87192600000003</v>
      </c>
      <c r="O15" s="43">
        <v>1100.0664300000001</v>
      </c>
      <c r="P15" s="43">
        <v>962.43281049999996</v>
      </c>
      <c r="Q15" s="43">
        <v>1935.4987659999999</v>
      </c>
      <c r="R15" s="43">
        <v>2587.5435200000002</v>
      </c>
      <c r="S15" s="43">
        <v>2844.7370999999998</v>
      </c>
      <c r="T15" s="43">
        <v>2769.893415</v>
      </c>
      <c r="U15" s="43">
        <v>3034.9951150000002</v>
      </c>
      <c r="V15" s="43">
        <v>4228.9810219999999</v>
      </c>
      <c r="W15" s="43">
        <v>4551.2384069999998</v>
      </c>
      <c r="X15" s="43">
        <v>5074.5139170000002</v>
      </c>
      <c r="Y15" s="43">
        <v>5845.5272409999989</v>
      </c>
      <c r="Z15" s="43">
        <v>6018.2827029999999</v>
      </c>
      <c r="AA15" s="43">
        <v>6216.2726970000003</v>
      </c>
      <c r="AB15" s="43">
        <v>7172.6782199999989</v>
      </c>
      <c r="AC15" s="43">
        <v>8688.5411970000005</v>
      </c>
      <c r="AD15" s="43">
        <v>9322.6047120000021</v>
      </c>
      <c r="AE15" s="43">
        <v>8326.9313199999997</v>
      </c>
      <c r="AF15" s="43">
        <f t="shared" si="0"/>
        <v>84685.583298500002</v>
      </c>
    </row>
    <row r="16" spans="1:32">
      <c r="A16" s="56"/>
      <c r="B16" s="56" t="s">
        <v>447</v>
      </c>
      <c r="C16" s="43">
        <v>0.28182400000000002</v>
      </c>
      <c r="D16" s="43">
        <v>0.6212120000000001</v>
      </c>
      <c r="E16" s="43">
        <v>0.184479</v>
      </c>
      <c r="F16" s="43">
        <v>3.8398190000000003</v>
      </c>
      <c r="G16" s="43">
        <v>6.3373699999999999</v>
      </c>
      <c r="H16" s="43">
        <v>8.6900440000000003</v>
      </c>
      <c r="I16" s="43">
        <v>31.398923000000003</v>
      </c>
      <c r="J16" s="43">
        <v>193.79836</v>
      </c>
      <c r="K16" s="43">
        <v>534.65191299999992</v>
      </c>
      <c r="L16" s="43">
        <v>638.09052999999994</v>
      </c>
      <c r="M16" s="43">
        <v>943.52445400000011</v>
      </c>
      <c r="N16" s="43">
        <v>1757.0228849999999</v>
      </c>
      <c r="O16" s="43">
        <v>2291.1432420000001</v>
      </c>
      <c r="P16" s="43">
        <v>2251.0156650000004</v>
      </c>
      <c r="Q16" s="43">
        <v>2604.2069129999995</v>
      </c>
      <c r="R16" s="43">
        <v>3028.1112700000003</v>
      </c>
      <c r="S16" s="43">
        <v>3766.7117540000004</v>
      </c>
      <c r="T16" s="43">
        <v>5189.8629009999995</v>
      </c>
      <c r="U16" s="43">
        <v>4639.2977169999995</v>
      </c>
      <c r="V16" s="43">
        <v>4017.2414829999998</v>
      </c>
      <c r="W16" s="43">
        <v>600.94258200000002</v>
      </c>
      <c r="X16" s="43">
        <v>515.380403</v>
      </c>
      <c r="Y16" s="43">
        <v>640.06295399999999</v>
      </c>
      <c r="Z16" s="43">
        <v>621.07554299999993</v>
      </c>
      <c r="AA16" s="43">
        <v>585.02266199999997</v>
      </c>
      <c r="AB16" s="43">
        <v>587.08121300000016</v>
      </c>
      <c r="AC16" s="43">
        <v>798.89648999999997</v>
      </c>
      <c r="AD16" s="43">
        <v>1898.3010380000003</v>
      </c>
      <c r="AE16" s="43">
        <v>2882.8600800000008</v>
      </c>
      <c r="AF16" s="43">
        <f t="shared" si="0"/>
        <v>41035.655722999996</v>
      </c>
    </row>
    <row r="17" spans="1:40">
      <c r="A17" s="57"/>
      <c r="B17" s="57" t="s">
        <v>441</v>
      </c>
      <c r="C17" s="43">
        <v>0.18465400000000001</v>
      </c>
      <c r="D17" s="43">
        <v>0.55499200000000004</v>
      </c>
      <c r="E17" s="43">
        <v>0.136625</v>
      </c>
      <c r="F17" s="43">
        <v>3.7484810000000004</v>
      </c>
      <c r="G17" s="43">
        <v>6.3369419999999996</v>
      </c>
      <c r="H17" s="43">
        <v>8.2557170000000006</v>
      </c>
      <c r="I17" s="43">
        <v>30.962297000000003</v>
      </c>
      <c r="J17" s="43">
        <v>191.46737400000001</v>
      </c>
      <c r="K17" s="43">
        <v>533.38608699999997</v>
      </c>
      <c r="L17" s="43">
        <v>636.85593800000004</v>
      </c>
      <c r="M17" s="43">
        <v>941.85553100000004</v>
      </c>
      <c r="N17" s="43">
        <v>1753.9272799999999</v>
      </c>
      <c r="O17" s="43">
        <v>2288.3172279999999</v>
      </c>
      <c r="P17" s="43">
        <v>2247.8501879999999</v>
      </c>
      <c r="Q17" s="43">
        <v>2601.746576</v>
      </c>
      <c r="R17" s="43">
        <v>3021.1955230000003</v>
      </c>
      <c r="S17" s="43">
        <v>3760.2480680000003</v>
      </c>
      <c r="T17" s="43">
        <v>5181.1387619999996</v>
      </c>
      <c r="U17" s="43">
        <v>4628.0559549999998</v>
      </c>
      <c r="V17" s="43">
        <v>4005.8064060000002</v>
      </c>
      <c r="W17" s="43">
        <v>586.17439000000013</v>
      </c>
      <c r="X17" s="43">
        <v>472.344019</v>
      </c>
      <c r="Y17" s="43">
        <v>573.23916699999995</v>
      </c>
      <c r="Z17" s="43">
        <v>541.54257699999994</v>
      </c>
      <c r="AA17" s="43">
        <v>517.39174300000002</v>
      </c>
      <c r="AB17" s="43">
        <v>496.58818500000001</v>
      </c>
      <c r="AC17" s="43">
        <v>627.22659999999996</v>
      </c>
      <c r="AD17" s="43">
        <v>1744.8349950000002</v>
      </c>
      <c r="AE17" s="43">
        <v>2728.0521709999989</v>
      </c>
      <c r="AF17" s="43">
        <f t="shared" si="0"/>
        <v>40129.424470999991</v>
      </c>
    </row>
    <row r="18" spans="1:40">
      <c r="A18" s="57"/>
      <c r="B18" s="57" t="s">
        <v>442</v>
      </c>
      <c r="C18" s="43">
        <v>1.684E-3</v>
      </c>
      <c r="D18" s="43">
        <v>8.1000000000000004E-5</v>
      </c>
      <c r="E18" s="43">
        <v>0</v>
      </c>
      <c r="F18" s="43">
        <v>1.0836E-2</v>
      </c>
      <c r="G18" s="43">
        <v>4.6E-5</v>
      </c>
      <c r="H18" s="43">
        <v>0.43428</v>
      </c>
      <c r="I18" s="43">
        <v>0.38952000000000003</v>
      </c>
      <c r="J18" s="43">
        <v>1.9546760000000001</v>
      </c>
      <c r="K18" s="43">
        <v>1.2290510000000003</v>
      </c>
      <c r="L18" s="43">
        <v>1.0367089999999999</v>
      </c>
      <c r="M18" s="43">
        <v>1.2379680000000002</v>
      </c>
      <c r="N18" s="43">
        <v>2.5085459999999999</v>
      </c>
      <c r="O18" s="43">
        <v>2.4826809999999999</v>
      </c>
      <c r="P18" s="43">
        <v>2.8698540000000001</v>
      </c>
      <c r="Q18" s="43">
        <v>2.3079470000000004</v>
      </c>
      <c r="R18" s="43">
        <v>4.9381690000000003</v>
      </c>
      <c r="S18" s="43">
        <v>4.7731149999999998</v>
      </c>
      <c r="T18" s="43">
        <v>4.3033189999999992</v>
      </c>
      <c r="U18" s="43">
        <v>3.8896100000000002</v>
      </c>
      <c r="V18" s="43">
        <v>4.0502729999999998</v>
      </c>
      <c r="W18" s="43">
        <v>10.754918999999999</v>
      </c>
      <c r="X18" s="43">
        <v>38.341692000000002</v>
      </c>
      <c r="Y18" s="43">
        <v>61.82332000000001</v>
      </c>
      <c r="Z18" s="43">
        <v>73.144434000000018</v>
      </c>
      <c r="AA18" s="43">
        <v>64.296669000000009</v>
      </c>
      <c r="AB18" s="43">
        <v>88.876225999999988</v>
      </c>
      <c r="AC18" s="43">
        <v>167.12224200000003</v>
      </c>
      <c r="AD18" s="43">
        <v>149.79583700000003</v>
      </c>
      <c r="AE18" s="43">
        <v>151.96721699999998</v>
      </c>
      <c r="AF18" s="43">
        <f t="shared" si="0"/>
        <v>844.54092100000003</v>
      </c>
    </row>
    <row r="19" spans="1:40">
      <c r="A19" s="57"/>
      <c r="B19" s="57" t="s">
        <v>443</v>
      </c>
      <c r="C19" s="43">
        <v>2.8642000000000001E-2</v>
      </c>
      <c r="D19" s="43">
        <v>3.2789999999999998E-3</v>
      </c>
      <c r="E19" s="43">
        <v>4.0776999999999994E-2</v>
      </c>
      <c r="F19" s="43">
        <v>1.4339999999999999E-3</v>
      </c>
      <c r="G19" s="43">
        <v>9.0000000000000006E-5</v>
      </c>
      <c r="H19" s="43">
        <v>1.2E-5</v>
      </c>
      <c r="I19" s="43">
        <v>4.5693999999999999E-2</v>
      </c>
      <c r="J19" s="43">
        <v>6.8999999999999997E-5</v>
      </c>
      <c r="K19" s="43">
        <v>1.3462E-2</v>
      </c>
      <c r="L19" s="43">
        <v>1.861E-3</v>
      </c>
      <c r="M19" s="43">
        <v>1.0609E-2</v>
      </c>
      <c r="N19" s="43">
        <v>1.5209999999999998E-3</v>
      </c>
      <c r="O19" s="43">
        <v>1.1580000000000002E-3</v>
      </c>
      <c r="P19" s="43">
        <v>3.4000000000000002E-4</v>
      </c>
      <c r="Q19" s="43">
        <v>1.7163999999999999E-2</v>
      </c>
      <c r="R19" s="43">
        <v>3.797E-3</v>
      </c>
      <c r="S19" s="43">
        <v>3.7790000000000002E-3</v>
      </c>
      <c r="T19" s="43">
        <v>2.346E-3</v>
      </c>
      <c r="U19" s="43">
        <v>1.3849999999999999E-3</v>
      </c>
      <c r="V19" s="43">
        <v>1.3125000000000001E-2</v>
      </c>
      <c r="W19" s="43">
        <v>1.7249999999999998E-3</v>
      </c>
      <c r="X19" s="43">
        <v>7.45E-4</v>
      </c>
      <c r="Y19" s="43">
        <v>7.2760000000000003E-3</v>
      </c>
      <c r="Z19" s="43">
        <v>2.4200000000000003E-3</v>
      </c>
      <c r="AA19" s="43">
        <v>9.5800000000000008E-4</v>
      </c>
      <c r="AB19" s="43">
        <v>3.1840000000000002E-3</v>
      </c>
      <c r="AC19" s="43">
        <v>4.9299999999999995E-4</v>
      </c>
      <c r="AD19" s="43">
        <v>1.6249999999999999E-3</v>
      </c>
      <c r="AE19" s="43">
        <v>1.3174E-2</v>
      </c>
      <c r="AF19" s="43">
        <f t="shared" si="0"/>
        <v>0.22214399999999992</v>
      </c>
    </row>
    <row r="20" spans="1:40">
      <c r="A20" s="57"/>
      <c r="B20" s="57" t="s">
        <v>444</v>
      </c>
      <c r="C20" s="43">
        <v>0</v>
      </c>
      <c r="D20" s="43">
        <v>0</v>
      </c>
      <c r="E20" s="43">
        <v>0</v>
      </c>
      <c r="F20" s="43">
        <v>7.9050000000000006E-3</v>
      </c>
      <c r="G20" s="43">
        <v>5.8999999999999998E-5</v>
      </c>
      <c r="H20" s="43">
        <v>0</v>
      </c>
      <c r="I20" s="43">
        <v>1.341E-3</v>
      </c>
      <c r="J20" s="43">
        <v>6.5120000000000004E-3</v>
      </c>
      <c r="K20" s="43">
        <v>2.0944999999999998E-2</v>
      </c>
      <c r="L20" s="43">
        <v>9.9885000000000002E-2</v>
      </c>
      <c r="M20" s="43">
        <v>0.41506699999999996</v>
      </c>
      <c r="N20" s="43">
        <v>0.499309</v>
      </c>
      <c r="O20" s="43">
        <v>0.253415</v>
      </c>
      <c r="P20" s="43">
        <v>0.27982100000000004</v>
      </c>
      <c r="Q20" s="43">
        <v>0.12173299999999999</v>
      </c>
      <c r="R20" s="43">
        <v>1.9236609999999998</v>
      </c>
      <c r="S20" s="43">
        <v>1.0970609999999998</v>
      </c>
      <c r="T20" s="43">
        <v>1.0538620000000001</v>
      </c>
      <c r="U20" s="43">
        <v>2.13015</v>
      </c>
      <c r="V20" s="43">
        <v>2.8748370000000003</v>
      </c>
      <c r="W20" s="43">
        <v>3.9169779999999998</v>
      </c>
      <c r="X20" s="43">
        <v>4.6461740000000002</v>
      </c>
      <c r="Y20" s="43">
        <v>4.7286919999999997</v>
      </c>
      <c r="Z20" s="43">
        <v>2.595796</v>
      </c>
      <c r="AA20" s="43">
        <v>1.6993880000000001</v>
      </c>
      <c r="AB20" s="43">
        <v>1.5401989999999999</v>
      </c>
      <c r="AC20" s="43">
        <v>3.6442109999999999</v>
      </c>
      <c r="AD20" s="43">
        <v>3.5651730000000001</v>
      </c>
      <c r="AE20" s="43">
        <v>2.6078679999999999</v>
      </c>
      <c r="AF20" s="43">
        <f t="shared" si="0"/>
        <v>39.730041999999997</v>
      </c>
    </row>
    <row r="21" spans="1:40">
      <c r="A21" s="57"/>
      <c r="B21" s="57" t="s">
        <v>445</v>
      </c>
      <c r="C21" s="43">
        <v>1.94E-4</v>
      </c>
      <c r="D21" s="43">
        <v>0</v>
      </c>
      <c r="E21" s="43">
        <v>0</v>
      </c>
      <c r="F21" s="43">
        <v>1.518E-3</v>
      </c>
      <c r="G21" s="43">
        <v>0</v>
      </c>
      <c r="H21" s="43">
        <v>0</v>
      </c>
      <c r="I21" s="43">
        <v>0</v>
      </c>
      <c r="J21" s="43">
        <v>0</v>
      </c>
      <c r="K21" s="43">
        <v>2.7999999999999998E-4</v>
      </c>
      <c r="L21" s="43">
        <v>1.155E-3</v>
      </c>
      <c r="M21" s="43">
        <v>8.3299999999999997E-4</v>
      </c>
      <c r="N21" s="43">
        <v>1.2239E-2</v>
      </c>
      <c r="O21" s="43">
        <v>8.3031000000000008E-2</v>
      </c>
      <c r="P21" s="43">
        <v>1.4E-2</v>
      </c>
      <c r="Q21" s="43">
        <v>3.0530000000000002E-3</v>
      </c>
      <c r="R21" s="43">
        <v>2.2335000000000001E-2</v>
      </c>
      <c r="S21" s="43">
        <v>1.908E-2</v>
      </c>
      <c r="T21" s="43">
        <v>1.178E-3</v>
      </c>
      <c r="U21" s="43">
        <v>6.1321000000000007E-2</v>
      </c>
      <c r="V21" s="43">
        <v>4.3395640000000002</v>
      </c>
      <c r="W21" s="43">
        <v>7.0730000000000001E-2</v>
      </c>
      <c r="X21" s="43">
        <v>2.5460000000000001E-3</v>
      </c>
      <c r="Y21" s="43">
        <v>0.23740700000000001</v>
      </c>
      <c r="Z21" s="43">
        <v>3.7150100000000004</v>
      </c>
      <c r="AA21" s="43">
        <v>1.565167</v>
      </c>
      <c r="AB21" s="43">
        <v>3.6006999999999997E-2</v>
      </c>
      <c r="AC21" s="43">
        <v>4.6209E-2</v>
      </c>
      <c r="AD21" s="43">
        <v>2.0015999999999999E-2</v>
      </c>
      <c r="AE21" s="43">
        <v>2.0913000000000001E-2</v>
      </c>
      <c r="AF21" s="43">
        <f t="shared" si="0"/>
        <v>10.273786000000001</v>
      </c>
    </row>
    <row r="22" spans="1:40">
      <c r="A22" s="57"/>
      <c r="B22" s="57" t="s">
        <v>446</v>
      </c>
      <c r="C22" s="43">
        <v>6.6650000000000001E-2</v>
      </c>
      <c r="D22" s="43">
        <v>6.2859999999999999E-2</v>
      </c>
      <c r="E22" s="43">
        <v>7.077E-3</v>
      </c>
      <c r="F22" s="43">
        <v>6.9644999999999999E-2</v>
      </c>
      <c r="G22" s="43">
        <v>2.33E-4</v>
      </c>
      <c r="H22" s="43">
        <v>3.4999999999999997E-5</v>
      </c>
      <c r="I22" s="43">
        <v>7.1000000000000005E-5</v>
      </c>
      <c r="J22" s="43">
        <v>0.36972899999999997</v>
      </c>
      <c r="K22" s="43">
        <v>2.088E-3</v>
      </c>
      <c r="L22" s="43">
        <v>9.4982000000000011E-2</v>
      </c>
      <c r="M22" s="43">
        <v>4.4460000000000003E-3</v>
      </c>
      <c r="N22" s="43">
        <v>7.399E-2</v>
      </c>
      <c r="O22" s="43">
        <v>5.7289999999999997E-3</v>
      </c>
      <c r="P22" s="43">
        <v>1.462E-3</v>
      </c>
      <c r="Q22" s="43">
        <v>1.0440000000000001E-2</v>
      </c>
      <c r="R22" s="43">
        <v>2.7785000000000001E-2</v>
      </c>
      <c r="S22" s="43">
        <v>0.57065100000000002</v>
      </c>
      <c r="T22" s="43">
        <v>3.3634339999999998</v>
      </c>
      <c r="U22" s="43">
        <v>5.1592960000000003</v>
      </c>
      <c r="V22" s="43">
        <v>0.157278</v>
      </c>
      <c r="W22" s="43">
        <v>2.3840000000000004E-2</v>
      </c>
      <c r="X22" s="43">
        <v>4.5226999999999996E-2</v>
      </c>
      <c r="Y22" s="43">
        <v>2.7091999999999998E-2</v>
      </c>
      <c r="Z22" s="43">
        <v>7.5306000000000012E-2</v>
      </c>
      <c r="AA22" s="43">
        <v>6.8736999999999993E-2</v>
      </c>
      <c r="AB22" s="43">
        <v>3.7412000000000001E-2</v>
      </c>
      <c r="AC22" s="43">
        <v>0.85673500000000002</v>
      </c>
      <c r="AD22" s="43">
        <v>8.3391999999999994E-2</v>
      </c>
      <c r="AE22" s="43">
        <v>0.19873700000000002</v>
      </c>
      <c r="AF22" s="43">
        <f t="shared" si="0"/>
        <v>11.464358999999998</v>
      </c>
    </row>
    <row r="23" spans="1:40">
      <c r="A23" s="30"/>
      <c r="B23" s="30" t="s">
        <v>448</v>
      </c>
      <c r="C23" s="43">
        <f>SUM(C9:C14)</f>
        <v>16934.934940500003</v>
      </c>
      <c r="D23" s="43">
        <f t="shared" ref="D23:AD23" si="1">SUM(D9:D14)</f>
        <v>21000.689020999998</v>
      </c>
      <c r="E23" s="43">
        <f t="shared" si="1"/>
        <v>26049.198096000004</v>
      </c>
      <c r="F23" s="43">
        <f t="shared" si="1"/>
        <v>25397.507010000001</v>
      </c>
      <c r="G23" s="43">
        <f t="shared" si="1"/>
        <v>32906.462566000002</v>
      </c>
      <c r="H23" s="43">
        <f t="shared" si="1"/>
        <v>37985.965508499998</v>
      </c>
      <c r="I23" s="43">
        <f t="shared" si="1"/>
        <v>43964.280176499997</v>
      </c>
      <c r="J23" s="43">
        <f t="shared" si="1"/>
        <v>62384.363129499994</v>
      </c>
      <c r="K23" s="43">
        <f t="shared" si="1"/>
        <v>96630.023046999995</v>
      </c>
      <c r="L23" s="43">
        <f t="shared" si="1"/>
        <v>136754.742799</v>
      </c>
      <c r="M23" s="43">
        <f t="shared" si="1"/>
        <v>156901.929302</v>
      </c>
      <c r="N23" s="43">
        <f t="shared" si="1"/>
        <v>180014.68721149999</v>
      </c>
      <c r="O23" s="43">
        <f t="shared" si="1"/>
        <v>178669.79000500002</v>
      </c>
      <c r="P23" s="43">
        <f t="shared" si="1"/>
        <v>149330.12330000001</v>
      </c>
      <c r="Q23" s="43">
        <f t="shared" si="1"/>
        <v>198896.01957999999</v>
      </c>
      <c r="R23" s="43">
        <f t="shared" si="1"/>
        <v>258607.02947100002</v>
      </c>
      <c r="S23" s="43">
        <f t="shared" si="1"/>
        <v>277081.86362600001</v>
      </c>
      <c r="T23" s="43">
        <f t="shared" si="1"/>
        <v>298527.22417900001</v>
      </c>
      <c r="U23" s="43">
        <f t="shared" si="1"/>
        <v>336365.64339000004</v>
      </c>
      <c r="V23" s="43">
        <f t="shared" si="1"/>
        <v>330925.31113300013</v>
      </c>
      <c r="W23" s="43">
        <f t="shared" si="1"/>
        <v>328466.01444300002</v>
      </c>
      <c r="X23" s="43">
        <f t="shared" si="1"/>
        <v>295945.73067400005</v>
      </c>
      <c r="Y23" s="43">
        <f t="shared" si="1"/>
        <v>340769.89708899986</v>
      </c>
      <c r="Z23" s="43">
        <f t="shared" si="1"/>
        <v>358896.83885399997</v>
      </c>
      <c r="AA23" s="43">
        <f t="shared" si="1"/>
        <v>346681.30157200008</v>
      </c>
      <c r="AB23" s="43">
        <f t="shared" si="1"/>
        <v>376342.93971500004</v>
      </c>
      <c r="AC23" s="43">
        <f t="shared" si="1"/>
        <v>459749.56921599992</v>
      </c>
      <c r="AD23" s="43">
        <f t="shared" si="1"/>
        <v>441135.26832999999</v>
      </c>
      <c r="AE23" s="43">
        <f t="shared" ref="AE23" si="2">SUM(AE9:AE14)</f>
        <v>375934.97880199994</v>
      </c>
      <c r="AF23" s="43">
        <f t="shared" si="0"/>
        <v>6189250.3261864996</v>
      </c>
    </row>
    <row r="24" spans="1:40">
      <c r="A24" s="30"/>
      <c r="B24" s="30" t="s">
        <v>449</v>
      </c>
      <c r="C24" s="43">
        <f>C25-C23</f>
        <v>3988.1175445000008</v>
      </c>
      <c r="D24" s="43">
        <f t="shared" ref="D24:AD24" si="3">D25-D23</f>
        <v>7120.060424000003</v>
      </c>
      <c r="E24" s="43">
        <f t="shared" si="3"/>
        <v>6909.6623539999891</v>
      </c>
      <c r="F24" s="43">
        <f t="shared" si="3"/>
        <v>13902.131471000001</v>
      </c>
      <c r="G24" s="43">
        <f t="shared" si="3"/>
        <v>19712.688874999993</v>
      </c>
      <c r="H24" s="43">
        <f t="shared" si="3"/>
        <v>24601.335943500024</v>
      </c>
      <c r="I24" s="43">
        <f t="shared" si="3"/>
        <v>22982.199124500003</v>
      </c>
      <c r="J24" s="43">
        <f t="shared" si="3"/>
        <v>24132.793269999995</v>
      </c>
      <c r="K24" s="43">
        <f t="shared" si="3"/>
        <v>59611.562866000022</v>
      </c>
      <c r="L24" s="43">
        <f t="shared" si="3"/>
        <v>63006.031119000021</v>
      </c>
      <c r="M24" s="43">
        <f t="shared" si="3"/>
        <v>95539.862462000019</v>
      </c>
      <c r="N24" s="43">
        <f t="shared" si="3"/>
        <v>123763.88522349994</v>
      </c>
      <c r="O24" s="43">
        <f t="shared" si="3"/>
        <v>83868.579036499956</v>
      </c>
      <c r="P24" s="43">
        <f t="shared" si="3"/>
        <v>48536.44215649995</v>
      </c>
      <c r="Q24" s="43">
        <f t="shared" si="3"/>
        <v>176538.36763300005</v>
      </c>
      <c r="R24" s="43">
        <f t="shared" si="3"/>
        <v>224335.41216499993</v>
      </c>
      <c r="S24" s="43">
        <f t="shared" si="3"/>
        <v>256255.77660700004</v>
      </c>
      <c r="T24" s="43">
        <f t="shared" si="3"/>
        <v>283224.41940900008</v>
      </c>
      <c r="U24" s="43">
        <f t="shared" si="3"/>
        <v>301880.996874</v>
      </c>
      <c r="V24" s="43">
        <f t="shared" si="3"/>
        <v>287531.62443199969</v>
      </c>
      <c r="W24" s="43">
        <f t="shared" si="3"/>
        <v>323701.11834499991</v>
      </c>
      <c r="X24" s="43">
        <f t="shared" si="3"/>
        <v>323630.42389999999</v>
      </c>
      <c r="Y24" s="43">
        <f t="shared" si="3"/>
        <v>305108.78036000009</v>
      </c>
      <c r="Z24" s="43">
        <f t="shared" si="3"/>
        <v>346150.73719800008</v>
      </c>
      <c r="AA24" s="43">
        <f t="shared" si="3"/>
        <v>329614.70359199977</v>
      </c>
      <c r="AB24" s="43">
        <f t="shared" si="3"/>
        <v>324954.73147399997</v>
      </c>
      <c r="AC24" s="43">
        <f t="shared" si="3"/>
        <v>387944.96368099994</v>
      </c>
      <c r="AD24" s="43">
        <f t="shared" si="3"/>
        <v>341961.76229899994</v>
      </c>
      <c r="AE24" s="43">
        <f t="shared" ref="AE24" si="4">AE25-AE23</f>
        <v>308898.41578599997</v>
      </c>
      <c r="AF24" s="43">
        <f t="shared" si="0"/>
        <v>5119407.5856249994</v>
      </c>
    </row>
    <row r="25" spans="1:40">
      <c r="A25" s="30"/>
      <c r="B25" s="30" t="s">
        <v>450</v>
      </c>
      <c r="C25" s="43">
        <v>20923.052485000004</v>
      </c>
      <c r="D25" s="43">
        <v>28120.749445000001</v>
      </c>
      <c r="E25" s="43">
        <v>32958.860449999993</v>
      </c>
      <c r="F25" s="43">
        <v>39299.638481000002</v>
      </c>
      <c r="G25" s="43">
        <v>52619.151440999995</v>
      </c>
      <c r="H25" s="43">
        <v>62587.301452000022</v>
      </c>
      <c r="I25" s="43">
        <v>66946.479300999999</v>
      </c>
      <c r="J25" s="43">
        <v>86517.156399499989</v>
      </c>
      <c r="K25" s="43">
        <v>156241.58591300002</v>
      </c>
      <c r="L25" s="43">
        <v>199760.77391800002</v>
      </c>
      <c r="M25" s="43">
        <v>252441.79176400002</v>
      </c>
      <c r="N25" s="43">
        <v>303778.57243499992</v>
      </c>
      <c r="O25" s="43">
        <v>262538.36904149997</v>
      </c>
      <c r="P25" s="43">
        <v>197866.56545649996</v>
      </c>
      <c r="Q25" s="43">
        <v>375434.38721300004</v>
      </c>
      <c r="R25" s="43">
        <v>482942.44163599994</v>
      </c>
      <c r="S25" s="43">
        <v>533337.64023300004</v>
      </c>
      <c r="T25" s="43">
        <v>581751.64358800009</v>
      </c>
      <c r="U25" s="43">
        <v>638246.64026400005</v>
      </c>
      <c r="V25" s="43">
        <v>618456.93556499982</v>
      </c>
      <c r="W25" s="43">
        <v>652167.13278799993</v>
      </c>
      <c r="X25" s="43">
        <v>619576.15457400004</v>
      </c>
      <c r="Y25" s="43">
        <v>645878.67744899995</v>
      </c>
      <c r="Z25" s="43">
        <v>705047.57605200005</v>
      </c>
      <c r="AA25" s="43">
        <v>676296.00516399986</v>
      </c>
      <c r="AB25" s="43">
        <v>701297.67118900002</v>
      </c>
      <c r="AC25" s="43">
        <v>847694.53289699985</v>
      </c>
      <c r="AD25" s="43">
        <v>783097.03062899993</v>
      </c>
      <c r="AE25" s="43">
        <v>684833.39458799991</v>
      </c>
      <c r="AF25" s="43">
        <f t="shared" si="0"/>
        <v>11308657.911811497</v>
      </c>
      <c r="AH25" s="38"/>
      <c r="AI25" s="38"/>
      <c r="AJ25" s="38"/>
      <c r="AK25" s="38"/>
      <c r="AL25" s="38"/>
      <c r="AM25" s="38"/>
      <c r="AN25" s="38"/>
    </row>
    <row r="26" spans="1:40">
      <c r="A26" s="27"/>
      <c r="B26" s="30"/>
      <c r="C26" s="95" t="s">
        <v>432</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row>
    <row r="27" spans="1:40" ht="13.8" thickBot="1">
      <c r="A27" s="27"/>
      <c r="B27" s="34"/>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row>
    <row r="28" spans="1:40" ht="13.8" thickTop="1">
      <c r="A28" s="27">
        <v>1</v>
      </c>
      <c r="B28" s="54" t="s">
        <v>564</v>
      </c>
      <c r="C28" s="33">
        <f>IFERROR(C9/C$25*100,"--")</f>
        <v>9.2441653739894054</v>
      </c>
      <c r="D28" s="33">
        <f t="shared" ref="D28:AF37" si="5">IFERROR(D9/D$25*100,"--")</f>
        <v>8.5864514412126454</v>
      </c>
      <c r="E28" s="33">
        <f t="shared" si="5"/>
        <v>8.9737508021154913</v>
      </c>
      <c r="F28" s="33">
        <f t="shared" si="5"/>
        <v>9.5865927439038732</v>
      </c>
      <c r="G28" s="33">
        <f t="shared" si="5"/>
        <v>9.5527864595766854</v>
      </c>
      <c r="H28" s="33">
        <f t="shared" si="5"/>
        <v>12.344660457881275</v>
      </c>
      <c r="I28" s="33">
        <f t="shared" si="5"/>
        <v>14.055580931586711</v>
      </c>
      <c r="J28" s="33">
        <f t="shared" si="5"/>
        <v>19.762132875761981</v>
      </c>
      <c r="K28" s="33">
        <f t="shared" si="5"/>
        <v>15.067145601113147</v>
      </c>
      <c r="L28" s="33">
        <f t="shared" si="5"/>
        <v>18.680715566469612</v>
      </c>
      <c r="M28" s="33">
        <f t="shared" si="5"/>
        <v>17.753847162873523</v>
      </c>
      <c r="N28" s="33">
        <f t="shared" si="5"/>
        <v>18.4002021567733</v>
      </c>
      <c r="O28" s="33">
        <f t="shared" si="5"/>
        <v>24.694155258788836</v>
      </c>
      <c r="P28" s="33">
        <f t="shared" si="5"/>
        <v>33.154614423436932</v>
      </c>
      <c r="Q28" s="33">
        <f t="shared" si="5"/>
        <v>14.793693246987901</v>
      </c>
      <c r="R28" s="33">
        <f t="shared" si="5"/>
        <v>15.718947507665309</v>
      </c>
      <c r="S28" s="33">
        <f t="shared" si="5"/>
        <v>15.133776885077582</v>
      </c>
      <c r="T28" s="33">
        <f t="shared" si="5"/>
        <v>15.6830049411281</v>
      </c>
      <c r="U28" s="33">
        <f t="shared" si="5"/>
        <v>18.004072657001252</v>
      </c>
      <c r="V28" s="33">
        <f t="shared" si="5"/>
        <v>18.09055205530009</v>
      </c>
      <c r="W28" s="33">
        <f t="shared" si="5"/>
        <v>16.88049802577013</v>
      </c>
      <c r="X28" s="33">
        <f t="shared" si="5"/>
        <v>17.602805998237294</v>
      </c>
      <c r="Y28" s="33">
        <f t="shared" si="5"/>
        <v>18.196516968510739</v>
      </c>
      <c r="Z28" s="33">
        <f t="shared" si="5"/>
        <v>19.37886252571457</v>
      </c>
      <c r="AA28" s="33">
        <f t="shared" si="5"/>
        <v>20.467098142097413</v>
      </c>
      <c r="AB28" s="33">
        <f t="shared" si="5"/>
        <v>23.88042297717341</v>
      </c>
      <c r="AC28" s="33">
        <f t="shared" si="5"/>
        <v>24.602946389810093</v>
      </c>
      <c r="AD28" s="33">
        <f t="shared" si="5"/>
        <v>25.083513586972067</v>
      </c>
      <c r="AE28" s="33">
        <f t="shared" ref="AE28:AE36" si="6">IFERROR(AE9/AE$25*100,"--")</f>
        <v>24.334882531430836</v>
      </c>
      <c r="AF28" s="33">
        <f>IFERROR(AF9/AF$25*100,"--")</f>
        <v>19.660833640920035</v>
      </c>
    </row>
    <row r="29" spans="1:40">
      <c r="A29" s="27">
        <v>2</v>
      </c>
      <c r="B29" s="54" t="s">
        <v>439</v>
      </c>
      <c r="C29" s="33">
        <f t="shared" ref="C29:R44" si="7">IFERROR(C10/C$25*100,"--")</f>
        <v>7.1577812012547728</v>
      </c>
      <c r="D29" s="33">
        <f t="shared" si="7"/>
        <v>7.599542374145285</v>
      </c>
      <c r="E29" s="33">
        <f t="shared" si="7"/>
        <v>8.1078034571428894</v>
      </c>
      <c r="F29" s="33">
        <f t="shared" si="7"/>
        <v>7.1265434498946929</v>
      </c>
      <c r="G29" s="33">
        <f t="shared" si="7"/>
        <v>8.0090630950697612</v>
      </c>
      <c r="H29" s="33">
        <f t="shared" si="7"/>
        <v>7.5083677343143087</v>
      </c>
      <c r="I29" s="33">
        <f t="shared" si="7"/>
        <v>8.5374097632564006</v>
      </c>
      <c r="J29" s="33">
        <f t="shared" si="7"/>
        <v>12.250767428206014</v>
      </c>
      <c r="K29" s="33">
        <f t="shared" si="7"/>
        <v>14.052808067517915</v>
      </c>
      <c r="L29" s="33">
        <f t="shared" si="7"/>
        <v>19.272076841423882</v>
      </c>
      <c r="M29" s="33">
        <f t="shared" si="7"/>
        <v>20.074249325711975</v>
      </c>
      <c r="N29" s="33">
        <f t="shared" si="7"/>
        <v>19.150205713883143</v>
      </c>
      <c r="O29" s="33">
        <f t="shared" si="7"/>
        <v>13.932467698928239</v>
      </c>
      <c r="P29" s="33">
        <f t="shared" si="7"/>
        <v>14.980624899468717</v>
      </c>
      <c r="Q29" s="33">
        <f t="shared" si="7"/>
        <v>14.826674314310795</v>
      </c>
      <c r="R29" s="33">
        <f t="shared" si="7"/>
        <v>16.087161589032029</v>
      </c>
      <c r="S29" s="33">
        <f t="shared" si="5"/>
        <v>16.191899410338422</v>
      </c>
      <c r="T29" s="33">
        <f t="shared" si="5"/>
        <v>16.673982038063102</v>
      </c>
      <c r="U29" s="33">
        <f t="shared" si="5"/>
        <v>17.166158292142569</v>
      </c>
      <c r="V29" s="33">
        <f t="shared" si="5"/>
        <v>17.561608967935165</v>
      </c>
      <c r="W29" s="33">
        <f t="shared" si="5"/>
        <v>17.065423114197127</v>
      </c>
      <c r="X29" s="33">
        <f t="shared" si="5"/>
        <v>15.220936122830805</v>
      </c>
      <c r="Y29" s="33">
        <f t="shared" si="5"/>
        <v>17.884521386622346</v>
      </c>
      <c r="Z29" s="33">
        <f t="shared" si="5"/>
        <v>17.787773089336934</v>
      </c>
      <c r="AA29" s="33">
        <f t="shared" si="5"/>
        <v>15.205492950392784</v>
      </c>
      <c r="AB29" s="33">
        <f t="shared" si="5"/>
        <v>14.870719886918652</v>
      </c>
      <c r="AC29" s="33">
        <f t="shared" si="5"/>
        <v>15.748564498553987</v>
      </c>
      <c r="AD29" s="33">
        <f t="shared" si="5"/>
        <v>17.168241899731349</v>
      </c>
      <c r="AE29" s="33">
        <f t="shared" si="6"/>
        <v>16.13434782681319</v>
      </c>
      <c r="AF29" s="33">
        <f t="shared" si="5"/>
        <v>16.242708042180613</v>
      </c>
    </row>
    <row r="30" spans="1:40">
      <c r="A30" s="27">
        <v>3</v>
      </c>
      <c r="B30" s="54" t="s">
        <v>437</v>
      </c>
      <c r="C30" s="33">
        <f t="shared" si="7"/>
        <v>12.521034948787491</v>
      </c>
      <c r="D30" s="33">
        <f t="shared" si="5"/>
        <v>12.734673739773791</v>
      </c>
      <c r="E30" s="33">
        <f t="shared" si="5"/>
        <v>21.203717135796797</v>
      </c>
      <c r="F30" s="33">
        <f t="shared" si="5"/>
        <v>13.493545742319677</v>
      </c>
      <c r="G30" s="33">
        <f t="shared" si="5"/>
        <v>13.281292741552406</v>
      </c>
      <c r="H30" s="33">
        <f t="shared" si="5"/>
        <v>9.6152193510297028</v>
      </c>
      <c r="I30" s="33">
        <f t="shared" si="5"/>
        <v>13.690184948027726</v>
      </c>
      <c r="J30" s="33">
        <f t="shared" si="5"/>
        <v>9.2528608106753083</v>
      </c>
      <c r="K30" s="33">
        <f t="shared" si="5"/>
        <v>6.3295758963344957</v>
      </c>
      <c r="L30" s="33">
        <f t="shared" si="5"/>
        <v>4.4534566506794935</v>
      </c>
      <c r="M30" s="33">
        <f t="shared" si="5"/>
        <v>3.6667209241857464</v>
      </c>
      <c r="N30" s="33">
        <f t="shared" si="5"/>
        <v>3.80491325255444</v>
      </c>
      <c r="O30" s="33">
        <f t="shared" si="5"/>
        <v>4.2265694222188053</v>
      </c>
      <c r="P30" s="33">
        <f t="shared" si="5"/>
        <v>5.1942211524157109</v>
      </c>
      <c r="Q30" s="33">
        <f t="shared" si="5"/>
        <v>5.0514632327060607</v>
      </c>
      <c r="R30" s="33">
        <f t="shared" si="5"/>
        <v>4.7765420969951977</v>
      </c>
      <c r="S30" s="33">
        <f t="shared" si="5"/>
        <v>4.2915446635269738</v>
      </c>
      <c r="T30" s="33">
        <f t="shared" si="5"/>
        <v>4.2513355856568058</v>
      </c>
      <c r="U30" s="33">
        <f t="shared" si="5"/>
        <v>5.4101268097106265</v>
      </c>
      <c r="V30" s="33">
        <f t="shared" si="5"/>
        <v>5.3410286022297084</v>
      </c>
      <c r="W30" s="33">
        <f t="shared" si="5"/>
        <v>5.1907433243809891</v>
      </c>
      <c r="X30" s="33">
        <f t="shared" si="5"/>
        <v>4.6336052246457351</v>
      </c>
      <c r="Y30" s="33">
        <f t="shared" si="5"/>
        <v>4.8178582784159349</v>
      </c>
      <c r="Z30" s="33">
        <f t="shared" si="5"/>
        <v>4.7514788591414465</v>
      </c>
      <c r="AA30" s="33">
        <f t="shared" si="5"/>
        <v>4.8793140407502369</v>
      </c>
      <c r="AB30" s="33">
        <f t="shared" si="5"/>
        <v>4.6285151909840154</v>
      </c>
      <c r="AC30" s="33">
        <f t="shared" si="5"/>
        <v>4.1522224704823945</v>
      </c>
      <c r="AD30" s="33">
        <f t="shared" si="5"/>
        <v>4.1081998644739386</v>
      </c>
      <c r="AE30" s="33">
        <f t="shared" si="6"/>
        <v>4.097037259387708</v>
      </c>
      <c r="AF30" s="33">
        <f t="shared" si="5"/>
        <v>4.9070660735072904</v>
      </c>
    </row>
    <row r="31" spans="1:40">
      <c r="A31" s="27">
        <v>4</v>
      </c>
      <c r="B31" s="54" t="s">
        <v>562</v>
      </c>
      <c r="C31" s="33">
        <f t="shared" si="7"/>
        <v>13.619797947947458</v>
      </c>
      <c r="D31" s="33">
        <f t="shared" si="5"/>
        <v>10.523370135592771</v>
      </c>
      <c r="E31" s="33">
        <f t="shared" si="5"/>
        <v>8.1455955465232162</v>
      </c>
      <c r="F31" s="33">
        <f t="shared" si="5"/>
        <v>6.7289882609950951</v>
      </c>
      <c r="G31" s="33">
        <f t="shared" si="5"/>
        <v>5.45515214592265</v>
      </c>
      <c r="H31" s="33">
        <f t="shared" si="5"/>
        <v>7.3181910942633124</v>
      </c>
      <c r="I31" s="33">
        <f t="shared" si="5"/>
        <v>6.9329107989860654</v>
      </c>
      <c r="J31" s="33">
        <f t="shared" si="5"/>
        <v>7.6411320137172289</v>
      </c>
      <c r="K31" s="33">
        <f t="shared" si="5"/>
        <v>3.9130227936910025</v>
      </c>
      <c r="L31" s="33">
        <f t="shared" si="5"/>
        <v>3.445439124512633</v>
      </c>
      <c r="M31" s="33">
        <f t="shared" si="5"/>
        <v>2.9169429338720532</v>
      </c>
      <c r="N31" s="33">
        <f t="shared" si="5"/>
        <v>2.0085777785744177</v>
      </c>
      <c r="O31" s="33">
        <f t="shared" si="5"/>
        <v>2.1496309562690641</v>
      </c>
      <c r="P31" s="33">
        <f t="shared" si="5"/>
        <v>2.7361184384585751</v>
      </c>
      <c r="Q31" s="33">
        <f t="shared" si="5"/>
        <v>1.1101217653340423</v>
      </c>
      <c r="R31" s="33">
        <f t="shared" si="5"/>
        <v>0.88225497630034544</v>
      </c>
      <c r="S31" s="33">
        <f t="shared" si="5"/>
        <v>0.69814665291077493</v>
      </c>
      <c r="T31" s="33">
        <f t="shared" si="5"/>
        <v>0.46691885548392298</v>
      </c>
      <c r="U31" s="33">
        <f t="shared" si="5"/>
        <v>0.36287502289741941</v>
      </c>
      <c r="V31" s="33">
        <f t="shared" si="5"/>
        <v>0.30435743198196669</v>
      </c>
      <c r="W31" s="33">
        <f t="shared" si="5"/>
        <v>0.49384528030898978</v>
      </c>
      <c r="X31" s="33">
        <f t="shared" si="5"/>
        <v>0.21230450014726879</v>
      </c>
      <c r="Y31" s="33">
        <f t="shared" si="5"/>
        <v>0.25926549079060218</v>
      </c>
      <c r="Z31" s="33">
        <f t="shared" si="5"/>
        <v>0.21812192414183648</v>
      </c>
      <c r="AA31" s="33">
        <f t="shared" si="5"/>
        <v>0.24535158470995597</v>
      </c>
      <c r="AB31" s="33">
        <f t="shared" si="5"/>
        <v>0.26042754867608736</v>
      </c>
      <c r="AC31" s="33">
        <f t="shared" si="5"/>
        <v>0.17174704890740405</v>
      </c>
      <c r="AD31" s="33">
        <f t="shared" si="5"/>
        <v>0.16182043813678484</v>
      </c>
      <c r="AE31" s="33">
        <f t="shared" si="6"/>
        <v>9.688411082803032E-2</v>
      </c>
      <c r="AF31" s="33">
        <f t="shared" si="5"/>
        <v>0.89354181857830661</v>
      </c>
    </row>
    <row r="32" spans="1:40">
      <c r="A32" s="27">
        <v>5</v>
      </c>
      <c r="B32" s="54" t="s">
        <v>438</v>
      </c>
      <c r="C32" s="33">
        <f t="shared" si="7"/>
        <v>38.363838482719359</v>
      </c>
      <c r="D32" s="33">
        <f t="shared" si="5"/>
        <v>35.175286886810788</v>
      </c>
      <c r="E32" s="33">
        <f t="shared" si="5"/>
        <v>32.525359092019229</v>
      </c>
      <c r="F32" s="33">
        <f t="shared" si="5"/>
        <v>27.583800462289037</v>
      </c>
      <c r="G32" s="33">
        <f t="shared" si="5"/>
        <v>26.052267749644038</v>
      </c>
      <c r="H32" s="33">
        <f t="shared" si="5"/>
        <v>23.312201164624188</v>
      </c>
      <c r="I32" s="33">
        <f t="shared" si="5"/>
        <v>21.520260281685637</v>
      </c>
      <c r="J32" s="33">
        <f t="shared" si="5"/>
        <v>21.992076894716298</v>
      </c>
      <c r="K32" s="33">
        <f t="shared" si="5"/>
        <v>21.57270110709721</v>
      </c>
      <c r="L32" s="33">
        <f t="shared" si="5"/>
        <v>21.700690167427243</v>
      </c>
      <c r="M32" s="33">
        <f t="shared" si="5"/>
        <v>16.832861370563222</v>
      </c>
      <c r="N32" s="33">
        <f t="shared" si="5"/>
        <v>14.777360268919329</v>
      </c>
      <c r="O32" s="33">
        <f t="shared" si="5"/>
        <v>21.426079440452447</v>
      </c>
      <c r="P32" s="33">
        <f t="shared" si="5"/>
        <v>17.215360346206992</v>
      </c>
      <c r="Q32" s="33">
        <f t="shared" si="5"/>
        <v>15.951682598009572</v>
      </c>
      <c r="R32" s="33">
        <f t="shared" si="5"/>
        <v>14.876749473625964</v>
      </c>
      <c r="S32" s="33">
        <f t="shared" si="5"/>
        <v>14.349473977228708</v>
      </c>
      <c r="T32" s="33">
        <f t="shared" si="5"/>
        <v>12.830290496757202</v>
      </c>
      <c r="U32" s="33">
        <f t="shared" si="5"/>
        <v>10.525969275014347</v>
      </c>
      <c r="V32" s="33">
        <f t="shared" si="5"/>
        <v>10.849043684295175</v>
      </c>
      <c r="W32" s="33">
        <f t="shared" si="5"/>
        <v>9.8944825540566335</v>
      </c>
      <c r="X32" s="33">
        <f t="shared" si="5"/>
        <v>9.1324256074548469</v>
      </c>
      <c r="Y32" s="33">
        <f t="shared" si="5"/>
        <v>10.569349368464065</v>
      </c>
      <c r="Z32" s="33">
        <f t="shared" si="5"/>
        <v>7.8047694290550291</v>
      </c>
      <c r="AA32" s="33">
        <f t="shared" si="5"/>
        <v>9.4358597246963196</v>
      </c>
      <c r="AB32" s="33">
        <f t="shared" si="5"/>
        <v>8.8949920708047614</v>
      </c>
      <c r="AC32" s="33">
        <f t="shared" si="5"/>
        <v>8.4144341211254297</v>
      </c>
      <c r="AD32" s="33">
        <f t="shared" si="5"/>
        <v>8.3349332929500797</v>
      </c>
      <c r="AE32" s="33">
        <f t="shared" si="6"/>
        <v>8.5552773895098593</v>
      </c>
      <c r="AF32" s="33">
        <f t="shared" si="5"/>
        <v>11.839923070836086</v>
      </c>
    </row>
    <row r="33" spans="1:32">
      <c r="A33" s="27"/>
      <c r="B33" s="54" t="s">
        <v>440</v>
      </c>
      <c r="C33" s="33">
        <f t="shared" si="7"/>
        <v>3.2503871052637176E-2</v>
      </c>
      <c r="D33" s="33">
        <f t="shared" si="5"/>
        <v>6.1078453949433849E-2</v>
      </c>
      <c r="E33" s="33">
        <f t="shared" si="5"/>
        <v>7.9267731478865511E-2</v>
      </c>
      <c r="F33" s="33">
        <f t="shared" si="5"/>
        <v>0.10582359687635925</v>
      </c>
      <c r="G33" s="33">
        <f t="shared" si="5"/>
        <v>0.18648309467708735</v>
      </c>
      <c r="H33" s="33">
        <f t="shared" si="5"/>
        <v>0.59412794348575859</v>
      </c>
      <c r="I33" s="33">
        <f t="shared" si="5"/>
        <v>0.93444080037029753</v>
      </c>
      <c r="J33" s="33">
        <f t="shared" si="5"/>
        <v>1.2073794290886299</v>
      </c>
      <c r="K33" s="33">
        <f t="shared" si="5"/>
        <v>0.91129173048257672</v>
      </c>
      <c r="L33" s="33">
        <f t="shared" si="5"/>
        <v>0.90687924884774473</v>
      </c>
      <c r="M33" s="33">
        <f t="shared" si="5"/>
        <v>0.90908437306032075</v>
      </c>
      <c r="N33" s="33">
        <f t="shared" si="5"/>
        <v>1.1172611944926503</v>
      </c>
      <c r="O33" s="33">
        <f t="shared" si="5"/>
        <v>1.6258317207437514</v>
      </c>
      <c r="P33" s="33">
        <f t="shared" si="5"/>
        <v>2.1891751352768547</v>
      </c>
      <c r="Q33" s="33">
        <f t="shared" si="5"/>
        <v>1.2439359853711047</v>
      </c>
      <c r="R33" s="33">
        <f t="shared" si="5"/>
        <v>1.2065536616042243</v>
      </c>
      <c r="S33" s="33">
        <f t="shared" si="5"/>
        <v>1.2875883022244441</v>
      </c>
      <c r="T33" s="33">
        <f t="shared" si="5"/>
        <v>1.4097032815274646</v>
      </c>
      <c r="U33" s="33">
        <f t="shared" si="5"/>
        <v>1.2323120868676556</v>
      </c>
      <c r="V33" s="33">
        <f t="shared" si="5"/>
        <v>1.361631432317399</v>
      </c>
      <c r="W33" s="33">
        <f t="shared" si="5"/>
        <v>0.8403202000646478</v>
      </c>
      <c r="X33" s="33">
        <f t="shared" si="5"/>
        <v>0.96375867339594579</v>
      </c>
      <c r="Y33" s="33">
        <f t="shared" si="5"/>
        <v>1.033155330093229</v>
      </c>
      <c r="Z33" s="33">
        <f t="shared" si="5"/>
        <v>0.96291201368505719</v>
      </c>
      <c r="AA33" s="33">
        <f t="shared" si="5"/>
        <v>1.0286533925796308</v>
      </c>
      <c r="AB33" s="33">
        <f t="shared" si="5"/>
        <v>1.1287166279305558</v>
      </c>
      <c r="AC33" s="33">
        <f t="shared" si="5"/>
        <v>1.1453732279974178</v>
      </c>
      <c r="AD33" s="33">
        <f t="shared" si="5"/>
        <v>1.4754248776450574</v>
      </c>
      <c r="AE33" s="33">
        <f t="shared" si="6"/>
        <v>1.6759410708797111</v>
      </c>
      <c r="AF33" s="33">
        <f t="shared" si="5"/>
        <v>1.1861205780740913</v>
      </c>
    </row>
    <row r="34" spans="1:32">
      <c r="A34" s="27"/>
      <c r="B34" s="56" t="s">
        <v>563</v>
      </c>
      <c r="C34" s="33">
        <f t="shared" si="7"/>
        <v>1.4375732231978864E-2</v>
      </c>
      <c r="D34" s="33">
        <f t="shared" si="5"/>
        <v>2.0130142729914008E-2</v>
      </c>
      <c r="E34" s="33">
        <f t="shared" si="5"/>
        <v>5.9017431835996635E-2</v>
      </c>
      <c r="F34" s="33">
        <f t="shared" si="5"/>
        <v>7.6077160390303988E-2</v>
      </c>
      <c r="G34" s="33">
        <f t="shared" si="5"/>
        <v>0.10938322345341527</v>
      </c>
      <c r="H34" s="33">
        <f t="shared" si="5"/>
        <v>0.26974231846291735</v>
      </c>
      <c r="I34" s="33">
        <f t="shared" si="5"/>
        <v>0.41056651950910639</v>
      </c>
      <c r="J34" s="33">
        <f t="shared" si="5"/>
        <v>0.46978343534918693</v>
      </c>
      <c r="K34" s="33">
        <f t="shared" si="5"/>
        <v>0.51880587825789282</v>
      </c>
      <c r="L34" s="33">
        <f t="shared" si="5"/>
        <v>0.31699809330931927</v>
      </c>
      <c r="M34" s="33">
        <f t="shared" si="5"/>
        <v>0.28380492231245907</v>
      </c>
      <c r="N34" s="33">
        <f t="shared" si="5"/>
        <v>0.28931333732831138</v>
      </c>
      <c r="O34" s="33">
        <f t="shared" si="5"/>
        <v>0.41901167970846592</v>
      </c>
      <c r="P34" s="33">
        <f t="shared" si="5"/>
        <v>0.48640497108723824</v>
      </c>
      <c r="Q34" s="33">
        <f t="shared" si="5"/>
        <v>0.51553582514590179</v>
      </c>
      <c r="R34" s="33">
        <f t="shared" si="5"/>
        <v>0.53578714499279101</v>
      </c>
      <c r="S34" s="33">
        <f t="shared" si="5"/>
        <v>0.53338389894199389</v>
      </c>
      <c r="T34" s="33">
        <f t="shared" si="5"/>
        <v>0.47612988214635021</v>
      </c>
      <c r="U34" s="33">
        <f t="shared" si="5"/>
        <v>0.47552073501626663</v>
      </c>
      <c r="V34" s="33">
        <f t="shared" si="5"/>
        <v>0.6837955529007943</v>
      </c>
      <c r="W34" s="33">
        <f t="shared" si="5"/>
        <v>0.69786381100555583</v>
      </c>
      <c r="X34" s="33">
        <f t="shared" si="5"/>
        <v>0.81902989318384378</v>
      </c>
      <c r="Y34" s="33">
        <f t="shared" si="5"/>
        <v>0.90505035157497893</v>
      </c>
      <c r="Z34" s="33">
        <f t="shared" si="5"/>
        <v>0.85359951688652114</v>
      </c>
      <c r="AA34" s="33">
        <f t="shared" si="5"/>
        <v>0.91916448560014374</v>
      </c>
      <c r="AB34" s="33">
        <f t="shared" si="5"/>
        <v>1.0227722855316539</v>
      </c>
      <c r="AC34" s="33">
        <f t="shared" si="5"/>
        <v>1.0249613345159692</v>
      </c>
      <c r="AD34" s="33">
        <f t="shared" si="5"/>
        <v>1.1904788739285463</v>
      </c>
      <c r="AE34" s="33">
        <f t="shared" si="6"/>
        <v>1.2159061438599288</v>
      </c>
      <c r="AF34" s="33">
        <f t="shared" si="5"/>
        <v>0.74885617691245998</v>
      </c>
    </row>
    <row r="35" spans="1:32">
      <c r="A35" s="27"/>
      <c r="B35" s="57" t="s">
        <v>447</v>
      </c>
      <c r="C35" s="33">
        <f t="shared" si="7"/>
        <v>1.3469545144143911E-3</v>
      </c>
      <c r="D35" s="33">
        <f t="shared" si="5"/>
        <v>2.2090876390581209E-3</v>
      </c>
      <c r="E35" s="33">
        <f t="shared" si="5"/>
        <v>5.5972505566405297E-4</v>
      </c>
      <c r="F35" s="33">
        <f t="shared" si="5"/>
        <v>9.7706216861420201E-3</v>
      </c>
      <c r="G35" s="33">
        <f t="shared" si="5"/>
        <v>1.2043846824679167E-2</v>
      </c>
      <c r="H35" s="33">
        <f t="shared" si="5"/>
        <v>1.3884675962047417E-2</v>
      </c>
      <c r="I35" s="33">
        <f t="shared" si="5"/>
        <v>4.6901529890506118E-2</v>
      </c>
      <c r="J35" s="33">
        <f t="shared" si="5"/>
        <v>0.22399991870412425</v>
      </c>
      <c r="K35" s="33">
        <f t="shared" si="5"/>
        <v>0.34219565160949533</v>
      </c>
      <c r="L35" s="33">
        <f t="shared" si="5"/>
        <v>0.31942734175726123</v>
      </c>
      <c r="M35" s="33">
        <f t="shared" si="5"/>
        <v>0.37375921292860725</v>
      </c>
      <c r="N35" s="33">
        <f t="shared" si="5"/>
        <v>0.57838934159056044</v>
      </c>
      <c r="O35" s="33">
        <f t="shared" si="5"/>
        <v>0.87268891414413963</v>
      </c>
      <c r="P35" s="33">
        <f t="shared" si="5"/>
        <v>1.1376432697493177</v>
      </c>
      <c r="Q35" s="33">
        <f t="shared" si="5"/>
        <v>0.69365167435302644</v>
      </c>
      <c r="R35" s="33">
        <f t="shared" si="5"/>
        <v>0.62701287129415884</v>
      </c>
      <c r="S35" s="33">
        <f t="shared" si="5"/>
        <v>0.70625275057549486</v>
      </c>
      <c r="T35" s="33">
        <f t="shared" si="5"/>
        <v>0.89210971008025042</v>
      </c>
      <c r="U35" s="33">
        <f t="shared" si="5"/>
        <v>0.72688165112487413</v>
      </c>
      <c r="V35" s="33">
        <f t="shared" si="5"/>
        <v>0.64955880546961509</v>
      </c>
      <c r="W35" s="33">
        <f t="shared" si="5"/>
        <v>9.2145487220581621E-2</v>
      </c>
      <c r="X35" s="33">
        <f t="shared" si="5"/>
        <v>8.3182736971915652E-2</v>
      </c>
      <c r="Y35" s="33">
        <f t="shared" si="5"/>
        <v>9.9099564105139676E-2</v>
      </c>
      <c r="Z35" s="33">
        <f t="shared" si="5"/>
        <v>8.808987706585536E-2</v>
      </c>
      <c r="AA35" s="33">
        <f t="shared" si="5"/>
        <v>8.6503935781512359E-2</v>
      </c>
      <c r="AB35" s="33">
        <f t="shared" si="5"/>
        <v>8.3713555187577629E-2</v>
      </c>
      <c r="AC35" s="33">
        <f t="shared" si="5"/>
        <v>9.4243440177650753E-2</v>
      </c>
      <c r="AD35" s="33">
        <f t="shared" si="5"/>
        <v>0.24240942868538848</v>
      </c>
      <c r="AE35" s="33">
        <f t="shared" si="6"/>
        <v>0.42095787132786472</v>
      </c>
      <c r="AF35" s="33">
        <f t="shared" si="5"/>
        <v>0.36286937002612568</v>
      </c>
    </row>
    <row r="36" spans="1:32">
      <c r="A36" s="27"/>
      <c r="B36" s="57" t="s">
        <v>441</v>
      </c>
      <c r="C36" s="33">
        <f t="shared" si="7"/>
        <v>8.825385308017593E-4</v>
      </c>
      <c r="D36" s="33">
        <f t="shared" si="5"/>
        <v>1.9736031612012394E-3</v>
      </c>
      <c r="E36" s="33">
        <f t="shared" si="5"/>
        <v>4.1453192900059752E-4</v>
      </c>
      <c r="F36" s="33">
        <f t="shared" si="5"/>
        <v>9.5382073344319925E-3</v>
      </c>
      <c r="G36" s="33">
        <f t="shared" si="5"/>
        <v>1.2043033432618902E-2</v>
      </c>
      <c r="H36" s="33">
        <f t="shared" si="5"/>
        <v>1.319072209293373E-2</v>
      </c>
      <c r="I36" s="33">
        <f t="shared" si="5"/>
        <v>4.6249328304165969E-2</v>
      </c>
      <c r="J36" s="33">
        <f t="shared" si="5"/>
        <v>0.22130567157788206</v>
      </c>
      <c r="K36" s="33">
        <f t="shared" si="5"/>
        <v>0.34138547934159169</v>
      </c>
      <c r="L36" s="33">
        <f t="shared" si="5"/>
        <v>0.31880930650650346</v>
      </c>
      <c r="M36" s="33">
        <f t="shared" si="5"/>
        <v>0.37309810092003759</v>
      </c>
      <c r="N36" s="33">
        <f t="shared" si="5"/>
        <v>0.57737030822846835</v>
      </c>
      <c r="O36" s="33">
        <f t="shared" si="5"/>
        <v>0.8716124947200693</v>
      </c>
      <c r="P36" s="33">
        <f t="shared" si="5"/>
        <v>1.1360434658649692</v>
      </c>
      <c r="Q36" s="33">
        <f t="shared" si="5"/>
        <v>0.69299634359915929</v>
      </c>
      <c r="R36" s="33">
        <f t="shared" si="5"/>
        <v>0.62558086896763465</v>
      </c>
      <c r="S36" s="33">
        <f t="shared" si="5"/>
        <v>0.70504081923736994</v>
      </c>
      <c r="T36" s="33">
        <f t="shared" si="5"/>
        <v>0.89061007718773422</v>
      </c>
      <c r="U36" s="33">
        <f t="shared" si="5"/>
        <v>0.72512030037254593</v>
      </c>
      <c r="V36" s="33">
        <f t="shared" si="5"/>
        <v>0.64770983647235536</v>
      </c>
      <c r="W36" s="33">
        <f t="shared" si="5"/>
        <v>8.9881007571497459E-2</v>
      </c>
      <c r="X36" s="33">
        <f t="shared" si="5"/>
        <v>7.6236636208952879E-2</v>
      </c>
      <c r="Y36" s="33">
        <f t="shared" si="5"/>
        <v>8.8753381558298025E-2</v>
      </c>
      <c r="Z36" s="33">
        <f t="shared" si="5"/>
        <v>7.6809366544089652E-2</v>
      </c>
      <c r="AA36" s="33">
        <f t="shared" si="5"/>
        <v>7.6503740824926808E-2</v>
      </c>
      <c r="AB36" s="33">
        <f t="shared" si="5"/>
        <v>7.0809900759840005E-2</v>
      </c>
      <c r="AC36" s="33">
        <f t="shared" si="5"/>
        <v>7.3992054408614644E-2</v>
      </c>
      <c r="AD36" s="33">
        <f t="shared" si="5"/>
        <v>0.22281210715337693</v>
      </c>
      <c r="AE36" s="33">
        <f t="shared" si="6"/>
        <v>0.39835267855785744</v>
      </c>
      <c r="AF36" s="33">
        <f t="shared" si="5"/>
        <v>0.35485576435278154</v>
      </c>
    </row>
    <row r="37" spans="1:32">
      <c r="A37" s="27"/>
      <c r="B37" s="57" t="s">
        <v>442</v>
      </c>
      <c r="C37" s="33">
        <f t="shared" si="7"/>
        <v>8.0485388124284478E-6</v>
      </c>
      <c r="D37" s="33">
        <f t="shared" si="5"/>
        <v>2.8804353226226758E-7</v>
      </c>
      <c r="E37" s="33">
        <f t="shared" si="5"/>
        <v>0</v>
      </c>
      <c r="F37" s="33">
        <f t="shared" si="5"/>
        <v>2.7572772724713046E-5</v>
      </c>
      <c r="G37" s="33">
        <f t="shared" si="5"/>
        <v>8.7420641991116448E-8</v>
      </c>
      <c r="H37" s="33">
        <f t="shared" si="5"/>
        <v>6.9387877400827337E-4</v>
      </c>
      <c r="I37" s="33">
        <f t="shared" si="5"/>
        <v>5.8183791599953738E-4</v>
      </c>
      <c r="J37" s="33">
        <f t="shared" si="5"/>
        <v>2.2592929325764301E-3</v>
      </c>
      <c r="K37" s="33">
        <f t="shared" si="5"/>
        <v>7.8663500041811698E-4</v>
      </c>
      <c r="L37" s="33">
        <f t="shared" si="5"/>
        <v>5.1897526209302705E-4</v>
      </c>
      <c r="M37" s="33">
        <f t="shared" si="5"/>
        <v>4.9039740660585147E-4</v>
      </c>
      <c r="N37" s="33">
        <f t="shared" si="5"/>
        <v>8.2578108781413751E-4</v>
      </c>
      <c r="O37" s="33">
        <f t="shared" si="5"/>
        <v>9.4564501526539057E-4</v>
      </c>
      <c r="P37" s="33">
        <f t="shared" si="5"/>
        <v>1.4503986529401422E-3</v>
      </c>
      <c r="Q37" s="33">
        <f t="shared" si="5"/>
        <v>6.147404389706591E-4</v>
      </c>
      <c r="R37" s="33">
        <f t="shared" si="5"/>
        <v>1.0225170898775476E-3</v>
      </c>
      <c r="S37" s="33">
        <f t="shared" si="5"/>
        <v>8.949518353729472E-4</v>
      </c>
      <c r="T37" s="33">
        <f t="shared" si="5"/>
        <v>7.3971754913470167E-4</v>
      </c>
      <c r="U37" s="33">
        <f t="shared" si="5"/>
        <v>6.0942114766027254E-4</v>
      </c>
      <c r="V37" s="33">
        <f t="shared" ref="D37:AF44" si="8">IFERROR(V18/V$25*100,"--")</f>
        <v>6.5489976214751591E-4</v>
      </c>
      <c r="W37" s="33">
        <f t="shared" si="8"/>
        <v>1.649104724738728E-3</v>
      </c>
      <c r="X37" s="33">
        <f t="shared" si="8"/>
        <v>6.188374377700586E-3</v>
      </c>
      <c r="Y37" s="33">
        <f t="shared" si="8"/>
        <v>9.5719710463551752E-3</v>
      </c>
      <c r="Z37" s="33">
        <f t="shared" si="8"/>
        <v>1.0374396917947185E-2</v>
      </c>
      <c r="AA37" s="33">
        <f t="shared" si="8"/>
        <v>9.5071785888204748E-3</v>
      </c>
      <c r="AB37" s="33">
        <f t="shared" si="8"/>
        <v>1.2673110100211327E-2</v>
      </c>
      <c r="AC37" s="33">
        <f t="shared" si="8"/>
        <v>1.9714913275287859E-2</v>
      </c>
      <c r="AD37" s="33">
        <f t="shared" si="8"/>
        <v>1.9128643212920994E-2</v>
      </c>
      <c r="AE37" s="33">
        <f t="shared" ref="AE37" si="9">IFERROR(AE18/AE$25*100,"--")</f>
        <v>2.2190392320372229E-2</v>
      </c>
      <c r="AF37" s="33">
        <f t="shared" si="8"/>
        <v>7.4680915064015392E-3</v>
      </c>
    </row>
    <row r="38" spans="1:32">
      <c r="A38" s="27"/>
      <c r="B38" s="57" t="s">
        <v>443</v>
      </c>
      <c r="C38" s="33">
        <f t="shared" si="7"/>
        <v>1.3689207165414229E-4</v>
      </c>
      <c r="D38" s="33">
        <f t="shared" si="8"/>
        <v>1.1660428917135497E-5</v>
      </c>
      <c r="E38" s="33">
        <f t="shared" si="8"/>
        <v>1.2372090370618382E-4</v>
      </c>
      <c r="F38" s="33">
        <f t="shared" si="8"/>
        <v>3.6488885277997879E-6</v>
      </c>
      <c r="G38" s="33">
        <f t="shared" si="8"/>
        <v>1.7104038650435828E-7</v>
      </c>
      <c r="H38" s="33">
        <f t="shared" si="8"/>
        <v>1.9173218403102333E-8</v>
      </c>
      <c r="I38" s="33">
        <f t="shared" si="8"/>
        <v>6.825452283241644E-5</v>
      </c>
      <c r="J38" s="33">
        <f t="shared" si="8"/>
        <v>7.9752967933188757E-8</v>
      </c>
      <c r="K38" s="33">
        <f t="shared" si="8"/>
        <v>8.6161439807043717E-6</v>
      </c>
      <c r="L38" s="33">
        <f t="shared" si="8"/>
        <v>9.316143322331759E-7</v>
      </c>
      <c r="M38" s="33">
        <f t="shared" si="8"/>
        <v>4.2025529631472524E-6</v>
      </c>
      <c r="N38" s="33">
        <f t="shared" si="8"/>
        <v>5.0069364267799074E-7</v>
      </c>
      <c r="O38" s="33">
        <f t="shared" si="8"/>
        <v>4.410783856956744E-7</v>
      </c>
      <c r="P38" s="33">
        <f t="shared" si="8"/>
        <v>1.7183297199078712E-7</v>
      </c>
      <c r="Q38" s="33">
        <f t="shared" si="8"/>
        <v>4.5717708831668963E-6</v>
      </c>
      <c r="R38" s="33">
        <f t="shared" si="8"/>
        <v>7.8622205725746684E-7</v>
      </c>
      <c r="S38" s="33">
        <f t="shared" si="8"/>
        <v>7.0855677809446609E-7</v>
      </c>
      <c r="T38" s="33">
        <f t="shared" si="8"/>
        <v>4.032648684120351E-7</v>
      </c>
      <c r="U38" s="33">
        <f t="shared" si="8"/>
        <v>2.1700075059182731E-7</v>
      </c>
      <c r="V38" s="33">
        <f t="shared" si="8"/>
        <v>2.1222172871275957E-6</v>
      </c>
      <c r="W38" s="33">
        <f t="shared" si="8"/>
        <v>2.6450274987420226E-7</v>
      </c>
      <c r="X38" s="33">
        <f t="shared" si="8"/>
        <v>1.2024349137713947E-7</v>
      </c>
      <c r="Y38" s="33">
        <f t="shared" si="8"/>
        <v>1.1265273578526718E-6</v>
      </c>
      <c r="Z38" s="33">
        <f t="shared" si="8"/>
        <v>3.4323924827188055E-7</v>
      </c>
      <c r="AA38" s="33">
        <f t="shared" si="8"/>
        <v>1.4165394925964226E-7</v>
      </c>
      <c r="AB38" s="33">
        <f t="shared" si="8"/>
        <v>4.540154817000541E-7</v>
      </c>
      <c r="AC38" s="33">
        <f t="shared" si="8"/>
        <v>5.8157742071919491E-8</v>
      </c>
      <c r="AD38" s="33">
        <f t="shared" si="8"/>
        <v>2.0750940642627211E-7</v>
      </c>
      <c r="AE38" s="33">
        <f t="shared" ref="AE38" si="10">IFERROR(AE19/AE$25*100,"--")</f>
        <v>1.9236795553647849E-6</v>
      </c>
      <c r="AF38" s="33">
        <f t="shared" si="8"/>
        <v>1.9643710308716502E-6</v>
      </c>
    </row>
    <row r="39" spans="1:32">
      <c r="A39" s="27"/>
      <c r="B39" s="57" t="s">
        <v>444</v>
      </c>
      <c r="C39" s="33">
        <f t="shared" si="7"/>
        <v>0</v>
      </c>
      <c r="D39" s="33">
        <f t="shared" si="8"/>
        <v>0</v>
      </c>
      <c r="E39" s="33">
        <f t="shared" si="8"/>
        <v>0</v>
      </c>
      <c r="F39" s="33">
        <f t="shared" si="8"/>
        <v>2.011468885094653E-5</v>
      </c>
      <c r="G39" s="33">
        <f t="shared" si="8"/>
        <v>1.1212647559730153E-7</v>
      </c>
      <c r="H39" s="33">
        <f t="shared" si="8"/>
        <v>0</v>
      </c>
      <c r="I39" s="33">
        <f t="shared" si="8"/>
        <v>2.0030926405714198E-6</v>
      </c>
      <c r="J39" s="33">
        <f t="shared" si="8"/>
        <v>7.5268308287090624E-6</v>
      </c>
      <c r="K39" s="33">
        <f t="shared" si="8"/>
        <v>1.3405521889455732E-5</v>
      </c>
      <c r="L39" s="33">
        <f t="shared" si="8"/>
        <v>5.0002309282703262E-5</v>
      </c>
      <c r="M39" s="33">
        <f t="shared" si="8"/>
        <v>1.6442087385753988E-4</v>
      </c>
      <c r="N39" s="33">
        <f t="shared" si="8"/>
        <v>1.6436610258507885E-4</v>
      </c>
      <c r="O39" s="33">
        <f t="shared" si="8"/>
        <v>9.6524938783306829E-5</v>
      </c>
      <c r="P39" s="33">
        <f t="shared" si="8"/>
        <v>1.4141904133951191E-4</v>
      </c>
      <c r="Q39" s="33">
        <f t="shared" si="8"/>
        <v>3.2424573812663468E-5</v>
      </c>
      <c r="R39" s="33">
        <f t="shared" si="8"/>
        <v>3.9832096625914032E-4</v>
      </c>
      <c r="S39" s="33">
        <f t="shared" si="8"/>
        <v>2.0569727640462897E-4</v>
      </c>
      <c r="T39" s="33">
        <f t="shared" si="8"/>
        <v>1.8115324840342888E-4</v>
      </c>
      <c r="U39" s="33">
        <f t="shared" si="8"/>
        <v>3.3375028799507653E-4</v>
      </c>
      <c r="V39" s="33">
        <f t="shared" si="8"/>
        <v>4.6484028792945036E-4</v>
      </c>
      <c r="W39" s="33">
        <f t="shared" si="8"/>
        <v>6.0060953750536411E-4</v>
      </c>
      <c r="X39" s="33">
        <f t="shared" si="8"/>
        <v>7.498955480613283E-4</v>
      </c>
      <c r="Y39" s="33">
        <f t="shared" si="8"/>
        <v>7.3213316449409927E-4</v>
      </c>
      <c r="Z39" s="33">
        <f t="shared" si="8"/>
        <v>3.6817316847403075E-4</v>
      </c>
      <c r="AA39" s="33">
        <f t="shared" si="8"/>
        <v>2.5127872810484862E-4</v>
      </c>
      <c r="AB39" s="33">
        <f t="shared" si="8"/>
        <v>2.1962129111147664E-4</v>
      </c>
      <c r="AC39" s="33">
        <f t="shared" si="8"/>
        <v>4.2989672087961835E-4</v>
      </c>
      <c r="AD39" s="33">
        <f t="shared" si="8"/>
        <v>4.5526580494582885E-4</v>
      </c>
      <c r="AE39" s="33">
        <f t="shared" ref="AE39" si="11">IFERROR(AE20/AE$25*100,"--")</f>
        <v>3.8080327574692961E-4</v>
      </c>
      <c r="AF39" s="33">
        <f t="shared" si="8"/>
        <v>3.5132411210797489E-4</v>
      </c>
    </row>
    <row r="40" spans="1:32">
      <c r="A40" s="27"/>
      <c r="B40" s="57" t="s">
        <v>445</v>
      </c>
      <c r="C40" s="33">
        <f t="shared" si="7"/>
        <v>9.2720696532726775E-7</v>
      </c>
      <c r="D40" s="33">
        <f t="shared" si="8"/>
        <v>0</v>
      </c>
      <c r="E40" s="33">
        <f t="shared" si="8"/>
        <v>0</v>
      </c>
      <c r="F40" s="33">
        <f t="shared" si="8"/>
        <v>3.8626309520223698E-6</v>
      </c>
      <c r="G40" s="33">
        <f t="shared" si="8"/>
        <v>0</v>
      </c>
      <c r="H40" s="33">
        <f t="shared" si="8"/>
        <v>0</v>
      </c>
      <c r="I40" s="33">
        <f t="shared" si="8"/>
        <v>0</v>
      </c>
      <c r="J40" s="33">
        <f t="shared" si="8"/>
        <v>0</v>
      </c>
      <c r="K40" s="33">
        <f t="shared" si="8"/>
        <v>1.7920965046777773E-7</v>
      </c>
      <c r="L40" s="33">
        <f t="shared" si="8"/>
        <v>5.7819159254665137E-7</v>
      </c>
      <c r="M40" s="33">
        <f t="shared" si="8"/>
        <v>3.2997705894067881E-7</v>
      </c>
      <c r="N40" s="33">
        <f t="shared" si="8"/>
        <v>4.0289214284917355E-6</v>
      </c>
      <c r="O40" s="33">
        <f t="shared" si="8"/>
        <v>3.1626234406474555E-5</v>
      </c>
      <c r="P40" s="33">
        <f t="shared" si="8"/>
        <v>7.0754753172677043E-6</v>
      </c>
      <c r="Q40" s="33">
        <f t="shared" si="8"/>
        <v>8.1319136019042995E-7</v>
      </c>
      <c r="R40" s="33">
        <f t="shared" si="8"/>
        <v>4.6247747297459898E-6</v>
      </c>
      <c r="S40" s="33">
        <f t="shared" si="8"/>
        <v>3.5774711103578762E-6</v>
      </c>
      <c r="T40" s="33">
        <f t="shared" si="8"/>
        <v>2.0249190749760331E-7</v>
      </c>
      <c r="U40" s="33">
        <f t="shared" si="8"/>
        <v>9.6077278173584423E-6</v>
      </c>
      <c r="V40" s="33">
        <f t="shared" si="8"/>
        <v>7.0167601823973918E-4</v>
      </c>
      <c r="W40" s="33">
        <f t="shared" si="8"/>
        <v>1.084537941947961E-5</v>
      </c>
      <c r="X40" s="33">
        <f t="shared" si="8"/>
        <v>4.1092607925664035E-7</v>
      </c>
      <c r="Y40" s="33">
        <f t="shared" si="8"/>
        <v>3.6757212815520795E-5</v>
      </c>
      <c r="Z40" s="33">
        <f t="shared" si="8"/>
        <v>5.2691621476137144E-4</v>
      </c>
      <c r="AA40" s="33">
        <f t="shared" si="8"/>
        <v>2.3143224091948489E-4</v>
      </c>
      <c r="AB40" s="33">
        <f t="shared" si="8"/>
        <v>5.1343390231073639E-6</v>
      </c>
      <c r="AC40" s="33">
        <f t="shared" si="8"/>
        <v>5.451138140773486E-6</v>
      </c>
      <c r="AD40" s="33">
        <f t="shared" si="8"/>
        <v>2.5560050947866228E-6</v>
      </c>
      <c r="AE40" s="33">
        <f t="shared" ref="AE40" si="12">IFERROR(AE21/AE$25*100,"--")</f>
        <v>3.053735428977057E-6</v>
      </c>
      <c r="AF40" s="33">
        <f t="shared" si="8"/>
        <v>9.0848852977234304E-5</v>
      </c>
    </row>
    <row r="41" spans="1:32">
      <c r="A41" s="27"/>
      <c r="B41" s="58" t="s">
        <v>446</v>
      </c>
      <c r="C41" s="33">
        <f t="shared" si="7"/>
        <v>3.1854816618073398E-4</v>
      </c>
      <c r="D41" s="33">
        <f t="shared" si="8"/>
        <v>2.235360054074832E-4</v>
      </c>
      <c r="E41" s="33">
        <f t="shared" si="8"/>
        <v>2.1472222957271576E-5</v>
      </c>
      <c r="F41" s="33">
        <f t="shared" si="8"/>
        <v>1.772153706545441E-4</v>
      </c>
      <c r="G41" s="33">
        <f t="shared" si="8"/>
        <v>4.4280455617239421E-7</v>
      </c>
      <c r="H41" s="33">
        <f t="shared" si="8"/>
        <v>5.5921887009048452E-8</v>
      </c>
      <c r="I41" s="33">
        <f t="shared" si="8"/>
        <v>1.060548676216039E-7</v>
      </c>
      <c r="J41" s="33">
        <f t="shared" si="8"/>
        <v>4.2734760986912966E-4</v>
      </c>
      <c r="K41" s="33">
        <f t="shared" si="8"/>
        <v>1.3363919649168569E-6</v>
      </c>
      <c r="L41" s="33">
        <f t="shared" si="8"/>
        <v>4.7547873457373199E-5</v>
      </c>
      <c r="M41" s="33">
        <f t="shared" si="8"/>
        <v>1.7611980840939472E-6</v>
      </c>
      <c r="N41" s="33">
        <f t="shared" si="8"/>
        <v>2.4356556621791284E-5</v>
      </c>
      <c r="O41" s="33">
        <f t="shared" si="8"/>
        <v>2.1821572294045923E-6</v>
      </c>
      <c r="P41" s="33">
        <f t="shared" si="8"/>
        <v>7.3888177956038451E-7</v>
      </c>
      <c r="Q41" s="33">
        <f t="shared" si="8"/>
        <v>2.780778840611886E-6</v>
      </c>
      <c r="R41" s="33">
        <f t="shared" si="8"/>
        <v>5.7532736004473837E-6</v>
      </c>
      <c r="S41" s="33">
        <f t="shared" si="8"/>
        <v>1.0699619845895348E-4</v>
      </c>
      <c r="T41" s="33">
        <f t="shared" si="8"/>
        <v>5.7815633820228673E-4</v>
      </c>
      <c r="U41" s="33">
        <f t="shared" si="8"/>
        <v>8.0835458810499087E-4</v>
      </c>
      <c r="V41" s="33">
        <f t="shared" si="8"/>
        <v>2.5430711655988874E-5</v>
      </c>
      <c r="W41" s="33">
        <f t="shared" si="8"/>
        <v>3.6555046707252078E-6</v>
      </c>
      <c r="X41" s="33">
        <f t="shared" si="8"/>
        <v>7.2996676302199815E-6</v>
      </c>
      <c r="Y41" s="33">
        <f t="shared" si="8"/>
        <v>4.1945958189863363E-6</v>
      </c>
      <c r="Z41" s="33">
        <f t="shared" si="8"/>
        <v>1.0680981334860428E-5</v>
      </c>
      <c r="AA41" s="33">
        <f t="shared" si="8"/>
        <v>1.0163744791503162E-5</v>
      </c>
      <c r="AB41" s="33">
        <f t="shared" si="8"/>
        <v>5.3346819099756357E-6</v>
      </c>
      <c r="AC41" s="33">
        <f t="shared" si="8"/>
        <v>1.0106647698577272E-4</v>
      </c>
      <c r="AD41" s="33">
        <f t="shared" si="8"/>
        <v>1.0648999643507496E-5</v>
      </c>
      <c r="AE41" s="33">
        <f t="shared" ref="AE41" si="13">IFERROR(AE22/AE$25*100,"--")</f>
        <v>2.9019758903486512E-5</v>
      </c>
      <c r="AF41" s="33">
        <f t="shared" si="8"/>
        <v>1.0137683082645798E-4</v>
      </c>
    </row>
    <row r="42" spans="1:32">
      <c r="A42" s="27"/>
      <c r="B42" s="30" t="s">
        <v>448</v>
      </c>
      <c r="C42" s="33">
        <f t="shared" si="7"/>
        <v>80.93912182575113</v>
      </c>
      <c r="D42" s="33">
        <f t="shared" si="8"/>
        <v>74.680403031484701</v>
      </c>
      <c r="E42" s="33">
        <f t="shared" si="8"/>
        <v>79.035493765076481</v>
      </c>
      <c r="F42" s="33">
        <f t="shared" si="8"/>
        <v>64.625294256278735</v>
      </c>
      <c r="G42" s="33">
        <f t="shared" si="8"/>
        <v>62.537045286442641</v>
      </c>
      <c r="H42" s="33">
        <f t="shared" si="8"/>
        <v>60.692767745598545</v>
      </c>
      <c r="I42" s="33">
        <f t="shared" si="8"/>
        <v>65.670787523912836</v>
      </c>
      <c r="J42" s="33">
        <f t="shared" si="8"/>
        <v>72.10634945216546</v>
      </c>
      <c r="K42" s="33">
        <f t="shared" si="8"/>
        <v>61.846545196236349</v>
      </c>
      <c r="L42" s="33">
        <f t="shared" si="8"/>
        <v>68.459257599360612</v>
      </c>
      <c r="M42" s="33">
        <f t="shared" si="8"/>
        <v>62.153706090266837</v>
      </c>
      <c r="N42" s="33">
        <f t="shared" si="8"/>
        <v>59.258520365197278</v>
      </c>
      <c r="O42" s="33">
        <f t="shared" si="8"/>
        <v>68.054734497401142</v>
      </c>
      <c r="P42" s="33">
        <f t="shared" si="8"/>
        <v>75.470114395263778</v>
      </c>
      <c r="Q42" s="33">
        <f t="shared" si="8"/>
        <v>52.977571142719469</v>
      </c>
      <c r="R42" s="33">
        <f t="shared" si="8"/>
        <v>53.548209305223068</v>
      </c>
      <c r="S42" s="33">
        <f t="shared" si="8"/>
        <v>51.952429891306906</v>
      </c>
      <c r="T42" s="33">
        <f t="shared" si="8"/>
        <v>51.315235198616605</v>
      </c>
      <c r="U42" s="33">
        <f t="shared" si="8"/>
        <v>52.701514143633879</v>
      </c>
      <c r="V42" s="33">
        <f t="shared" si="8"/>
        <v>53.508222174059505</v>
      </c>
      <c r="W42" s="33">
        <f t="shared" si="8"/>
        <v>50.365312498778515</v>
      </c>
      <c r="X42" s="33">
        <f t="shared" si="8"/>
        <v>47.765836126711896</v>
      </c>
      <c r="Y42" s="33">
        <f t="shared" si="8"/>
        <v>52.760666822896908</v>
      </c>
      <c r="Z42" s="33">
        <f t="shared" si="8"/>
        <v>50.903917841074872</v>
      </c>
      <c r="AA42" s="33">
        <f t="shared" si="8"/>
        <v>51.261769835226346</v>
      </c>
      <c r="AB42" s="33">
        <f t="shared" si="8"/>
        <v>53.663794302487489</v>
      </c>
      <c r="AC42" s="33">
        <f t="shared" si="8"/>
        <v>54.23528775687673</v>
      </c>
      <c r="AD42" s="33">
        <f t="shared" si="8"/>
        <v>56.332133959909271</v>
      </c>
      <c r="AE42" s="33">
        <f t="shared" ref="AE42" si="14">IFERROR(AE23/AE$25*100,"--")</f>
        <v>54.894370188849329</v>
      </c>
      <c r="AF42" s="33">
        <f t="shared" si="8"/>
        <v>54.730193224096425</v>
      </c>
    </row>
    <row r="43" spans="1:32">
      <c r="A43" s="27"/>
      <c r="B43" s="30" t="s">
        <v>449</v>
      </c>
      <c r="C43" s="33">
        <f t="shared" si="7"/>
        <v>19.060878174248867</v>
      </c>
      <c r="D43" s="33">
        <f t="shared" si="8"/>
        <v>25.319596968515302</v>
      </c>
      <c r="E43" s="33">
        <f t="shared" si="8"/>
        <v>20.964506234923515</v>
      </c>
      <c r="F43" s="33">
        <f t="shared" si="8"/>
        <v>35.374705743721272</v>
      </c>
      <c r="G43" s="33">
        <f t="shared" si="8"/>
        <v>37.462954713557359</v>
      </c>
      <c r="H43" s="33">
        <f t="shared" si="8"/>
        <v>39.307232254401455</v>
      </c>
      <c r="I43" s="33">
        <f t="shared" si="8"/>
        <v>34.329212476087164</v>
      </c>
      <c r="J43" s="33">
        <f t="shared" si="8"/>
        <v>27.893650547834543</v>
      </c>
      <c r="K43" s="33">
        <f t="shared" si="8"/>
        <v>38.153454803763651</v>
      </c>
      <c r="L43" s="33">
        <f t="shared" si="8"/>
        <v>31.540742400639388</v>
      </c>
      <c r="M43" s="33">
        <f t="shared" si="8"/>
        <v>37.846293909733163</v>
      </c>
      <c r="N43" s="33">
        <f t="shared" si="8"/>
        <v>40.741479634802722</v>
      </c>
      <c r="O43" s="33">
        <f t="shared" si="8"/>
        <v>31.945265502598851</v>
      </c>
      <c r="P43" s="33">
        <f t="shared" si="8"/>
        <v>24.529885604736219</v>
      </c>
      <c r="Q43" s="33">
        <f t="shared" si="8"/>
        <v>47.022428857280531</v>
      </c>
      <c r="R43" s="33">
        <f t="shared" si="8"/>
        <v>46.451790694776932</v>
      </c>
      <c r="S43" s="33">
        <f t="shared" si="8"/>
        <v>48.047570108693094</v>
      </c>
      <c r="T43" s="33">
        <f t="shared" si="8"/>
        <v>48.684764801383402</v>
      </c>
      <c r="U43" s="33">
        <f t="shared" si="8"/>
        <v>47.298485856366121</v>
      </c>
      <c r="V43" s="33">
        <f t="shared" si="8"/>
        <v>46.491777825940495</v>
      </c>
      <c r="W43" s="33">
        <f t="shared" si="8"/>
        <v>49.634687501221478</v>
      </c>
      <c r="X43" s="33">
        <f t="shared" si="8"/>
        <v>52.234163873288111</v>
      </c>
      <c r="Y43" s="33">
        <f t="shared" si="8"/>
        <v>47.239333177103092</v>
      </c>
      <c r="Z43" s="33">
        <f t="shared" si="8"/>
        <v>49.096082158925128</v>
      </c>
      <c r="AA43" s="33">
        <f t="shared" si="8"/>
        <v>48.738230164773654</v>
      </c>
      <c r="AB43" s="33">
        <f t="shared" si="8"/>
        <v>46.336205697512511</v>
      </c>
      <c r="AC43" s="33">
        <f t="shared" si="8"/>
        <v>45.76471224312327</v>
      </c>
      <c r="AD43" s="33">
        <f t="shared" si="8"/>
        <v>43.667866040090722</v>
      </c>
      <c r="AE43" s="33">
        <f t="shared" ref="AE43" si="15">IFERROR(AE24/AE$25*100,"--")</f>
        <v>45.105629811150663</v>
      </c>
      <c r="AF43" s="33">
        <f t="shared" si="8"/>
        <v>45.269806775903596</v>
      </c>
    </row>
    <row r="44" spans="1:32">
      <c r="A44" s="27"/>
      <c r="B44" s="30" t="s">
        <v>450</v>
      </c>
      <c r="C44" s="33">
        <f t="shared" si="7"/>
        <v>100</v>
      </c>
      <c r="D44" s="33">
        <f t="shared" si="8"/>
        <v>100</v>
      </c>
      <c r="E44" s="33">
        <f t="shared" si="8"/>
        <v>100</v>
      </c>
      <c r="F44" s="33">
        <f t="shared" si="8"/>
        <v>100</v>
      </c>
      <c r="G44" s="33">
        <f t="shared" si="8"/>
        <v>100</v>
      </c>
      <c r="H44" s="33">
        <f t="shared" si="8"/>
        <v>100</v>
      </c>
      <c r="I44" s="33">
        <f t="shared" si="8"/>
        <v>100</v>
      </c>
      <c r="J44" s="33">
        <f t="shared" si="8"/>
        <v>100</v>
      </c>
      <c r="K44" s="33">
        <f t="shared" si="8"/>
        <v>100</v>
      </c>
      <c r="L44" s="33">
        <f t="shared" si="8"/>
        <v>100</v>
      </c>
      <c r="M44" s="33">
        <f t="shared" si="8"/>
        <v>100</v>
      </c>
      <c r="N44" s="33">
        <f t="shared" si="8"/>
        <v>100</v>
      </c>
      <c r="O44" s="33">
        <f t="shared" si="8"/>
        <v>100</v>
      </c>
      <c r="P44" s="33">
        <f t="shared" si="8"/>
        <v>100</v>
      </c>
      <c r="Q44" s="33">
        <f t="shared" si="8"/>
        <v>100</v>
      </c>
      <c r="R44" s="33">
        <f t="shared" si="8"/>
        <v>100</v>
      </c>
      <c r="S44" s="33">
        <f t="shared" si="8"/>
        <v>100</v>
      </c>
      <c r="T44" s="33">
        <f t="shared" si="8"/>
        <v>100</v>
      </c>
      <c r="U44" s="33">
        <f t="shared" si="8"/>
        <v>100</v>
      </c>
      <c r="V44" s="33">
        <f t="shared" si="8"/>
        <v>100</v>
      </c>
      <c r="W44" s="33">
        <f t="shared" si="8"/>
        <v>100</v>
      </c>
      <c r="X44" s="33">
        <f t="shared" si="8"/>
        <v>100</v>
      </c>
      <c r="Y44" s="33">
        <f t="shared" si="8"/>
        <v>100</v>
      </c>
      <c r="Z44" s="33">
        <f t="shared" si="8"/>
        <v>100</v>
      </c>
      <c r="AA44" s="33">
        <f t="shared" si="8"/>
        <v>100</v>
      </c>
      <c r="AB44" s="33">
        <f t="shared" si="8"/>
        <v>100</v>
      </c>
      <c r="AC44" s="33">
        <f t="shared" si="8"/>
        <v>100</v>
      </c>
      <c r="AD44" s="33">
        <f t="shared" si="8"/>
        <v>100</v>
      </c>
      <c r="AE44" s="33">
        <f t="shared" ref="AE44" si="16">IFERROR(AE25/AE$25*100,"--")</f>
        <v>100</v>
      </c>
      <c r="AF44" s="33">
        <f t="shared" si="8"/>
        <v>100</v>
      </c>
    </row>
    <row r="45" spans="1:32">
      <c r="A45" s="27"/>
      <c r="B45" s="30"/>
      <c r="C45" s="95" t="s">
        <v>433</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2" ht="13.8" thickBot="1">
      <c r="A46" s="27"/>
      <c r="B46" s="30"/>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row>
    <row r="47" spans="1:32" ht="13.8" thickTop="1">
      <c r="A47" s="27">
        <v>1</v>
      </c>
      <c r="B47" s="54" t="s">
        <v>564</v>
      </c>
      <c r="C47" s="51" t="s">
        <v>434</v>
      </c>
      <c r="D47" s="52">
        <f>IFERROR(((D9/C9)*100-100),"--")</f>
        <v>24.838303568137277</v>
      </c>
      <c r="E47" s="52">
        <f t="shared" ref="E47:AD57" si="17">IFERROR(((E9/D9)*100-100),"--")</f>
        <v>22.491395850476195</v>
      </c>
      <c r="F47" s="52">
        <f t="shared" si="17"/>
        <v>27.381582714927248</v>
      </c>
      <c r="G47" s="52">
        <f t="shared" si="17"/>
        <v>33.420043067004514</v>
      </c>
      <c r="H47" s="52">
        <f t="shared" si="17"/>
        <v>53.706228302681325</v>
      </c>
      <c r="I47" s="52">
        <f t="shared" si="17"/>
        <v>21.78986999819071</v>
      </c>
      <c r="J47" s="52">
        <f t="shared" si="17"/>
        <v>81.701916996707439</v>
      </c>
      <c r="K47" s="52">
        <f t="shared" si="17"/>
        <v>37.686567044148575</v>
      </c>
      <c r="L47" s="52">
        <f t="shared" si="17"/>
        <v>58.517091839850224</v>
      </c>
      <c r="M47" s="52">
        <f t="shared" si="17"/>
        <v>20.101936814878485</v>
      </c>
      <c r="N47" s="52">
        <f t="shared" si="17"/>
        <v>24.717099041001163</v>
      </c>
      <c r="O47" s="52">
        <f t="shared" si="17"/>
        <v>15.986441929027734</v>
      </c>
      <c r="P47" s="52">
        <f t="shared" si="17"/>
        <v>1.1880996293218971</v>
      </c>
      <c r="Q47" s="52">
        <f t="shared" si="17"/>
        <v>-15.336881622501451</v>
      </c>
      <c r="R47" s="52">
        <f t="shared" si="17"/>
        <v>36.681010025827192</v>
      </c>
      <c r="S47" s="52">
        <f t="shared" si="17"/>
        <v>6.3238575367521577</v>
      </c>
      <c r="T47" s="52">
        <f t="shared" si="17"/>
        <v>13.036144582523562</v>
      </c>
      <c r="U47" s="52">
        <f t="shared" si="17"/>
        <v>25.948324964370343</v>
      </c>
      <c r="V47" s="52">
        <f t="shared" si="17"/>
        <v>-2.6351968751153123</v>
      </c>
      <c r="W47" s="52">
        <f t="shared" si="17"/>
        <v>-1.6027685450115996</v>
      </c>
      <c r="X47" s="52">
        <f t="shared" si="17"/>
        <v>-0.93221930883325399</v>
      </c>
      <c r="Y47" s="52">
        <f t="shared" si="17"/>
        <v>7.7612490505158718</v>
      </c>
      <c r="Z47" s="52">
        <f t="shared" si="17"/>
        <v>16.253889395302721</v>
      </c>
      <c r="AA47" s="52">
        <f t="shared" si="17"/>
        <v>1.3086174194318687</v>
      </c>
      <c r="AB47" s="52">
        <f t="shared" si="17"/>
        <v>20.990512812043093</v>
      </c>
      <c r="AC47" s="52">
        <f t="shared" si="17"/>
        <v>24.532323428978131</v>
      </c>
      <c r="AD47" s="52">
        <f t="shared" si="17"/>
        <v>-5.8159318760846617</v>
      </c>
      <c r="AE47" s="52">
        <f t="shared" ref="AE47:AE56" si="18">IFERROR(((AE9/AD9)*100-100),"--")</f>
        <v>-15.158129218342197</v>
      </c>
      <c r="AF47" s="52">
        <f>IFERROR(POWER(AD9/C9,1/28)*100-100,"--")</f>
        <v>17.941937263550003</v>
      </c>
    </row>
    <row r="48" spans="1:32">
      <c r="A48" s="27">
        <v>2</v>
      </c>
      <c r="B48" s="54" t="s">
        <v>439</v>
      </c>
      <c r="C48" s="51" t="s">
        <v>434</v>
      </c>
      <c r="D48" s="52">
        <f t="shared" ref="D48:S63" si="19">IFERROR(((D10/C10)*100-100),"--")</f>
        <v>42.69569418140253</v>
      </c>
      <c r="E48" s="52">
        <f t="shared" si="19"/>
        <v>25.043484722036709</v>
      </c>
      <c r="F48" s="52">
        <f t="shared" si="19"/>
        <v>4.8074350706423132</v>
      </c>
      <c r="G48" s="52">
        <f t="shared" si="19"/>
        <v>50.472820849061009</v>
      </c>
      <c r="H48" s="52">
        <f t="shared" si="19"/>
        <v>11.508046162622534</v>
      </c>
      <c r="I48" s="52">
        <f t="shared" si="19"/>
        <v>21.624791143641488</v>
      </c>
      <c r="J48" s="52">
        <f t="shared" si="19"/>
        <v>85.443520357324246</v>
      </c>
      <c r="K48" s="52">
        <f t="shared" si="19"/>
        <v>107.15442816081233</v>
      </c>
      <c r="L48" s="52">
        <f t="shared" si="19"/>
        <v>75.339182437846176</v>
      </c>
      <c r="M48" s="52">
        <f t="shared" si="19"/>
        <v>31.632108328662468</v>
      </c>
      <c r="N48" s="52">
        <f t="shared" si="19"/>
        <v>14.796860912003424</v>
      </c>
      <c r="O48" s="52">
        <f t="shared" si="19"/>
        <v>-37.123226580068</v>
      </c>
      <c r="P48" s="52">
        <f t="shared" si="19"/>
        <v>-18.963342884438148</v>
      </c>
      <c r="Q48" s="52">
        <f t="shared" si="19"/>
        <v>87.791292534216097</v>
      </c>
      <c r="R48" s="52">
        <f t="shared" si="19"/>
        <v>39.571582042823024</v>
      </c>
      <c r="S48" s="52">
        <f t="shared" si="19"/>
        <v>11.154035504202227</v>
      </c>
      <c r="T48" s="52">
        <f t="shared" si="17"/>
        <v>12.325126417392013</v>
      </c>
      <c r="U48" s="52">
        <f t="shared" si="17"/>
        <v>12.949601235446224</v>
      </c>
      <c r="V48" s="52">
        <f t="shared" si="17"/>
        <v>-0.86839979314770233</v>
      </c>
      <c r="W48" s="52">
        <f t="shared" si="17"/>
        <v>2.4712895040731979</v>
      </c>
      <c r="X48" s="52">
        <f t="shared" si="17"/>
        <v>-15.265535374113895</v>
      </c>
      <c r="Y48" s="52">
        <f t="shared" si="17"/>
        <v>22.48762430833844</v>
      </c>
      <c r="Z48" s="52">
        <f t="shared" si="17"/>
        <v>8.5704742488996288</v>
      </c>
      <c r="AA48" s="52">
        <f t="shared" si="17"/>
        <v>-18.003121123011695</v>
      </c>
      <c r="AB48" s="52">
        <f t="shared" si="17"/>
        <v>1.4138017270939969</v>
      </c>
      <c r="AC48" s="52">
        <f t="shared" si="17"/>
        <v>28.010609633917284</v>
      </c>
      <c r="AD48" s="52">
        <f t="shared" si="17"/>
        <v>0.70732153006215981</v>
      </c>
      <c r="AE48" s="52">
        <f t="shared" si="18"/>
        <v>-17.814548765361863</v>
      </c>
      <c r="AF48" s="52">
        <f t="shared" ref="AF48:AF63" si="20">IFERROR(POWER(AD10/C10,1/28)*100-100,"--")</f>
        <v>17.423474383564525</v>
      </c>
    </row>
    <row r="49" spans="1:32">
      <c r="A49" s="27">
        <v>3</v>
      </c>
      <c r="B49" s="54" t="s">
        <v>437</v>
      </c>
      <c r="C49" s="51" t="s">
        <v>434</v>
      </c>
      <c r="D49" s="52">
        <f t="shared" si="19"/>
        <v>36.693996638073827</v>
      </c>
      <c r="E49" s="52">
        <f t="shared" si="17"/>
        <v>95.150413483752232</v>
      </c>
      <c r="F49" s="52">
        <f t="shared" si="17"/>
        <v>-24.119453272235248</v>
      </c>
      <c r="G49" s="52">
        <f t="shared" si="17"/>
        <v>31.786082615835852</v>
      </c>
      <c r="H49" s="52">
        <f t="shared" si="17"/>
        <v>-13.888484348698142</v>
      </c>
      <c r="I49" s="52">
        <f t="shared" si="17"/>
        <v>52.297100426423953</v>
      </c>
      <c r="J49" s="52">
        <f t="shared" si="17"/>
        <v>-12.654364647707055</v>
      </c>
      <c r="K49" s="52">
        <f t="shared" si="17"/>
        <v>23.535843313962701</v>
      </c>
      <c r="L49" s="52">
        <f t="shared" si="17"/>
        <v>-10.042745784152743</v>
      </c>
      <c r="M49" s="52">
        <f t="shared" si="17"/>
        <v>4.0475047929249257</v>
      </c>
      <c r="N49" s="52">
        <f t="shared" si="17"/>
        <v>24.871343920531856</v>
      </c>
      <c r="O49" s="52">
        <f t="shared" si="17"/>
        <v>-3.9983067634120601</v>
      </c>
      <c r="P49" s="52">
        <f t="shared" si="17"/>
        <v>-7.3784462359761989</v>
      </c>
      <c r="Q49" s="52">
        <f t="shared" si="17"/>
        <v>84.526350678599471</v>
      </c>
      <c r="R49" s="52">
        <f t="shared" si="17"/>
        <v>21.634770014234306</v>
      </c>
      <c r="S49" s="52">
        <f t="shared" si="17"/>
        <v>-0.77824860274446905</v>
      </c>
      <c r="T49" s="52">
        <f t="shared" si="17"/>
        <v>8.0555641729396683</v>
      </c>
      <c r="U49" s="52">
        <f t="shared" si="17"/>
        <v>39.615287567370842</v>
      </c>
      <c r="V49" s="52">
        <f t="shared" si="17"/>
        <v>-4.3382358310279017</v>
      </c>
      <c r="W49" s="52">
        <f t="shared" si="17"/>
        <v>2.4835342582603346</v>
      </c>
      <c r="X49" s="52">
        <f t="shared" si="17"/>
        <v>-15.194257143798822</v>
      </c>
      <c r="Y49" s="52">
        <f t="shared" si="17"/>
        <v>8.3905058900081997</v>
      </c>
      <c r="Z49" s="52">
        <f t="shared" si="17"/>
        <v>7.6569959440915341</v>
      </c>
      <c r="AA49" s="52">
        <f t="shared" si="17"/>
        <v>-1.497247144148389</v>
      </c>
      <c r="AB49" s="52">
        <f t="shared" si="17"/>
        <v>-1.6332104847971891</v>
      </c>
      <c r="AC49" s="52">
        <f t="shared" si="17"/>
        <v>8.4366036213441475</v>
      </c>
      <c r="AD49" s="52">
        <f t="shared" si="17"/>
        <v>-8.5998003238514116</v>
      </c>
      <c r="AE49" s="52">
        <f t="shared" si="18"/>
        <v>-12.785699449838816</v>
      </c>
      <c r="AF49" s="52">
        <f t="shared" si="20"/>
        <v>9.3704670598414594</v>
      </c>
    </row>
    <row r="50" spans="1:32">
      <c r="A50" s="27">
        <v>4</v>
      </c>
      <c r="B50" s="54" t="s">
        <v>562</v>
      </c>
      <c r="C50" s="51" t="s">
        <v>434</v>
      </c>
      <c r="D50" s="52">
        <f t="shared" si="19"/>
        <v>3.8451044736879396</v>
      </c>
      <c r="E50" s="52">
        <f t="shared" si="17"/>
        <v>-9.2778585474209905</v>
      </c>
      <c r="F50" s="52">
        <f t="shared" si="17"/>
        <v>-1.4983974705698557</v>
      </c>
      <c r="G50" s="52">
        <f t="shared" si="17"/>
        <v>8.5456395718388478</v>
      </c>
      <c r="H50" s="52">
        <f t="shared" si="17"/>
        <v>59.565598122824781</v>
      </c>
      <c r="I50" s="52">
        <f t="shared" si="17"/>
        <v>1.3335791939932591</v>
      </c>
      <c r="J50" s="52">
        <f t="shared" si="17"/>
        <v>42.434955686834229</v>
      </c>
      <c r="K50" s="52">
        <f t="shared" si="17"/>
        <v>-7.5197326660761092</v>
      </c>
      <c r="L50" s="52">
        <f t="shared" si="17"/>
        <v>12.575990462655469</v>
      </c>
      <c r="M50" s="52">
        <f t="shared" si="17"/>
        <v>6.9878336844047482</v>
      </c>
      <c r="N50" s="52">
        <f t="shared" si="17"/>
        <v>-17.137772519171122</v>
      </c>
      <c r="O50" s="52">
        <f t="shared" si="17"/>
        <v>-7.5065667931700801</v>
      </c>
      <c r="P50" s="52">
        <f t="shared" si="17"/>
        <v>-4.0708453042691417</v>
      </c>
      <c r="Q50" s="52">
        <f t="shared" si="17"/>
        <v>-23.01655214167468</v>
      </c>
      <c r="R50" s="52">
        <f t="shared" si="17"/>
        <v>2.2315214029877524</v>
      </c>
      <c r="S50" s="52">
        <f t="shared" si="17"/>
        <v>-12.610469688322539</v>
      </c>
      <c r="T50" s="52">
        <f t="shared" si="17"/>
        <v>-27.049187047303249</v>
      </c>
      <c r="U50" s="52">
        <f t="shared" si="17"/>
        <v>-14.735827340141128</v>
      </c>
      <c r="V50" s="52">
        <f t="shared" si="17"/>
        <v>-18.726724779199429</v>
      </c>
      <c r="W50" s="52">
        <f t="shared" si="17"/>
        <v>71.10253352203361</v>
      </c>
      <c r="X50" s="52">
        <f t="shared" si="17"/>
        <v>-59.158274767082567</v>
      </c>
      <c r="Y50" s="52">
        <f t="shared" si="17"/>
        <v>27.303917107631207</v>
      </c>
      <c r="Z50" s="52">
        <f t="shared" si="17"/>
        <v>-8.1620708560183175</v>
      </c>
      <c r="AA50" s="52">
        <f t="shared" si="17"/>
        <v>7.8966462051800477</v>
      </c>
      <c r="AB50" s="52">
        <f t="shared" si="17"/>
        <v>10.068647584156778</v>
      </c>
      <c r="AC50" s="52">
        <f t="shared" si="17"/>
        <v>-20.285129330041599</v>
      </c>
      <c r="AD50" s="52">
        <f t="shared" si="17"/>
        <v>-12.95971903224607</v>
      </c>
      <c r="AE50" s="52">
        <f t="shared" si="18"/>
        <v>-47.641338268448131</v>
      </c>
      <c r="AF50" s="52">
        <f t="shared" si="20"/>
        <v>-2.852758594075226</v>
      </c>
    </row>
    <row r="51" spans="1:32">
      <c r="A51" s="27">
        <v>5</v>
      </c>
      <c r="B51" s="54" t="s">
        <v>438</v>
      </c>
      <c r="C51" s="51" t="s">
        <v>434</v>
      </c>
      <c r="D51" s="52">
        <f t="shared" si="19"/>
        <v>23.23028154167794</v>
      </c>
      <c r="E51" s="52">
        <f t="shared" si="17"/>
        <v>8.3751592272006405</v>
      </c>
      <c r="F51" s="52">
        <f t="shared" si="17"/>
        <v>1.1226332549134241</v>
      </c>
      <c r="G51" s="52">
        <f t="shared" si="17"/>
        <v>26.458118327136276</v>
      </c>
      <c r="H51" s="52">
        <f t="shared" si="17"/>
        <v>6.4339390953790314</v>
      </c>
      <c r="I51" s="52">
        <f t="shared" si="17"/>
        <v>-1.2571282983479364</v>
      </c>
      <c r="J51" s="52">
        <f t="shared" si="17"/>
        <v>32.06666772658707</v>
      </c>
      <c r="K51" s="52">
        <f t="shared" si="17"/>
        <v>77.146543471124716</v>
      </c>
      <c r="L51" s="52">
        <f t="shared" si="17"/>
        <v>28.612326210075423</v>
      </c>
      <c r="M51" s="52">
        <f t="shared" si="17"/>
        <v>-1.9753179028180341</v>
      </c>
      <c r="N51" s="52">
        <f t="shared" si="17"/>
        <v>5.6415580035796182</v>
      </c>
      <c r="O51" s="52">
        <f t="shared" si="17"/>
        <v>25.308778179573508</v>
      </c>
      <c r="P51" s="52">
        <f t="shared" si="17"/>
        <v>-39.444577400696858</v>
      </c>
      <c r="Q51" s="52">
        <f t="shared" si="17"/>
        <v>75.813417140824271</v>
      </c>
      <c r="R51" s="52">
        <f t="shared" si="17"/>
        <v>19.967297293105915</v>
      </c>
      <c r="S51" s="52">
        <f t="shared" si="17"/>
        <v>6.520891641828868</v>
      </c>
      <c r="T51" s="52">
        <f t="shared" si="17"/>
        <v>-2.4705236434971738</v>
      </c>
      <c r="U51" s="52">
        <f t="shared" si="17"/>
        <v>-9.9929502074236041</v>
      </c>
      <c r="V51" s="52">
        <f t="shared" si="17"/>
        <v>-0.12649607594434542</v>
      </c>
      <c r="W51" s="52">
        <f t="shared" si="17"/>
        <v>-3.827462964687868</v>
      </c>
      <c r="X51" s="52">
        <f t="shared" si="17"/>
        <v>-12.314285934437621</v>
      </c>
      <c r="Y51" s="52">
        <f t="shared" si="17"/>
        <v>20.647509972367246</v>
      </c>
      <c r="Z51" s="52">
        <f t="shared" si="17"/>
        <v>-19.391785709487891</v>
      </c>
      <c r="AA51" s="52">
        <f t="shared" si="17"/>
        <v>15.968435083553814</v>
      </c>
      <c r="AB51" s="52">
        <f t="shared" si="17"/>
        <v>-2.2470969263669076</v>
      </c>
      <c r="AC51" s="52">
        <f t="shared" si="17"/>
        <v>14.344777775379853</v>
      </c>
      <c r="AD51" s="52">
        <f t="shared" si="17"/>
        <v>-8.4931914716658525</v>
      </c>
      <c r="AE51" s="52">
        <f t="shared" si="18"/>
        <v>-10.236181391138814</v>
      </c>
      <c r="AF51" s="52">
        <f t="shared" si="20"/>
        <v>7.7720373915284711</v>
      </c>
    </row>
    <row r="52" spans="1:32">
      <c r="A52" s="27"/>
      <c r="B52" s="54" t="s">
        <v>440</v>
      </c>
      <c r="C52" s="51" t="s">
        <v>434</v>
      </c>
      <c r="D52" s="52">
        <f t="shared" si="19"/>
        <v>152.55431638797896</v>
      </c>
      <c r="E52" s="52">
        <f t="shared" si="17"/>
        <v>52.108572572711495</v>
      </c>
      <c r="F52" s="52">
        <f t="shared" si="17"/>
        <v>59.185115553277512</v>
      </c>
      <c r="G52" s="52">
        <f t="shared" si="17"/>
        <v>135.94579060726488</v>
      </c>
      <c r="H52" s="52">
        <f t="shared" si="17"/>
        <v>278.95086066132529</v>
      </c>
      <c r="I52" s="52">
        <f t="shared" si="17"/>
        <v>68.23382901807355</v>
      </c>
      <c r="J52" s="52">
        <f t="shared" si="17"/>
        <v>66.980775550768044</v>
      </c>
      <c r="K52" s="52">
        <f t="shared" si="17"/>
        <v>36.303829856655113</v>
      </c>
      <c r="L52" s="52">
        <f t="shared" si="17"/>
        <v>27.234711256909819</v>
      </c>
      <c r="M52" s="52">
        <f t="shared" si="17"/>
        <v>26.679333579484066</v>
      </c>
      <c r="N52" s="52">
        <f t="shared" si="17"/>
        <v>47.892586785406536</v>
      </c>
      <c r="O52" s="52">
        <f t="shared" si="17"/>
        <v>25.764052693944066</v>
      </c>
      <c r="P52" s="52">
        <f t="shared" si="17"/>
        <v>1.4809552493938725</v>
      </c>
      <c r="Q52" s="52">
        <f t="shared" si="17"/>
        <v>7.8149927116892002</v>
      </c>
      <c r="R52" s="52">
        <f t="shared" si="17"/>
        <v>24.76993113562645</v>
      </c>
      <c r="S52" s="52">
        <f t="shared" si="17"/>
        <v>17.852077330811596</v>
      </c>
      <c r="T52" s="52">
        <f t="shared" si="17"/>
        <v>19.422476257576292</v>
      </c>
      <c r="U52" s="52">
        <f t="shared" si="17"/>
        <v>-4.094411218457509</v>
      </c>
      <c r="V52" s="52">
        <f t="shared" si="17"/>
        <v>7.0680238268284086</v>
      </c>
      <c r="W52" s="52">
        <f t="shared" si="17"/>
        <v>-34.921927867455665</v>
      </c>
      <c r="X52" s="52">
        <f t="shared" si="17"/>
        <v>8.9580401758708774</v>
      </c>
      <c r="Y52" s="52">
        <f t="shared" si="17"/>
        <v>11.751554623287447</v>
      </c>
      <c r="Z52" s="52">
        <f t="shared" si="17"/>
        <v>1.7392334448745004</v>
      </c>
      <c r="AA52" s="52">
        <f t="shared" si="17"/>
        <v>2.4709720159385569</v>
      </c>
      <c r="AB52" s="52">
        <f t="shared" si="17"/>
        <v>13.784062315812264</v>
      </c>
      <c r="AC52" s="52">
        <f t="shared" si="17"/>
        <v>22.658906935187346</v>
      </c>
      <c r="AD52" s="52">
        <f t="shared" si="17"/>
        <v>18.999810349726147</v>
      </c>
      <c r="AE52" s="52">
        <f t="shared" si="18"/>
        <v>-0.66301041429238694</v>
      </c>
      <c r="AF52" s="52">
        <f t="shared" si="20"/>
        <v>30.42573874655929</v>
      </c>
    </row>
    <row r="53" spans="1:32">
      <c r="A53" s="27"/>
      <c r="B53" s="56" t="s">
        <v>563</v>
      </c>
      <c r="C53" s="51" t="s">
        <v>434</v>
      </c>
      <c r="D53" s="52">
        <f t="shared" si="19"/>
        <v>88.199612878602039</v>
      </c>
      <c r="E53" s="52">
        <f t="shared" si="17"/>
        <v>243.62025011893297</v>
      </c>
      <c r="F53" s="52">
        <f t="shared" si="17"/>
        <v>53.705835028534835</v>
      </c>
      <c r="G53" s="52">
        <f t="shared" si="17"/>
        <v>92.509297178555045</v>
      </c>
      <c r="H53" s="52">
        <f t="shared" si="17"/>
        <v>193.3193776608191</v>
      </c>
      <c r="I53" s="52">
        <f t="shared" si="17"/>
        <v>62.808082322773686</v>
      </c>
      <c r="J53" s="52">
        <f t="shared" si="17"/>
        <v>47.872924719483393</v>
      </c>
      <c r="K53" s="52">
        <f t="shared" si="17"/>
        <v>99.435097792903662</v>
      </c>
      <c r="L53" s="52">
        <f t="shared" si="17"/>
        <v>-21.879442270613623</v>
      </c>
      <c r="M53" s="52">
        <f t="shared" si="17"/>
        <v>13.139515779524743</v>
      </c>
      <c r="N53" s="52">
        <f t="shared" si="17"/>
        <v>22.671708614005468</v>
      </c>
      <c r="O53" s="52">
        <f t="shared" si="17"/>
        <v>25.168002009885583</v>
      </c>
      <c r="P53" s="52">
        <f t="shared" si="17"/>
        <v>-12.511391652956831</v>
      </c>
      <c r="Q53" s="52">
        <f t="shared" si="17"/>
        <v>101.10481946209586</v>
      </c>
      <c r="R53" s="52">
        <f t="shared" si="17"/>
        <v>33.688719696140595</v>
      </c>
      <c r="S53" s="52">
        <f t="shared" si="17"/>
        <v>9.9396813236980677</v>
      </c>
      <c r="T53" s="52">
        <f t="shared" si="17"/>
        <v>-2.6309526106999499</v>
      </c>
      <c r="U53" s="52">
        <f t="shared" si="17"/>
        <v>9.57082675327419</v>
      </c>
      <c r="V53" s="52">
        <f t="shared" si="17"/>
        <v>39.340620388444989</v>
      </c>
      <c r="W53" s="52">
        <f t="shared" si="17"/>
        <v>7.6202135531834472</v>
      </c>
      <c r="X53" s="52">
        <f t="shared" si="17"/>
        <v>11.497431318807202</v>
      </c>
      <c r="Y53" s="52">
        <f t="shared" si="17"/>
        <v>15.19383603259115</v>
      </c>
      <c r="Z53" s="52">
        <f t="shared" si="17"/>
        <v>2.9553444005582463</v>
      </c>
      <c r="AA53" s="52">
        <f t="shared" si="17"/>
        <v>3.2898088004623958</v>
      </c>
      <c r="AB53" s="52">
        <f t="shared" si="17"/>
        <v>15.385514272267415</v>
      </c>
      <c r="AC53" s="52">
        <f t="shared" si="17"/>
        <v>21.133848898633588</v>
      </c>
      <c r="AD53" s="52">
        <f t="shared" si="17"/>
        <v>7.2976982052974932</v>
      </c>
      <c r="AE53" s="52">
        <f t="shared" si="18"/>
        <v>-10.680206044973446</v>
      </c>
      <c r="AF53" s="52">
        <f t="shared" si="20"/>
        <v>33.256576565835303</v>
      </c>
    </row>
    <row r="54" spans="1:32">
      <c r="A54" s="27"/>
      <c r="B54" s="57" t="s">
        <v>447</v>
      </c>
      <c r="C54" s="51" t="s">
        <v>434</v>
      </c>
      <c r="D54" s="52">
        <f t="shared" si="19"/>
        <v>120.42551379584424</v>
      </c>
      <c r="E54" s="52">
        <f t="shared" si="17"/>
        <v>-70.303374693341411</v>
      </c>
      <c r="F54" s="52">
        <f t="shared" si="17"/>
        <v>1981.4396218539782</v>
      </c>
      <c r="G54" s="52">
        <f t="shared" si="17"/>
        <v>65.043456475422403</v>
      </c>
      <c r="H54" s="52">
        <f t="shared" si="17"/>
        <v>37.123822658295182</v>
      </c>
      <c r="I54" s="52">
        <f t="shared" si="17"/>
        <v>261.32064463655189</v>
      </c>
      <c r="J54" s="52">
        <f t="shared" si="17"/>
        <v>517.21339932583032</v>
      </c>
      <c r="K54" s="52">
        <f t="shared" si="17"/>
        <v>175.88051467514998</v>
      </c>
      <c r="L54" s="52">
        <f t="shared" si="17"/>
        <v>19.346908611921492</v>
      </c>
      <c r="M54" s="52">
        <f t="shared" si="17"/>
        <v>47.866863656478358</v>
      </c>
      <c r="N54" s="52">
        <f t="shared" si="17"/>
        <v>86.219114677021366</v>
      </c>
      <c r="O54" s="52">
        <f t="shared" si="17"/>
        <v>30.399169046679788</v>
      </c>
      <c r="P54" s="52">
        <f t="shared" si="17"/>
        <v>-1.7514215726194067</v>
      </c>
      <c r="Q54" s="52">
        <f t="shared" si="17"/>
        <v>15.690306091228351</v>
      </c>
      <c r="R54" s="52">
        <f t="shared" si="17"/>
        <v>16.277675743962703</v>
      </c>
      <c r="S54" s="52">
        <f t="shared" si="17"/>
        <v>24.39145784758432</v>
      </c>
      <c r="T54" s="52">
        <f t="shared" si="17"/>
        <v>37.782321556426666</v>
      </c>
      <c r="U54" s="52">
        <f t="shared" si="17"/>
        <v>-10.608472603272716</v>
      </c>
      <c r="V54" s="52">
        <f t="shared" si="17"/>
        <v>-13.408413771777774</v>
      </c>
      <c r="W54" s="52">
        <f t="shared" si="17"/>
        <v>-85.040914653922485</v>
      </c>
      <c r="X54" s="52">
        <f t="shared" si="17"/>
        <v>-14.237995702557825</v>
      </c>
      <c r="Y54" s="52">
        <f t="shared" si="17"/>
        <v>24.192334492004349</v>
      </c>
      <c r="Z54" s="52">
        <f t="shared" si="17"/>
        <v>-2.966491167992217</v>
      </c>
      <c r="AA54" s="52">
        <f t="shared" si="17"/>
        <v>-5.8049107562427338</v>
      </c>
      <c r="AB54" s="52">
        <f t="shared" si="17"/>
        <v>0.35187542871632616</v>
      </c>
      <c r="AC54" s="52">
        <f t="shared" si="17"/>
        <v>36.079382598127808</v>
      </c>
      <c r="AD54" s="52">
        <f t="shared" si="17"/>
        <v>137.61539345353745</v>
      </c>
      <c r="AE54" s="52">
        <f t="shared" si="18"/>
        <v>51.865274384367723</v>
      </c>
      <c r="AF54" s="52">
        <f t="shared" si="20"/>
        <v>37.002379786212458</v>
      </c>
    </row>
    <row r="55" spans="1:32">
      <c r="A55" s="27"/>
      <c r="B55" s="57" t="s">
        <v>441</v>
      </c>
      <c r="C55" s="51" t="s">
        <v>434</v>
      </c>
      <c r="D55" s="52">
        <f t="shared" si="19"/>
        <v>200.55779999350136</v>
      </c>
      <c r="E55" s="52">
        <f t="shared" si="17"/>
        <v>-75.382528036440164</v>
      </c>
      <c r="F55" s="52">
        <f t="shared" si="17"/>
        <v>2643.6274473924982</v>
      </c>
      <c r="G55" s="52">
        <f t="shared" si="17"/>
        <v>69.053597977420708</v>
      </c>
      <c r="H55" s="52">
        <f t="shared" si="17"/>
        <v>30.279194602065189</v>
      </c>
      <c r="I55" s="52">
        <f t="shared" si="17"/>
        <v>275.04067787207339</v>
      </c>
      <c r="J55" s="52">
        <f t="shared" si="17"/>
        <v>518.38879072828479</v>
      </c>
      <c r="K55" s="52">
        <f t="shared" si="17"/>
        <v>178.57805528789459</v>
      </c>
      <c r="L55" s="52">
        <f t="shared" si="17"/>
        <v>19.398678278610618</v>
      </c>
      <c r="M55" s="52">
        <f t="shared" si="17"/>
        <v>47.891457832336329</v>
      </c>
      <c r="N55" s="52">
        <f t="shared" si="17"/>
        <v>86.220415156217825</v>
      </c>
      <c r="O55" s="52">
        <f t="shared" si="17"/>
        <v>30.468192957235942</v>
      </c>
      <c r="P55" s="52">
        <f t="shared" si="17"/>
        <v>-1.7684191468229358</v>
      </c>
      <c r="Q55" s="52">
        <f t="shared" si="17"/>
        <v>15.74377108800455</v>
      </c>
      <c r="R55" s="52">
        <f t="shared" si="17"/>
        <v>16.121821812671428</v>
      </c>
      <c r="S55" s="52">
        <f t="shared" si="17"/>
        <v>24.462254739015776</v>
      </c>
      <c r="T55" s="52">
        <f t="shared" si="17"/>
        <v>37.787153089496627</v>
      </c>
      <c r="U55" s="52">
        <f t="shared" si="17"/>
        <v>-10.67492750930495</v>
      </c>
      <c r="V55" s="52">
        <f t="shared" si="17"/>
        <v>-13.44516045290554</v>
      </c>
      <c r="W55" s="52">
        <f t="shared" si="17"/>
        <v>-85.366881706464568</v>
      </c>
      <c r="X55" s="52">
        <f t="shared" si="17"/>
        <v>-19.419198952038855</v>
      </c>
      <c r="Y55" s="52">
        <f t="shared" si="17"/>
        <v>21.360521980061307</v>
      </c>
      <c r="Z55" s="52">
        <f t="shared" si="17"/>
        <v>-5.5293831658226509</v>
      </c>
      <c r="AA55" s="52">
        <f t="shared" si="17"/>
        <v>-4.4596371597943545</v>
      </c>
      <c r="AB55" s="52">
        <f t="shared" si="17"/>
        <v>-4.0208523389597275</v>
      </c>
      <c r="AC55" s="52">
        <f t="shared" si="17"/>
        <v>26.307193555158776</v>
      </c>
      <c r="AD55" s="52">
        <f t="shared" si="17"/>
        <v>178.18255714920258</v>
      </c>
      <c r="AE55" s="52">
        <f t="shared" si="18"/>
        <v>56.350152238894026</v>
      </c>
      <c r="AF55" s="52">
        <f t="shared" si="20"/>
        <v>38.66869096615531</v>
      </c>
    </row>
    <row r="56" spans="1:32">
      <c r="A56" s="27"/>
      <c r="B56" s="57" t="s">
        <v>442</v>
      </c>
      <c r="C56" s="51" t="s">
        <v>434</v>
      </c>
      <c r="D56" s="52">
        <f t="shared" si="19"/>
        <v>-95.190023752969125</v>
      </c>
      <c r="E56" s="52">
        <f t="shared" si="17"/>
        <v>-100</v>
      </c>
      <c r="F56" s="52" t="str">
        <f t="shared" si="17"/>
        <v>--</v>
      </c>
      <c r="G56" s="52">
        <f t="shared" si="17"/>
        <v>-99.575489110372828</v>
      </c>
      <c r="H56" s="52">
        <f t="shared" si="17"/>
        <v>943986.95652173925</v>
      </c>
      <c r="I56" s="52">
        <f t="shared" si="17"/>
        <v>-10.306714562033704</v>
      </c>
      <c r="J56" s="52">
        <f t="shared" si="17"/>
        <v>401.81659478332301</v>
      </c>
      <c r="K56" s="52">
        <f t="shared" si="17"/>
        <v>-37.122520560952289</v>
      </c>
      <c r="L56" s="52">
        <f t="shared" si="17"/>
        <v>-15.649635369077473</v>
      </c>
      <c r="M56" s="52">
        <f t="shared" si="17"/>
        <v>19.413258686863941</v>
      </c>
      <c r="N56" s="52">
        <f t="shared" si="17"/>
        <v>102.6341553255011</v>
      </c>
      <c r="O56" s="52">
        <f t="shared" si="17"/>
        <v>-1.0310753719485319</v>
      </c>
      <c r="P56" s="52">
        <f t="shared" si="17"/>
        <v>15.594955614515115</v>
      </c>
      <c r="Q56" s="52">
        <f t="shared" si="17"/>
        <v>-19.57963715227325</v>
      </c>
      <c r="R56" s="52">
        <f t="shared" si="17"/>
        <v>113.96370887199745</v>
      </c>
      <c r="S56" s="52">
        <f t="shared" si="17"/>
        <v>-3.3424129469850214</v>
      </c>
      <c r="T56" s="52">
        <f t="shared" si="17"/>
        <v>-9.8425451722826836</v>
      </c>
      <c r="U56" s="52">
        <f t="shared" si="17"/>
        <v>-9.6137190851991079</v>
      </c>
      <c r="V56" s="52">
        <f t="shared" si="17"/>
        <v>4.130568360324034</v>
      </c>
      <c r="W56" s="52">
        <f t="shared" si="17"/>
        <v>165.53565648537767</v>
      </c>
      <c r="X56" s="52">
        <f t="shared" si="17"/>
        <v>256.50377283176198</v>
      </c>
      <c r="Y56" s="52">
        <f t="shared" si="17"/>
        <v>61.243066685737318</v>
      </c>
      <c r="Z56" s="52">
        <f t="shared" si="17"/>
        <v>18.312044710636698</v>
      </c>
      <c r="AA56" s="52">
        <f t="shared" si="17"/>
        <v>-12.096292931872313</v>
      </c>
      <c r="AB56" s="52">
        <f t="shared" si="17"/>
        <v>38.228352078394579</v>
      </c>
      <c r="AC56" s="52">
        <f t="shared" si="17"/>
        <v>88.039309859984428</v>
      </c>
      <c r="AD56" s="52">
        <f t="shared" si="17"/>
        <v>-10.367503925659392</v>
      </c>
      <c r="AE56" s="52">
        <f t="shared" si="18"/>
        <v>1.4495596429692057</v>
      </c>
      <c r="AF56" s="52">
        <f t="shared" si="20"/>
        <v>50.229641407089332</v>
      </c>
    </row>
    <row r="57" spans="1:32">
      <c r="A57" s="27"/>
      <c r="B57" s="57" t="s">
        <v>443</v>
      </c>
      <c r="C57" s="51" t="s">
        <v>434</v>
      </c>
      <c r="D57" s="52">
        <f t="shared" si="19"/>
        <v>-88.551777110536975</v>
      </c>
      <c r="E57" s="52">
        <f t="shared" si="17"/>
        <v>1143.5803598658126</v>
      </c>
      <c r="F57" s="52">
        <f t="shared" si="17"/>
        <v>-96.483311670794805</v>
      </c>
      <c r="G57" s="52">
        <f t="shared" si="17"/>
        <v>-93.723849372384933</v>
      </c>
      <c r="H57" s="52">
        <f t="shared" si="17"/>
        <v>-86.666666666666671</v>
      </c>
      <c r="I57" s="52">
        <f t="shared" si="17"/>
        <v>380683.33333333331</v>
      </c>
      <c r="J57" s="52">
        <f t="shared" si="17"/>
        <v>-99.848995491749463</v>
      </c>
      <c r="K57" s="52">
        <f t="shared" si="17"/>
        <v>19410.144927536236</v>
      </c>
      <c r="L57" s="52">
        <f t="shared" si="17"/>
        <v>-86.17590254048433</v>
      </c>
      <c r="M57" s="52">
        <f t="shared" si="17"/>
        <v>470.06985491671139</v>
      </c>
      <c r="N57" s="52">
        <f t="shared" si="17"/>
        <v>-85.663116222075601</v>
      </c>
      <c r="O57" s="52">
        <f t="shared" ref="E57:AE63" si="21">IFERROR(((O19/N19)*100-100),"--")</f>
        <v>-23.865877712031534</v>
      </c>
      <c r="P57" s="52">
        <f t="shared" si="21"/>
        <v>-70.639032815198618</v>
      </c>
      <c r="Q57" s="52">
        <f t="shared" si="21"/>
        <v>4948.2352941176468</v>
      </c>
      <c r="R57" s="52">
        <f t="shared" si="21"/>
        <v>-77.878116989046845</v>
      </c>
      <c r="S57" s="52">
        <f t="shared" si="21"/>
        <v>-0.47405846721095202</v>
      </c>
      <c r="T57" s="52">
        <f t="shared" si="21"/>
        <v>-37.920084678486376</v>
      </c>
      <c r="U57" s="52">
        <f t="shared" si="21"/>
        <v>-40.963341858482529</v>
      </c>
      <c r="V57" s="52">
        <f t="shared" si="21"/>
        <v>847.6534296028882</v>
      </c>
      <c r="W57" s="52">
        <f t="shared" si="21"/>
        <v>-86.857142857142861</v>
      </c>
      <c r="X57" s="52">
        <f t="shared" si="21"/>
        <v>-56.811594202898547</v>
      </c>
      <c r="Y57" s="52">
        <f t="shared" si="21"/>
        <v>876.64429530201357</v>
      </c>
      <c r="Z57" s="52">
        <f t="shared" si="21"/>
        <v>-66.73996701484333</v>
      </c>
      <c r="AA57" s="52">
        <f t="shared" si="21"/>
        <v>-60.413223140495873</v>
      </c>
      <c r="AB57" s="52">
        <f t="shared" si="21"/>
        <v>232.3590814196242</v>
      </c>
      <c r="AC57" s="52">
        <f t="shared" si="21"/>
        <v>-84.516331658291463</v>
      </c>
      <c r="AD57" s="52">
        <f t="shared" si="21"/>
        <v>229.61460446247469</v>
      </c>
      <c r="AE57" s="52">
        <f t="shared" si="21"/>
        <v>710.70769230769224</v>
      </c>
      <c r="AF57" s="52">
        <f t="shared" si="20"/>
        <v>-9.7401424552347038</v>
      </c>
    </row>
    <row r="58" spans="1:32">
      <c r="A58" s="27"/>
      <c r="B58" s="57" t="s">
        <v>444</v>
      </c>
      <c r="C58" s="51" t="s">
        <v>434</v>
      </c>
      <c r="D58" s="52" t="str">
        <f t="shared" si="19"/>
        <v>--</v>
      </c>
      <c r="E58" s="52" t="str">
        <f t="shared" si="21"/>
        <v>--</v>
      </c>
      <c r="F58" s="52" t="str">
        <f t="shared" si="21"/>
        <v>--</v>
      </c>
      <c r="G58" s="52">
        <f t="shared" si="21"/>
        <v>-99.253636938646423</v>
      </c>
      <c r="H58" s="52">
        <f t="shared" si="21"/>
        <v>-100</v>
      </c>
      <c r="I58" s="52" t="str">
        <f t="shared" si="21"/>
        <v>--</v>
      </c>
      <c r="J58" s="52">
        <f t="shared" si="21"/>
        <v>385.60775540641316</v>
      </c>
      <c r="K58" s="52">
        <f t="shared" si="21"/>
        <v>221.63697788697783</v>
      </c>
      <c r="L58" s="52">
        <f t="shared" si="21"/>
        <v>376.89185963237054</v>
      </c>
      <c r="M58" s="52">
        <f t="shared" si="21"/>
        <v>315.54487660809929</v>
      </c>
      <c r="N58" s="52">
        <f t="shared" si="21"/>
        <v>20.29600040475394</v>
      </c>
      <c r="O58" s="52">
        <f t="shared" si="21"/>
        <v>-49.246859159358237</v>
      </c>
      <c r="P58" s="52">
        <f t="shared" si="21"/>
        <v>10.420061953712306</v>
      </c>
      <c r="Q58" s="52">
        <f t="shared" si="21"/>
        <v>-56.496117160613402</v>
      </c>
      <c r="R58" s="52">
        <f t="shared" si="21"/>
        <v>1480.2296829947509</v>
      </c>
      <c r="S58" s="52">
        <f t="shared" si="21"/>
        <v>-42.970149106313436</v>
      </c>
      <c r="T58" s="52">
        <f t="shared" si="21"/>
        <v>-3.9377026436998221</v>
      </c>
      <c r="U58" s="52">
        <f t="shared" si="21"/>
        <v>102.12798260113752</v>
      </c>
      <c r="V58" s="52">
        <f t="shared" si="21"/>
        <v>34.959369058517012</v>
      </c>
      <c r="W58" s="52">
        <f t="shared" si="21"/>
        <v>36.250437850911169</v>
      </c>
      <c r="X58" s="52">
        <f t="shared" si="21"/>
        <v>18.616290415723569</v>
      </c>
      <c r="Y58" s="52">
        <f t="shared" si="21"/>
        <v>1.7760419648510606</v>
      </c>
      <c r="Z58" s="52">
        <f t="shared" si="21"/>
        <v>-45.105411813668553</v>
      </c>
      <c r="AA58" s="52">
        <f t="shared" si="21"/>
        <v>-34.533068083932633</v>
      </c>
      <c r="AB58" s="52">
        <f t="shared" si="21"/>
        <v>-9.367431098724964</v>
      </c>
      <c r="AC58" s="52">
        <f t="shared" si="21"/>
        <v>136.606503445334</v>
      </c>
      <c r="AD58" s="52">
        <f t="shared" si="21"/>
        <v>-2.168864536109453</v>
      </c>
      <c r="AE58" s="52">
        <f t="shared" si="21"/>
        <v>-26.851572139697012</v>
      </c>
      <c r="AF58" s="52" t="str">
        <f t="shared" si="20"/>
        <v>--</v>
      </c>
    </row>
    <row r="59" spans="1:32">
      <c r="A59" s="27"/>
      <c r="B59" s="57" t="s">
        <v>445</v>
      </c>
      <c r="C59" s="51" t="s">
        <v>434</v>
      </c>
      <c r="D59" s="52">
        <f t="shared" si="19"/>
        <v>-100</v>
      </c>
      <c r="E59" s="52" t="str">
        <f t="shared" si="21"/>
        <v>--</v>
      </c>
      <c r="F59" s="52" t="str">
        <f t="shared" si="21"/>
        <v>--</v>
      </c>
      <c r="G59" s="52">
        <f t="shared" si="21"/>
        <v>-100</v>
      </c>
      <c r="H59" s="52" t="str">
        <f t="shared" si="21"/>
        <v>--</v>
      </c>
      <c r="I59" s="52" t="str">
        <f t="shared" si="21"/>
        <v>--</v>
      </c>
      <c r="J59" s="52" t="str">
        <f t="shared" si="21"/>
        <v>--</v>
      </c>
      <c r="K59" s="52" t="str">
        <f t="shared" si="21"/>
        <v>--</v>
      </c>
      <c r="L59" s="52">
        <f t="shared" si="21"/>
        <v>312.5</v>
      </c>
      <c r="M59" s="52">
        <f t="shared" si="21"/>
        <v>-27.878787878787875</v>
      </c>
      <c r="N59" s="52">
        <f t="shared" si="21"/>
        <v>1369.2677070828331</v>
      </c>
      <c r="O59" s="52">
        <f t="shared" si="21"/>
        <v>578.4132690579296</v>
      </c>
      <c r="P59" s="52">
        <f t="shared" si="21"/>
        <v>-83.138827666775057</v>
      </c>
      <c r="Q59" s="52">
        <f t="shared" si="21"/>
        <v>-78.19285714285715</v>
      </c>
      <c r="R59" s="52">
        <f t="shared" si="21"/>
        <v>631.57549950867997</v>
      </c>
      <c r="S59" s="52">
        <f t="shared" si="21"/>
        <v>-14.57353928811284</v>
      </c>
      <c r="T59" s="52">
        <f t="shared" si="21"/>
        <v>-93.825995807127882</v>
      </c>
      <c r="U59" s="52">
        <f t="shared" si="21"/>
        <v>5105.5178268251284</v>
      </c>
      <c r="V59" s="52">
        <f t="shared" si="21"/>
        <v>6976.7991389572899</v>
      </c>
      <c r="W59" s="52">
        <f t="shared" si="21"/>
        <v>-98.370112757871524</v>
      </c>
      <c r="X59" s="52">
        <f t="shared" si="21"/>
        <v>-96.400395871624482</v>
      </c>
      <c r="Y59" s="52">
        <f t="shared" si="21"/>
        <v>9224.7054202670861</v>
      </c>
      <c r="Z59" s="52">
        <f t="shared" si="21"/>
        <v>1464.8274903435872</v>
      </c>
      <c r="AA59" s="52">
        <f t="shared" si="21"/>
        <v>-57.869103986261145</v>
      </c>
      <c r="AB59" s="52">
        <f t="shared" si="21"/>
        <v>-97.699478713773033</v>
      </c>
      <c r="AC59" s="52">
        <f t="shared" si="21"/>
        <v>28.33337962062933</v>
      </c>
      <c r="AD59" s="52">
        <f t="shared" si="21"/>
        <v>-56.683762903330518</v>
      </c>
      <c r="AE59" s="52">
        <f t="shared" si="21"/>
        <v>4.4814148681055173</v>
      </c>
      <c r="AF59" s="52">
        <f t="shared" si="20"/>
        <v>18.0085333785388</v>
      </c>
    </row>
    <row r="60" spans="1:32">
      <c r="A60" s="27"/>
      <c r="B60" s="58" t="s">
        <v>446</v>
      </c>
      <c r="C60" s="51" t="s">
        <v>434</v>
      </c>
      <c r="D60" s="52">
        <f t="shared" si="19"/>
        <v>-5.6864216054013497</v>
      </c>
      <c r="E60" s="52">
        <f t="shared" si="21"/>
        <v>-88.741648106904236</v>
      </c>
      <c r="F60" s="52">
        <f t="shared" si="21"/>
        <v>884.10343365832989</v>
      </c>
      <c r="G60" s="52">
        <f t="shared" si="21"/>
        <v>-99.665446191399241</v>
      </c>
      <c r="H60" s="52">
        <f t="shared" si="21"/>
        <v>-84.978540772532185</v>
      </c>
      <c r="I60" s="52">
        <f t="shared" si="21"/>
        <v>102.85714285714289</v>
      </c>
      <c r="J60" s="52">
        <f t="shared" si="21"/>
        <v>520645.07042253518</v>
      </c>
      <c r="K60" s="52">
        <f t="shared" si="21"/>
        <v>-99.435262043280346</v>
      </c>
      <c r="L60" s="52">
        <f t="shared" si="21"/>
        <v>4448.946360153257</v>
      </c>
      <c r="M60" s="52">
        <f t="shared" si="21"/>
        <v>-95.319113095112755</v>
      </c>
      <c r="N60" s="52">
        <f t="shared" si="21"/>
        <v>1564.1925326135852</v>
      </c>
      <c r="O60" s="52">
        <f t="shared" si="21"/>
        <v>-92.257061765103387</v>
      </c>
      <c r="P60" s="52">
        <f t="shared" si="21"/>
        <v>-74.480712166172111</v>
      </c>
      <c r="Q60" s="52">
        <f t="shared" si="21"/>
        <v>614.09028727770192</v>
      </c>
      <c r="R60" s="52">
        <f t="shared" si="21"/>
        <v>166.13984674329498</v>
      </c>
      <c r="S60" s="52">
        <f t="shared" si="21"/>
        <v>1953.8096095015294</v>
      </c>
      <c r="T60" s="52">
        <f t="shared" si="21"/>
        <v>489.40298010517813</v>
      </c>
      <c r="U60" s="52">
        <f t="shared" si="21"/>
        <v>53.393704172580783</v>
      </c>
      <c r="V60" s="52">
        <f t="shared" si="21"/>
        <v>-96.951560833105916</v>
      </c>
      <c r="W60" s="52">
        <f t="shared" si="21"/>
        <v>-84.842126680145981</v>
      </c>
      <c r="X60" s="52">
        <f t="shared" si="21"/>
        <v>89.710570469798625</v>
      </c>
      <c r="Y60" s="52">
        <f t="shared" si="21"/>
        <v>-40.097729232538079</v>
      </c>
      <c r="Z60" s="52">
        <f t="shared" si="21"/>
        <v>177.96397460504949</v>
      </c>
      <c r="AA60" s="52">
        <f t="shared" si="21"/>
        <v>-8.7230765144875875</v>
      </c>
      <c r="AB60" s="52">
        <f t="shared" si="21"/>
        <v>-45.572253662510718</v>
      </c>
      <c r="AC60" s="52">
        <f t="shared" si="21"/>
        <v>2190.0005345878326</v>
      </c>
      <c r="AD60" s="52">
        <f t="shared" si="21"/>
        <v>-90.266301715232828</v>
      </c>
      <c r="AE60" s="52">
        <f t="shared" si="21"/>
        <v>138.31662509593249</v>
      </c>
      <c r="AF60" s="52">
        <f t="shared" si="20"/>
        <v>0.80355896774970859</v>
      </c>
    </row>
    <row r="61" spans="1:32">
      <c r="A61" s="27"/>
      <c r="B61" s="30" t="s">
        <v>448</v>
      </c>
      <c r="C61" s="51" t="s">
        <v>434</v>
      </c>
      <c r="D61" s="52">
        <f t="shared" si="19"/>
        <v>24.008087983714191</v>
      </c>
      <c r="E61" s="52">
        <f t="shared" si="21"/>
        <v>24.039730648607119</v>
      </c>
      <c r="F61" s="52">
        <f t="shared" si="21"/>
        <v>-2.5017702410581109</v>
      </c>
      <c r="G61" s="52">
        <f t="shared" si="21"/>
        <v>29.565719001646215</v>
      </c>
      <c r="H61" s="52">
        <f t="shared" si="21"/>
        <v>15.43618653117791</v>
      </c>
      <c r="I61" s="52">
        <f t="shared" si="21"/>
        <v>15.738219597609685</v>
      </c>
      <c r="J61" s="52">
        <f t="shared" si="21"/>
        <v>41.897838151904949</v>
      </c>
      <c r="K61" s="52">
        <f t="shared" si="21"/>
        <v>54.894621343511147</v>
      </c>
      <c r="L61" s="52">
        <f t="shared" si="21"/>
        <v>41.524071387713207</v>
      </c>
      <c r="M61" s="52">
        <f t="shared" si="21"/>
        <v>14.732349380095727</v>
      </c>
      <c r="N61" s="52">
        <f t="shared" si="21"/>
        <v>14.730703447892751</v>
      </c>
      <c r="O61" s="52">
        <f t="shared" si="21"/>
        <v>-0.74710415429593979</v>
      </c>
      <c r="P61" s="52">
        <f t="shared" si="21"/>
        <v>-16.42116818079819</v>
      </c>
      <c r="Q61" s="52">
        <f t="shared" si="21"/>
        <v>33.192161892496046</v>
      </c>
      <c r="R61" s="52">
        <f t="shared" si="21"/>
        <v>30.021219136053674</v>
      </c>
      <c r="S61" s="52">
        <f t="shared" si="21"/>
        <v>7.1439798805127879</v>
      </c>
      <c r="T61" s="52">
        <f t="shared" si="21"/>
        <v>7.7397200496480423</v>
      </c>
      <c r="U61" s="52">
        <f t="shared" si="21"/>
        <v>12.675031335939963</v>
      </c>
      <c r="V61" s="52">
        <f t="shared" si="21"/>
        <v>-1.6173864257272328</v>
      </c>
      <c r="W61" s="52">
        <f t="shared" si="21"/>
        <v>-0.74315762719392353</v>
      </c>
      <c r="X61" s="52">
        <f t="shared" si="21"/>
        <v>-9.9006540521845494</v>
      </c>
      <c r="Y61" s="52">
        <f t="shared" si="21"/>
        <v>15.146076381272763</v>
      </c>
      <c r="Z61" s="52">
        <f t="shared" si="21"/>
        <v>5.319408175384055</v>
      </c>
      <c r="AA61" s="52">
        <f t="shared" si="21"/>
        <v>-3.4036346826028137</v>
      </c>
      <c r="AB61" s="52">
        <f t="shared" si="21"/>
        <v>8.5558805763395611</v>
      </c>
      <c r="AC61" s="52">
        <f t="shared" si="21"/>
        <v>22.162400486153061</v>
      </c>
      <c r="AD61" s="52">
        <f t="shared" si="21"/>
        <v>-4.0487913708635972</v>
      </c>
      <c r="AE61" s="52">
        <f t="shared" si="21"/>
        <v>-14.780112634119675</v>
      </c>
      <c r="AF61" s="52">
        <f t="shared" si="20"/>
        <v>12.347617245343585</v>
      </c>
    </row>
    <row r="62" spans="1:32">
      <c r="A62" s="27"/>
      <c r="B62" s="30" t="s">
        <v>449</v>
      </c>
      <c r="C62" s="51" t="s">
        <v>434</v>
      </c>
      <c r="D62" s="52">
        <f t="shared" si="19"/>
        <v>78.531859819910608</v>
      </c>
      <c r="E62" s="52">
        <f t="shared" si="21"/>
        <v>-2.9550039953426932</v>
      </c>
      <c r="F62" s="52">
        <f t="shared" si="21"/>
        <v>101.19841981789583</v>
      </c>
      <c r="G62" s="52">
        <f t="shared" si="21"/>
        <v>41.796162092991835</v>
      </c>
      <c r="H62" s="52">
        <f t="shared" si="21"/>
        <v>24.799493866612508</v>
      </c>
      <c r="I62" s="52">
        <f t="shared" si="21"/>
        <v>-6.5814995686354791</v>
      </c>
      <c r="J62" s="52">
        <f t="shared" si="21"/>
        <v>5.0064579950201988</v>
      </c>
      <c r="K62" s="52">
        <f t="shared" si="21"/>
        <v>147.01476616925427</v>
      </c>
      <c r="L62" s="52">
        <f t="shared" si="21"/>
        <v>5.6943117908691221</v>
      </c>
      <c r="M62" s="52">
        <f t="shared" si="21"/>
        <v>51.63605890609594</v>
      </c>
      <c r="N62" s="52">
        <f t="shared" si="21"/>
        <v>29.541619627855056</v>
      </c>
      <c r="O62" s="52">
        <f t="shared" si="21"/>
        <v>-32.23501437027025</v>
      </c>
      <c r="P62" s="52">
        <f t="shared" si="21"/>
        <v>-42.127978422793255</v>
      </c>
      <c r="Q62" s="52">
        <f t="shared" si="21"/>
        <v>263.72333815439788</v>
      </c>
      <c r="R62" s="52">
        <f t="shared" si="21"/>
        <v>27.074593003694034</v>
      </c>
      <c r="S62" s="52">
        <f t="shared" si="21"/>
        <v>14.228856752460686</v>
      </c>
      <c r="T62" s="52">
        <f t="shared" si="21"/>
        <v>10.52411116700786</v>
      </c>
      <c r="U62" s="52">
        <f t="shared" si="21"/>
        <v>6.5872065353440519</v>
      </c>
      <c r="V62" s="52">
        <f t="shared" si="21"/>
        <v>-4.7533208749769358</v>
      </c>
      <c r="W62" s="52">
        <f t="shared" si="21"/>
        <v>12.579309835727017</v>
      </c>
      <c r="X62" s="52">
        <f t="shared" si="21"/>
        <v>-2.1839419450060404E-2</v>
      </c>
      <c r="Y62" s="52">
        <f t="shared" si="21"/>
        <v>-5.7230847819557908</v>
      </c>
      <c r="Z62" s="52">
        <f t="shared" si="21"/>
        <v>13.451581691478779</v>
      </c>
      <c r="AA62" s="52">
        <f t="shared" si="21"/>
        <v>-4.7771192804196119</v>
      </c>
      <c r="AB62" s="52">
        <f t="shared" si="21"/>
        <v>-1.4137634235419085</v>
      </c>
      <c r="AC62" s="52">
        <f t="shared" si="21"/>
        <v>19.38430990719084</v>
      </c>
      <c r="AD62" s="52">
        <f t="shared" si="21"/>
        <v>-11.853021868280038</v>
      </c>
      <c r="AE62" s="52">
        <f t="shared" si="21"/>
        <v>-9.6687262022268072</v>
      </c>
      <c r="AF62" s="52">
        <f t="shared" si="20"/>
        <v>17.231197124442758</v>
      </c>
    </row>
    <row r="63" spans="1:32">
      <c r="A63" s="27"/>
      <c r="B63" s="30" t="s">
        <v>450</v>
      </c>
      <c r="C63" s="51" t="s">
        <v>434</v>
      </c>
      <c r="D63" s="52">
        <f t="shared" si="19"/>
        <v>34.400797709416992</v>
      </c>
      <c r="E63" s="52">
        <f t="shared" si="21"/>
        <v>17.204772634038861</v>
      </c>
      <c r="F63" s="52">
        <f t="shared" si="21"/>
        <v>19.238462569478827</v>
      </c>
      <c r="G63" s="52">
        <f t="shared" si="21"/>
        <v>33.892202256363021</v>
      </c>
      <c r="H63" s="52">
        <f t="shared" si="21"/>
        <v>18.943958117942984</v>
      </c>
      <c r="I63" s="52">
        <f t="shared" si="21"/>
        <v>6.9649557464035183</v>
      </c>
      <c r="J63" s="52">
        <f t="shared" si="21"/>
        <v>29.233317872486936</v>
      </c>
      <c r="K63" s="52">
        <f t="shared" si="21"/>
        <v>80.59029262536302</v>
      </c>
      <c r="L63" s="52">
        <f t="shared" si="21"/>
        <v>27.853780253634113</v>
      </c>
      <c r="M63" s="52">
        <f t="shared" si="21"/>
        <v>26.372053337971678</v>
      </c>
      <c r="N63" s="52">
        <f t="shared" si="21"/>
        <v>20.336086316085527</v>
      </c>
      <c r="O63" s="52">
        <f t="shared" si="21"/>
        <v>-13.575744682362085</v>
      </c>
      <c r="P63" s="52">
        <f t="shared" si="21"/>
        <v>-24.633276964852797</v>
      </c>
      <c r="Q63" s="52">
        <f t="shared" si="21"/>
        <v>89.741195712793399</v>
      </c>
      <c r="R63" s="52">
        <f t="shared" si="21"/>
        <v>28.63564395927483</v>
      </c>
      <c r="S63" s="52">
        <f t="shared" si="21"/>
        <v>10.435032056052677</v>
      </c>
      <c r="T63" s="52">
        <f t="shared" si="21"/>
        <v>9.0775523238617382</v>
      </c>
      <c r="U63" s="52">
        <f t="shared" si="21"/>
        <v>9.711188150249555</v>
      </c>
      <c r="V63" s="52">
        <f t="shared" si="21"/>
        <v>-3.1006359376705177</v>
      </c>
      <c r="W63" s="52">
        <f t="shared" si="21"/>
        <v>5.4506943466004998</v>
      </c>
      <c r="X63" s="52">
        <f t="shared" si="21"/>
        <v>-4.9973352804018418</v>
      </c>
      <c r="Y63" s="52">
        <f t="shared" si="21"/>
        <v>4.2452445402913668</v>
      </c>
      <c r="Z63" s="52">
        <f t="shared" si="21"/>
        <v>9.160992717192201</v>
      </c>
      <c r="AA63" s="52">
        <f t="shared" si="21"/>
        <v>-4.0779618091871299</v>
      </c>
      <c r="AB63" s="52">
        <f t="shared" si="21"/>
        <v>3.6968525370687786</v>
      </c>
      <c r="AC63" s="52">
        <f t="shared" si="21"/>
        <v>20.875138721021912</v>
      </c>
      <c r="AD63" s="52">
        <f t="shared" si="21"/>
        <v>-7.6203750007963009</v>
      </c>
      <c r="AE63" s="52">
        <f t="shared" si="21"/>
        <v>-12.548079254249316</v>
      </c>
      <c r="AF63" s="52">
        <f t="shared" si="20"/>
        <v>13.811297931339169</v>
      </c>
    </row>
    <row r="64" spans="1:32" ht="13.8" thickBo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row>
    <row r="65" spans="1:32" ht="13.8" thickTop="1">
      <c r="A65" s="40" t="s">
        <v>583</v>
      </c>
      <c r="B65" s="40"/>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row>
  </sheetData>
  <mergeCells count="5">
    <mergeCell ref="C2:AF2"/>
    <mergeCell ref="C4:AF4"/>
    <mergeCell ref="C7:AF8"/>
    <mergeCell ref="C26:AF27"/>
    <mergeCell ref="C45:AF46"/>
  </mergeCells>
  <hyperlinks>
    <hyperlink ref="A1" location="INDICE!A1" display="ÍNDICE" xr:uid="{00000000-0004-0000-0800-000000000000}"/>
  </hyperlinks>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94"/>
  <sheetViews>
    <sheetView zoomScaleNormal="100" workbookViewId="0">
      <selection activeCell="B21" sqref="B21"/>
    </sheetView>
  </sheetViews>
  <sheetFormatPr baseColWidth="10" defaultColWidth="10.88671875" defaultRowHeight="13.2"/>
  <cols>
    <col min="1" max="1" width="10.88671875" style="1" customWidth="1"/>
    <col min="2" max="2" width="38.88671875" style="1" customWidth="1"/>
    <col min="3" max="31" width="11.33203125" style="1" customWidth="1"/>
    <col min="32" max="32" width="12.88671875" style="1" bestFit="1" customWidth="1"/>
    <col min="33" max="16384" width="10.88671875" style="1"/>
  </cols>
  <sheetData>
    <row r="1" spans="1:32">
      <c r="A1" s="25" t="s">
        <v>428</v>
      </c>
    </row>
    <row r="2" spans="1:32">
      <c r="C2" s="97" t="s">
        <v>452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2">
      <c r="C4" s="97" t="s">
        <v>574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v>2023</v>
      </c>
      <c r="AF6" s="60" t="s">
        <v>568</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30" t="s">
        <v>21</v>
      </c>
      <c r="B9" s="30" t="s">
        <v>22</v>
      </c>
      <c r="C9" s="61">
        <v>60.745206500000002</v>
      </c>
      <c r="D9" s="61">
        <v>135.473759</v>
      </c>
      <c r="E9" s="61">
        <v>201.015773</v>
      </c>
      <c r="F9" s="61">
        <v>245.57495499999996</v>
      </c>
      <c r="G9" s="61">
        <v>272.587468</v>
      </c>
      <c r="H9" s="61">
        <v>148.163724</v>
      </c>
      <c r="I9" s="61">
        <v>148.95164700000001</v>
      </c>
      <c r="J9" s="61">
        <v>267.83547199999998</v>
      </c>
      <c r="K9" s="61">
        <v>673.7515800000001</v>
      </c>
      <c r="L9" s="61">
        <v>325.47177900000003</v>
      </c>
      <c r="M9" s="61">
        <v>275.87776450000001</v>
      </c>
      <c r="N9" s="61">
        <v>291.420841</v>
      </c>
      <c r="O9" s="61">
        <v>313.9721265</v>
      </c>
      <c r="P9" s="61">
        <v>309.92833300000001</v>
      </c>
      <c r="Q9" s="61">
        <v>1612.3623250000001</v>
      </c>
      <c r="R9" s="61">
        <v>601.17089299999998</v>
      </c>
      <c r="S9" s="61">
        <v>617.64535999999998</v>
      </c>
      <c r="T9" s="61">
        <v>608.18169499999999</v>
      </c>
      <c r="U9" s="61">
        <v>619.28604499999994</v>
      </c>
      <c r="V9" s="61">
        <v>602.71260500000005</v>
      </c>
      <c r="W9" s="61">
        <v>567.07703500000002</v>
      </c>
      <c r="X9" s="61">
        <v>530.128692</v>
      </c>
      <c r="Y9" s="61">
        <v>1838.5441289999999</v>
      </c>
      <c r="Z9" s="61">
        <v>1825.288886</v>
      </c>
      <c r="AA9" s="61">
        <v>1523.0407220000002</v>
      </c>
      <c r="AB9" s="61">
        <v>1151.2835219999997</v>
      </c>
      <c r="AC9" s="61">
        <v>1253.7128280943027</v>
      </c>
      <c r="AD9" s="61">
        <v>1409.5477439999997</v>
      </c>
      <c r="AE9" s="61">
        <v>1089.3531969999999</v>
      </c>
      <c r="AF9" s="61">
        <f>SUM(C9:AE9)</f>
        <v>19520.106106594303</v>
      </c>
    </row>
    <row r="10" spans="1:32">
      <c r="A10" s="1" t="s">
        <v>23</v>
      </c>
      <c r="B10" s="1" t="s">
        <v>24</v>
      </c>
      <c r="C10" s="61">
        <v>384.97512399999999</v>
      </c>
      <c r="D10" s="61">
        <v>1342.005046</v>
      </c>
      <c r="E10" s="61">
        <v>1373.7476709999996</v>
      </c>
      <c r="F10" s="61">
        <v>1849.3942979999997</v>
      </c>
      <c r="G10" s="61">
        <v>2137.5354970000003</v>
      </c>
      <c r="H10" s="61">
        <v>1386.2018465000001</v>
      </c>
      <c r="I10" s="61">
        <v>1495.9745419999999</v>
      </c>
      <c r="J10" s="61">
        <v>2317.2027305000001</v>
      </c>
      <c r="K10" s="61">
        <v>5724.1497170000011</v>
      </c>
      <c r="L10" s="61">
        <v>4803.6717209999997</v>
      </c>
      <c r="M10" s="61">
        <v>6915.9361474999996</v>
      </c>
      <c r="N10" s="61">
        <v>8663.1229504999992</v>
      </c>
      <c r="O10" s="61">
        <v>10500.330902</v>
      </c>
      <c r="P10" s="61">
        <v>10087.997897499999</v>
      </c>
      <c r="Q10" s="61">
        <v>17968.046418999998</v>
      </c>
      <c r="R10" s="61">
        <v>22565.615405</v>
      </c>
      <c r="S10" s="61">
        <v>27797.583159999998</v>
      </c>
      <c r="T10" s="61">
        <v>35631.383662</v>
      </c>
      <c r="U10" s="61">
        <v>39034.06</v>
      </c>
      <c r="V10" s="61">
        <v>54884.822989</v>
      </c>
      <c r="W10" s="61">
        <v>57229.639476999997</v>
      </c>
      <c r="X10" s="61">
        <v>56478.144123999999</v>
      </c>
      <c r="Y10" s="61">
        <v>54649.953488000006</v>
      </c>
      <c r="Z10" s="61">
        <v>62576.320708000014</v>
      </c>
      <c r="AA10" s="61">
        <v>56371.077187000003</v>
      </c>
      <c r="AB10" s="61">
        <v>54968.613146999996</v>
      </c>
      <c r="AC10" s="61">
        <v>64097.469094302556</v>
      </c>
      <c r="AD10" s="61">
        <v>22451.308075999998</v>
      </c>
      <c r="AE10" s="61">
        <v>16082.596095000004</v>
      </c>
      <c r="AF10" s="61">
        <f t="shared" ref="AF10:AF33" si="0">SUM(C10:AE10)</f>
        <v>701768.87912180251</v>
      </c>
    </row>
    <row r="11" spans="1:32">
      <c r="A11" s="1" t="s">
        <v>25</v>
      </c>
      <c r="B11" s="1" t="s">
        <v>26</v>
      </c>
      <c r="C11" s="61">
        <v>514.04061950000005</v>
      </c>
      <c r="D11" s="61">
        <v>1402.8678339999997</v>
      </c>
      <c r="E11" s="61">
        <v>1746.7868320000002</v>
      </c>
      <c r="F11" s="61">
        <v>2065.2224430000001</v>
      </c>
      <c r="G11" s="61">
        <v>2232.4935110000006</v>
      </c>
      <c r="H11" s="61">
        <v>1561.3128185</v>
      </c>
      <c r="I11" s="61">
        <v>1715.0482340000001</v>
      </c>
      <c r="J11" s="61">
        <v>2637.0460785</v>
      </c>
      <c r="K11" s="61">
        <v>6423.7457869999989</v>
      </c>
      <c r="L11" s="61">
        <v>4947.7043890000004</v>
      </c>
      <c r="M11" s="61">
        <v>6787.9900385000001</v>
      </c>
      <c r="N11" s="61">
        <v>8484.4196544999995</v>
      </c>
      <c r="O11" s="61">
        <v>7744.2313469999999</v>
      </c>
      <c r="P11" s="61">
        <v>8845.3609410000008</v>
      </c>
      <c r="Q11" s="61">
        <v>16304.480019000001</v>
      </c>
      <c r="R11" s="61">
        <v>18234.247947</v>
      </c>
      <c r="S11" s="61">
        <v>16265.777493</v>
      </c>
      <c r="T11" s="61">
        <v>16967.067376999999</v>
      </c>
      <c r="U11" s="61">
        <v>17487.724407000002</v>
      </c>
      <c r="V11" s="61">
        <v>18740.670729000001</v>
      </c>
      <c r="W11" s="61">
        <v>18781.593199999999</v>
      </c>
      <c r="X11" s="61">
        <v>17622.729796</v>
      </c>
      <c r="Y11" s="61">
        <v>17763.788563000002</v>
      </c>
      <c r="Z11" s="61">
        <v>17355.073855999999</v>
      </c>
      <c r="AA11" s="61">
        <v>14025.236328999999</v>
      </c>
      <c r="AB11" s="61">
        <v>13920.783962999998</v>
      </c>
      <c r="AC11" s="61">
        <v>16028.965531434184</v>
      </c>
      <c r="AD11" s="61">
        <v>15538.111879</v>
      </c>
      <c r="AE11" s="61">
        <v>12506.970923999997</v>
      </c>
      <c r="AF11" s="61">
        <f t="shared" si="0"/>
        <v>304651.49254093418</v>
      </c>
    </row>
    <row r="12" spans="1:32">
      <c r="A12" s="1" t="s">
        <v>27</v>
      </c>
      <c r="B12" s="1" t="s">
        <v>28</v>
      </c>
      <c r="C12" s="61">
        <v>90.220587499999993</v>
      </c>
      <c r="D12" s="61">
        <v>128.20729900000001</v>
      </c>
      <c r="E12" s="61">
        <v>78.790239000000014</v>
      </c>
      <c r="F12" s="61">
        <v>59.283408000000009</v>
      </c>
      <c r="G12" s="61">
        <v>71.839773999999991</v>
      </c>
      <c r="H12" s="61">
        <v>33.465905999999997</v>
      </c>
      <c r="I12" s="61">
        <v>61.430280500000002</v>
      </c>
      <c r="J12" s="61">
        <v>66.472029000000006</v>
      </c>
      <c r="K12" s="61">
        <v>211.70110899999997</v>
      </c>
      <c r="L12" s="61">
        <v>356.43922400000002</v>
      </c>
      <c r="M12" s="61">
        <v>434.70600300000001</v>
      </c>
      <c r="N12" s="61">
        <v>373.3709475</v>
      </c>
      <c r="O12" s="61">
        <v>747.22596050000004</v>
      </c>
      <c r="P12" s="61">
        <v>818.61336649999998</v>
      </c>
      <c r="Q12" s="61">
        <v>1415.062367</v>
      </c>
      <c r="R12" s="61">
        <v>1156.6239880000001</v>
      </c>
      <c r="S12" s="61">
        <v>947.28018599999996</v>
      </c>
      <c r="T12" s="61">
        <v>718.82450100000005</v>
      </c>
      <c r="U12" s="61">
        <v>440.00964900000002</v>
      </c>
      <c r="V12" s="61">
        <v>622.12570700000003</v>
      </c>
      <c r="W12" s="61">
        <v>553.32190600000001</v>
      </c>
      <c r="X12" s="61">
        <v>453.065898</v>
      </c>
      <c r="Y12" s="61">
        <v>411.93139099999996</v>
      </c>
      <c r="Z12" s="61">
        <v>396.00947399999995</v>
      </c>
      <c r="AA12" s="61">
        <v>443.308266</v>
      </c>
      <c r="AB12" s="61">
        <v>415.772289</v>
      </c>
      <c r="AC12" s="61">
        <v>438.84964243614922</v>
      </c>
      <c r="AD12" s="61">
        <v>1337.659171</v>
      </c>
      <c r="AE12" s="61">
        <v>1235.4682449999998</v>
      </c>
      <c r="AF12" s="61">
        <f t="shared" si="0"/>
        <v>14517.078813936148</v>
      </c>
    </row>
    <row r="13" spans="1:32">
      <c r="A13" s="1" t="s">
        <v>29</v>
      </c>
      <c r="B13" s="1" t="s">
        <v>30</v>
      </c>
      <c r="C13" s="61">
        <v>38.890191000000002</v>
      </c>
      <c r="D13" s="61">
        <v>111.91925599999999</v>
      </c>
      <c r="E13" s="61">
        <v>185.54421400000001</v>
      </c>
      <c r="F13" s="61">
        <v>189.23113999999998</v>
      </c>
      <c r="G13" s="61">
        <v>220.65656999999996</v>
      </c>
      <c r="H13" s="61">
        <v>129.07682399999999</v>
      </c>
      <c r="I13" s="61">
        <v>156.55408550000001</v>
      </c>
      <c r="J13" s="61">
        <v>268.74217249999998</v>
      </c>
      <c r="K13" s="61">
        <v>807.01574300000016</v>
      </c>
      <c r="L13" s="61">
        <v>759.53932450000002</v>
      </c>
      <c r="M13" s="61">
        <v>1011.311291</v>
      </c>
      <c r="N13" s="61">
        <v>1419.26197</v>
      </c>
      <c r="O13" s="61">
        <v>1063.6606200000001</v>
      </c>
      <c r="P13" s="61">
        <v>1124.3992605000001</v>
      </c>
      <c r="Q13" s="61">
        <v>1638.4638620000001</v>
      </c>
      <c r="R13" s="61">
        <v>2556.5289899999998</v>
      </c>
      <c r="S13" s="61">
        <v>2406.1532299999999</v>
      </c>
      <c r="T13" s="61">
        <v>2252.0868</v>
      </c>
      <c r="U13" s="61">
        <v>2259.131116</v>
      </c>
      <c r="V13" s="61">
        <v>2386.110874</v>
      </c>
      <c r="W13" s="61">
        <v>2706.4926610000002</v>
      </c>
      <c r="X13" s="61">
        <v>2685.3244949999998</v>
      </c>
      <c r="Y13" s="61">
        <v>2102.5448839999999</v>
      </c>
      <c r="Z13" s="61">
        <v>2198.7059609999997</v>
      </c>
      <c r="AA13" s="61">
        <v>1905.2158200000001</v>
      </c>
      <c r="AB13" s="61">
        <v>580.9192700000001</v>
      </c>
      <c r="AC13" s="61">
        <v>589.26813359528489</v>
      </c>
      <c r="AD13" s="61">
        <v>1782.207574</v>
      </c>
      <c r="AE13" s="61">
        <v>1351.6189139999999</v>
      </c>
      <c r="AF13" s="61">
        <f t="shared" si="0"/>
        <v>36886.57524659529</v>
      </c>
    </row>
    <row r="14" spans="1:32">
      <c r="A14" s="1" t="s">
        <v>31</v>
      </c>
      <c r="B14" s="1" t="s">
        <v>32</v>
      </c>
      <c r="C14" s="61">
        <v>36.0289705</v>
      </c>
      <c r="D14" s="61">
        <v>92.861801</v>
      </c>
      <c r="E14" s="61">
        <v>158.706602</v>
      </c>
      <c r="F14" s="61">
        <v>164.07748199999997</v>
      </c>
      <c r="G14" s="61">
        <v>197.54801599999999</v>
      </c>
      <c r="H14" s="61">
        <v>127.9681705</v>
      </c>
      <c r="I14" s="61">
        <v>160.73859250000001</v>
      </c>
      <c r="J14" s="61">
        <v>278.43167949999997</v>
      </c>
      <c r="K14" s="61">
        <v>823.45612500000004</v>
      </c>
      <c r="L14" s="61">
        <v>775.35629649999998</v>
      </c>
      <c r="M14" s="61">
        <v>1002.115531</v>
      </c>
      <c r="N14" s="61">
        <v>1346.46946</v>
      </c>
      <c r="O14" s="61">
        <v>1852.1911545</v>
      </c>
      <c r="P14" s="61">
        <v>1881.5959705</v>
      </c>
      <c r="Q14" s="61">
        <v>3301.9639149999998</v>
      </c>
      <c r="R14" s="61">
        <v>4792.2664880000002</v>
      </c>
      <c r="S14" s="61">
        <v>4125.1044169999996</v>
      </c>
      <c r="T14" s="61">
        <v>3831.556611</v>
      </c>
      <c r="U14" s="61">
        <v>4955.7933940000003</v>
      </c>
      <c r="V14" s="61">
        <v>4108.2163380000002</v>
      </c>
      <c r="W14" s="61">
        <v>3845.4320090000001</v>
      </c>
      <c r="X14" s="61">
        <v>3366.3997530000001</v>
      </c>
      <c r="Y14" s="61">
        <v>3602.3455589999999</v>
      </c>
      <c r="Z14" s="61">
        <v>3871.8796369999995</v>
      </c>
      <c r="AA14" s="61">
        <v>3170.5446039999997</v>
      </c>
      <c r="AB14" s="61">
        <v>3597.983878999999</v>
      </c>
      <c r="AC14" s="61">
        <v>4092.7782927308444</v>
      </c>
      <c r="AD14" s="61">
        <v>1118.6561530000001</v>
      </c>
      <c r="AE14" s="61">
        <v>936.91830700000014</v>
      </c>
      <c r="AF14" s="61">
        <f t="shared" si="0"/>
        <v>61615.385208230851</v>
      </c>
    </row>
    <row r="15" spans="1:32">
      <c r="A15" s="1" t="s">
        <v>33</v>
      </c>
      <c r="B15" s="1" t="s">
        <v>34</v>
      </c>
      <c r="C15" s="61">
        <v>37.438045500000001</v>
      </c>
      <c r="D15" s="61">
        <v>96.025724999999994</v>
      </c>
      <c r="E15" s="61">
        <v>105.93671199999999</v>
      </c>
      <c r="F15" s="61">
        <v>117.93834099999999</v>
      </c>
      <c r="G15" s="61">
        <v>147.725076</v>
      </c>
      <c r="H15" s="61">
        <v>96.640722499999995</v>
      </c>
      <c r="I15" s="61">
        <v>97.687448500000002</v>
      </c>
      <c r="J15" s="61">
        <v>105.15314100000001</v>
      </c>
      <c r="K15" s="61">
        <v>172.041089</v>
      </c>
      <c r="L15" s="61">
        <v>144.5985895</v>
      </c>
      <c r="M15" s="61">
        <v>181.8957345</v>
      </c>
      <c r="N15" s="61">
        <v>248.08616900000001</v>
      </c>
      <c r="O15" s="61">
        <v>351.23463600000002</v>
      </c>
      <c r="P15" s="61">
        <v>363.27854250000001</v>
      </c>
      <c r="Q15" s="61">
        <v>470.14885500000003</v>
      </c>
      <c r="R15" s="61">
        <v>640.41837299999997</v>
      </c>
      <c r="S15" s="61">
        <v>633.51425800000004</v>
      </c>
      <c r="T15" s="61">
        <v>797.93664200000001</v>
      </c>
      <c r="U15" s="61">
        <v>781.883375</v>
      </c>
      <c r="V15" s="61">
        <v>777.78945299999998</v>
      </c>
      <c r="W15" s="61">
        <v>876.22181799999998</v>
      </c>
      <c r="X15" s="61">
        <v>841.84648400000003</v>
      </c>
      <c r="Y15" s="61">
        <v>917.35121200000003</v>
      </c>
      <c r="Z15" s="61">
        <v>990.80520500000011</v>
      </c>
      <c r="AA15" s="61">
        <v>946.48473899999999</v>
      </c>
      <c r="AB15" s="61">
        <v>719.41077200000007</v>
      </c>
      <c r="AC15" s="61">
        <v>805.2136836935166</v>
      </c>
      <c r="AD15" s="61">
        <v>1007.5566280000002</v>
      </c>
      <c r="AE15" s="61">
        <v>776.77131299999996</v>
      </c>
      <c r="AF15" s="61">
        <f t="shared" si="0"/>
        <v>14249.032782693515</v>
      </c>
    </row>
    <row r="16" spans="1:32">
      <c r="A16" s="1" t="s">
        <v>35</v>
      </c>
      <c r="B16" s="1" t="s">
        <v>36</v>
      </c>
      <c r="C16" s="61">
        <v>3.1646860000000001</v>
      </c>
      <c r="D16" s="61">
        <v>69.375978000000003</v>
      </c>
      <c r="E16" s="61">
        <v>100.77969999999999</v>
      </c>
      <c r="F16" s="61">
        <v>104.455095</v>
      </c>
      <c r="G16" s="61">
        <v>110.596845</v>
      </c>
      <c r="H16" s="61">
        <v>95.397191000000007</v>
      </c>
      <c r="I16" s="61">
        <v>100.781419</v>
      </c>
      <c r="J16" s="61">
        <v>132.0045265</v>
      </c>
      <c r="K16" s="61">
        <v>284.89613400000002</v>
      </c>
      <c r="L16" s="61">
        <v>219.4494315</v>
      </c>
      <c r="M16" s="61">
        <v>527.73713150000003</v>
      </c>
      <c r="N16" s="61">
        <v>343.79271749999998</v>
      </c>
      <c r="O16" s="61">
        <v>60.051409999999997</v>
      </c>
      <c r="P16" s="61">
        <v>78.091739000000004</v>
      </c>
      <c r="Q16" s="61">
        <v>153.99880400000001</v>
      </c>
      <c r="R16" s="61">
        <v>214.33001999999999</v>
      </c>
      <c r="S16" s="61">
        <v>249.884096</v>
      </c>
      <c r="T16" s="61">
        <v>278.05580200000003</v>
      </c>
      <c r="U16" s="61">
        <v>372.60743400000001</v>
      </c>
      <c r="V16" s="61">
        <v>369.60544199999998</v>
      </c>
      <c r="W16" s="61">
        <v>330.12995999999998</v>
      </c>
      <c r="X16" s="61">
        <v>328.69263699999999</v>
      </c>
      <c r="Y16" s="61">
        <v>336.71590000000003</v>
      </c>
      <c r="Z16" s="61">
        <v>412.83288799999997</v>
      </c>
      <c r="AA16" s="61">
        <v>334.35695900000002</v>
      </c>
      <c r="AB16" s="61">
        <v>263.53788900000001</v>
      </c>
      <c r="AC16" s="61">
        <v>316.77079273084485</v>
      </c>
      <c r="AD16" s="61">
        <v>358.75339099999997</v>
      </c>
      <c r="AE16" s="61">
        <v>283.54831300000006</v>
      </c>
      <c r="AF16" s="61">
        <f t="shared" si="0"/>
        <v>6834.3943317308449</v>
      </c>
    </row>
    <row r="17" spans="1:32">
      <c r="A17" s="1" t="s">
        <v>37</v>
      </c>
      <c r="B17" s="1" t="s">
        <v>38</v>
      </c>
      <c r="C17" s="61">
        <v>26.523831000000001</v>
      </c>
      <c r="D17" s="61">
        <v>46.979247000000001</v>
      </c>
      <c r="E17" s="61">
        <v>122.21791400000001</v>
      </c>
      <c r="F17" s="61">
        <v>148.365341</v>
      </c>
      <c r="G17" s="61">
        <v>146.55910299999999</v>
      </c>
      <c r="H17" s="61">
        <v>89.105689499999997</v>
      </c>
      <c r="I17" s="61">
        <v>77.027285500000005</v>
      </c>
      <c r="J17" s="61">
        <v>83.851630499999999</v>
      </c>
      <c r="K17" s="61">
        <v>143.384131</v>
      </c>
      <c r="L17" s="61">
        <v>127.846992</v>
      </c>
      <c r="M17" s="61">
        <v>166.0934555</v>
      </c>
      <c r="N17" s="61">
        <v>213.33387949999999</v>
      </c>
      <c r="O17" s="61">
        <v>215.02712349999999</v>
      </c>
      <c r="P17" s="61">
        <v>226.62527399999999</v>
      </c>
      <c r="Q17" s="61">
        <v>346.819141</v>
      </c>
      <c r="R17" s="61">
        <v>400.84715199999999</v>
      </c>
      <c r="S17" s="61">
        <v>397.24748299999999</v>
      </c>
      <c r="T17" s="61">
        <v>561.82062099999996</v>
      </c>
      <c r="U17" s="61">
        <v>455.37484999999998</v>
      </c>
      <c r="V17" s="61">
        <v>474.47152</v>
      </c>
      <c r="W17" s="61">
        <v>493.56463200000002</v>
      </c>
      <c r="X17" s="61">
        <v>510.595394</v>
      </c>
      <c r="Y17" s="61">
        <v>529.27222200000006</v>
      </c>
      <c r="Z17" s="61">
        <v>598.37735400000008</v>
      </c>
      <c r="AA17" s="61">
        <v>533.57144300000004</v>
      </c>
      <c r="AB17" s="61">
        <v>486.16379200000006</v>
      </c>
      <c r="AC17" s="61">
        <v>694.02399508840858</v>
      </c>
      <c r="AD17" s="61">
        <v>767.8085779999999</v>
      </c>
      <c r="AE17" s="61">
        <v>672.90194799999995</v>
      </c>
      <c r="AF17" s="61">
        <f t="shared" si="0"/>
        <v>9755.801022088408</v>
      </c>
    </row>
    <row r="18" spans="1:32">
      <c r="A18" s="1" t="s">
        <v>39</v>
      </c>
      <c r="B18" s="1" t="s">
        <v>40</v>
      </c>
      <c r="C18" s="61">
        <v>0.15584000000000001</v>
      </c>
      <c r="D18" s="61">
        <v>0.11612699999999999</v>
      </c>
      <c r="E18" s="61">
        <v>1.196E-2</v>
      </c>
      <c r="F18" s="61">
        <v>0.155969</v>
      </c>
      <c r="G18" s="61">
        <v>3.8310000000000002E-3</v>
      </c>
      <c r="H18" s="61">
        <v>0.19834950000000001</v>
      </c>
      <c r="I18" s="61">
        <v>0.22431400000000001</v>
      </c>
      <c r="J18" s="61">
        <v>0.14974850000000001</v>
      </c>
      <c r="K18" s="61">
        <v>0.63646000000000003</v>
      </c>
      <c r="L18" s="61">
        <v>1.4379569999999999</v>
      </c>
      <c r="M18" s="61">
        <v>0</v>
      </c>
      <c r="N18" s="61">
        <v>3.588273</v>
      </c>
      <c r="O18" s="61">
        <v>4.0739675000000002</v>
      </c>
      <c r="P18" s="61">
        <v>9.0865989999999996</v>
      </c>
      <c r="Q18" s="61">
        <v>15.133391</v>
      </c>
      <c r="R18" s="61">
        <v>37.825552999999999</v>
      </c>
      <c r="S18" s="61">
        <v>53.656047000000001</v>
      </c>
      <c r="T18" s="61">
        <v>79.797229000000002</v>
      </c>
      <c r="U18" s="61">
        <v>66.755880000000005</v>
      </c>
      <c r="V18" s="61">
        <v>61.409551</v>
      </c>
      <c r="W18" s="61">
        <v>63.523325</v>
      </c>
      <c r="X18" s="61">
        <v>59.363444999999999</v>
      </c>
      <c r="Y18" s="61">
        <v>72.030775000000006</v>
      </c>
      <c r="Z18" s="61">
        <v>56.469712000000001</v>
      </c>
      <c r="AA18" s="61">
        <v>57.992497</v>
      </c>
      <c r="AB18" s="61">
        <v>53.500236000000001</v>
      </c>
      <c r="AC18" s="61">
        <v>52.339542239685656</v>
      </c>
      <c r="AD18" s="61">
        <v>79.034445000000005</v>
      </c>
      <c r="AE18" s="61">
        <v>64.960017999999991</v>
      </c>
      <c r="AF18" s="61">
        <f t="shared" si="0"/>
        <v>893.63104173968554</v>
      </c>
    </row>
    <row r="19" spans="1:32">
      <c r="A19" s="1" t="s">
        <v>41</v>
      </c>
      <c r="B19" s="1" t="s">
        <v>42</v>
      </c>
      <c r="C19" s="61">
        <v>52.3456495</v>
      </c>
      <c r="D19" s="61">
        <v>61.214765</v>
      </c>
      <c r="E19" s="61">
        <v>66.858564999999999</v>
      </c>
      <c r="F19" s="61">
        <v>68.782173999999998</v>
      </c>
      <c r="G19" s="61">
        <v>90.712108000000001</v>
      </c>
      <c r="H19" s="61">
        <v>92.376947999999999</v>
      </c>
      <c r="I19" s="61">
        <v>88.998133499999994</v>
      </c>
      <c r="J19" s="61">
        <v>133.98247850000001</v>
      </c>
      <c r="K19" s="61">
        <v>154.90391299999999</v>
      </c>
      <c r="L19" s="61">
        <v>218.32895450000001</v>
      </c>
      <c r="M19" s="61">
        <v>0</v>
      </c>
      <c r="N19" s="61">
        <v>363.78209550000003</v>
      </c>
      <c r="O19" s="61">
        <v>398.1191685</v>
      </c>
      <c r="P19" s="61">
        <v>465.63751600000001</v>
      </c>
      <c r="Q19" s="61">
        <v>774.16270399999996</v>
      </c>
      <c r="R19" s="61">
        <v>1133.410175</v>
      </c>
      <c r="S19" s="61">
        <v>1310.7963219999999</v>
      </c>
      <c r="T19" s="61">
        <v>1464.310371</v>
      </c>
      <c r="U19" s="61">
        <v>1588.8249880000001</v>
      </c>
      <c r="V19" s="61">
        <v>1778.111543</v>
      </c>
      <c r="W19" s="61">
        <v>1900.34077</v>
      </c>
      <c r="X19" s="61">
        <v>1973.7751209999999</v>
      </c>
      <c r="Y19" s="61">
        <v>2224.8290710000001</v>
      </c>
      <c r="Z19" s="61">
        <v>1210.339663</v>
      </c>
      <c r="AA19" s="61">
        <v>1095.0169390000001</v>
      </c>
      <c r="AB19" s="61">
        <v>2403.9092479999995</v>
      </c>
      <c r="AC19" s="61">
        <v>3127.7559548133595</v>
      </c>
      <c r="AD19" s="61">
        <v>3312.6514109999998</v>
      </c>
      <c r="AE19" s="61">
        <v>2699.9122600000001</v>
      </c>
      <c r="AF19" s="61">
        <f t="shared" si="0"/>
        <v>30254.189009813363</v>
      </c>
    </row>
    <row r="20" spans="1:32">
      <c r="A20" s="1" t="s">
        <v>43</v>
      </c>
      <c r="B20" s="1" t="s">
        <v>44</v>
      </c>
      <c r="C20" s="61">
        <v>1.9197329999999999</v>
      </c>
      <c r="D20" s="61">
        <v>0.49564000000000002</v>
      </c>
      <c r="E20" s="61">
        <v>0.156193</v>
      </c>
      <c r="F20" s="61">
        <v>0.195049</v>
      </c>
      <c r="G20" s="61">
        <v>0.23758399999999999</v>
      </c>
      <c r="H20" s="61">
        <v>11.626066</v>
      </c>
      <c r="I20" s="61">
        <v>9.2696055000000008</v>
      </c>
      <c r="J20" s="61">
        <v>11.319428500000001</v>
      </c>
      <c r="K20" s="61">
        <v>3.579075</v>
      </c>
      <c r="L20" s="61">
        <v>30.785353000000001</v>
      </c>
      <c r="M20" s="61">
        <v>81.515675999999999</v>
      </c>
      <c r="N20" s="61">
        <v>0</v>
      </c>
      <c r="O20" s="61">
        <v>118.12009500000001</v>
      </c>
      <c r="P20" s="61">
        <v>156.70576550000001</v>
      </c>
      <c r="Q20" s="61">
        <v>291.21654999999998</v>
      </c>
      <c r="R20" s="61">
        <v>498.954137</v>
      </c>
      <c r="S20" s="61">
        <v>648.23364400000003</v>
      </c>
      <c r="T20" s="61">
        <v>820.93855099999996</v>
      </c>
      <c r="U20" s="61">
        <v>946.64539100000002</v>
      </c>
      <c r="V20" s="61">
        <v>1109.1144859999999</v>
      </c>
      <c r="W20" s="61">
        <v>1386.0132269999999</v>
      </c>
      <c r="X20" s="61">
        <v>1449.6354080000001</v>
      </c>
      <c r="Y20" s="61">
        <v>1528.0688319999997</v>
      </c>
      <c r="Z20" s="61">
        <v>14.156874999999999</v>
      </c>
      <c r="AA20" s="61">
        <v>15.042351</v>
      </c>
      <c r="AB20" s="61">
        <v>1412.4155859999998</v>
      </c>
      <c r="AC20" s="61">
        <v>1475.8053310412572</v>
      </c>
      <c r="AD20" s="61">
        <v>1616.9236019999998</v>
      </c>
      <c r="AE20" s="61">
        <v>1382.183331</v>
      </c>
      <c r="AF20" s="61">
        <f t="shared" si="0"/>
        <v>15021.272565541258</v>
      </c>
    </row>
    <row r="21" spans="1:32">
      <c r="A21" s="1" t="s">
        <v>45</v>
      </c>
      <c r="B21" s="1" t="s">
        <v>46</v>
      </c>
      <c r="C21" s="61">
        <v>0.58483149999999995</v>
      </c>
      <c r="D21" s="61">
        <v>3.4648219999999998</v>
      </c>
      <c r="E21" s="61">
        <v>7.7310220000000003</v>
      </c>
      <c r="F21" s="61">
        <v>15.112727</v>
      </c>
      <c r="G21" s="61">
        <v>22.634746</v>
      </c>
      <c r="H21" s="61">
        <v>13.611306000000001</v>
      </c>
      <c r="I21" s="61">
        <v>15.709486500000001</v>
      </c>
      <c r="J21" s="61">
        <v>16.633645999999999</v>
      </c>
      <c r="K21" s="61">
        <v>50.882575000000003</v>
      </c>
      <c r="L21" s="61">
        <v>37.782501000000003</v>
      </c>
      <c r="M21" s="61">
        <v>104.016206</v>
      </c>
      <c r="N21" s="61">
        <v>80.118061499999996</v>
      </c>
      <c r="O21" s="61">
        <v>114.299431</v>
      </c>
      <c r="P21" s="61">
        <v>147.655123</v>
      </c>
      <c r="Q21" s="61">
        <v>245.53297800000001</v>
      </c>
      <c r="R21" s="61">
        <v>381.16988800000001</v>
      </c>
      <c r="S21" s="61">
        <v>493.74241899999998</v>
      </c>
      <c r="T21" s="61">
        <v>567.54171399999996</v>
      </c>
      <c r="U21" s="61">
        <v>531.33994499999994</v>
      </c>
      <c r="V21" s="61">
        <v>580.73915</v>
      </c>
      <c r="W21" s="61">
        <v>610.50890200000003</v>
      </c>
      <c r="X21" s="61">
        <v>648.29196400000001</v>
      </c>
      <c r="Y21" s="61">
        <v>712.4304360000001</v>
      </c>
      <c r="Z21" s="61">
        <v>759.511527</v>
      </c>
      <c r="AA21" s="61">
        <v>667.62089600000002</v>
      </c>
      <c r="AB21" s="61">
        <v>568.97979599999996</v>
      </c>
      <c r="AC21" s="61">
        <v>772.19389783889983</v>
      </c>
      <c r="AD21" s="61">
        <v>938.22628300000008</v>
      </c>
      <c r="AE21" s="61">
        <v>709.75705399999993</v>
      </c>
      <c r="AF21" s="61">
        <f t="shared" si="0"/>
        <v>9817.8233343388983</v>
      </c>
    </row>
    <row r="22" spans="1:32">
      <c r="A22" s="1" t="s">
        <v>47</v>
      </c>
      <c r="B22" s="1" t="s">
        <v>48</v>
      </c>
      <c r="C22" s="61">
        <v>7.8019534999999998</v>
      </c>
      <c r="D22" s="61">
        <v>17.289416000000003</v>
      </c>
      <c r="E22" s="61">
        <v>14.729085</v>
      </c>
      <c r="F22" s="61">
        <v>15.827842</v>
      </c>
      <c r="G22" s="61">
        <v>8.9989639999999991</v>
      </c>
      <c r="H22" s="61">
        <v>8.0530155000000008</v>
      </c>
      <c r="I22" s="61">
        <v>7.731579</v>
      </c>
      <c r="J22" s="61">
        <v>25.750520000000002</v>
      </c>
      <c r="K22" s="61">
        <v>38.535379999999996</v>
      </c>
      <c r="L22" s="61">
        <v>18.8163965</v>
      </c>
      <c r="M22" s="61">
        <v>38.682411000000002</v>
      </c>
      <c r="N22" s="61">
        <v>17.457838500000001</v>
      </c>
      <c r="O22" s="61">
        <v>0</v>
      </c>
      <c r="P22" s="61">
        <v>6.2250505</v>
      </c>
      <c r="Q22" s="61">
        <v>12.969687</v>
      </c>
      <c r="R22" s="61">
        <v>15.491194999999999</v>
      </c>
      <c r="S22" s="61">
        <v>15.111077</v>
      </c>
      <c r="T22" s="61">
        <v>13.998778</v>
      </c>
      <c r="U22" s="61">
        <v>14.222379999999999</v>
      </c>
      <c r="V22" s="61">
        <v>11.782781999999999</v>
      </c>
      <c r="W22" s="61">
        <v>31.567881</v>
      </c>
      <c r="X22" s="61">
        <v>64.768581999999995</v>
      </c>
      <c r="Y22" s="61">
        <v>18.931761000000002</v>
      </c>
      <c r="Z22" s="61">
        <v>13.927849</v>
      </c>
      <c r="AA22" s="61">
        <v>9.9774279999999997</v>
      </c>
      <c r="AB22" s="61">
        <v>8.0900060000000007</v>
      </c>
      <c r="AC22" s="61">
        <v>9.9875825147347737</v>
      </c>
      <c r="AD22" s="61">
        <v>16.467542999999999</v>
      </c>
      <c r="AE22" s="61">
        <v>20.512915000000003</v>
      </c>
      <c r="AF22" s="61">
        <f t="shared" si="0"/>
        <v>503.70689801473475</v>
      </c>
    </row>
    <row r="23" spans="1:32">
      <c r="A23" s="1" t="s">
        <v>49</v>
      </c>
      <c r="B23" s="1" t="s">
        <v>50</v>
      </c>
      <c r="C23" s="61">
        <v>17.355049000000001</v>
      </c>
      <c r="D23" s="61">
        <v>81.422916000000001</v>
      </c>
      <c r="E23" s="61">
        <v>115.743342</v>
      </c>
      <c r="F23" s="61">
        <v>209.63478299999997</v>
      </c>
      <c r="G23" s="61">
        <v>378.59567600000003</v>
      </c>
      <c r="H23" s="61">
        <v>226.55879899999999</v>
      </c>
      <c r="I23" s="61">
        <v>202.7967865</v>
      </c>
      <c r="J23" s="61">
        <v>252.070076</v>
      </c>
      <c r="K23" s="61">
        <v>657.78938699999992</v>
      </c>
      <c r="L23" s="61">
        <v>482.44920100000002</v>
      </c>
      <c r="M23" s="61">
        <v>1694.9813469999999</v>
      </c>
      <c r="N23" s="61">
        <v>1074.6760325</v>
      </c>
      <c r="O23" s="61">
        <v>878.11211100000003</v>
      </c>
      <c r="P23" s="61">
        <v>779.7330475</v>
      </c>
      <c r="Q23" s="61">
        <v>1475.243637</v>
      </c>
      <c r="R23" s="61">
        <v>2856.0826139999999</v>
      </c>
      <c r="S23" s="61">
        <v>4429.0394550000001</v>
      </c>
      <c r="T23" s="61">
        <v>3408.0451990000001</v>
      </c>
      <c r="U23" s="61">
        <v>4059.5104059999999</v>
      </c>
      <c r="V23" s="61">
        <v>4726.3668900000002</v>
      </c>
      <c r="W23" s="61">
        <v>4298.6198949999998</v>
      </c>
      <c r="X23" s="61">
        <v>3233.8768679999998</v>
      </c>
      <c r="Y23" s="61">
        <v>2400.7618050000001</v>
      </c>
      <c r="Z23" s="61">
        <v>2209.7801470000004</v>
      </c>
      <c r="AA23" s="61">
        <v>1786.2540950000002</v>
      </c>
      <c r="AB23" s="61">
        <v>1968.7621669999999</v>
      </c>
      <c r="AC23" s="61">
        <v>2352.4483831041252</v>
      </c>
      <c r="AD23" s="61">
        <v>3015.8615249999998</v>
      </c>
      <c r="AE23" s="61">
        <v>2947.2730949999996</v>
      </c>
      <c r="AF23" s="61">
        <f t="shared" si="0"/>
        <v>52219.844734604121</v>
      </c>
    </row>
    <row r="24" spans="1:32">
      <c r="A24" s="1" t="s">
        <v>51</v>
      </c>
      <c r="B24" s="1" t="s">
        <v>52</v>
      </c>
      <c r="C24" s="61">
        <v>11.670782000000001</v>
      </c>
      <c r="D24" s="61">
        <v>93.219696999999996</v>
      </c>
      <c r="E24" s="61">
        <v>134.07429200000001</v>
      </c>
      <c r="F24" s="61">
        <v>122.606668</v>
      </c>
      <c r="G24" s="61">
        <v>123.196164</v>
      </c>
      <c r="H24" s="61">
        <v>106.6341535</v>
      </c>
      <c r="I24" s="61">
        <v>100.7437175</v>
      </c>
      <c r="J24" s="61">
        <v>134.1263615</v>
      </c>
      <c r="K24" s="61">
        <v>301.71414099999998</v>
      </c>
      <c r="L24" s="61">
        <v>243.80221549999999</v>
      </c>
      <c r="M24" s="61">
        <v>615.457493</v>
      </c>
      <c r="N24" s="61">
        <v>350.6803175</v>
      </c>
      <c r="O24" s="61">
        <v>75.513507500000003</v>
      </c>
      <c r="P24" s="61">
        <v>73.427008000000001</v>
      </c>
      <c r="Q24" s="61">
        <v>1423.8898670000001</v>
      </c>
      <c r="R24" s="61">
        <v>133.65044900000001</v>
      </c>
      <c r="S24" s="61">
        <v>140.21143799999999</v>
      </c>
      <c r="T24" s="61">
        <v>165.43448000000001</v>
      </c>
      <c r="U24" s="61">
        <v>190.95344700000001</v>
      </c>
      <c r="V24" s="61">
        <v>256.642988</v>
      </c>
      <c r="W24" s="61">
        <v>327.73226499999998</v>
      </c>
      <c r="X24" s="61">
        <v>493.601677</v>
      </c>
      <c r="Y24" s="61">
        <v>3087.4932909999998</v>
      </c>
      <c r="Z24" s="61">
        <v>1128.035799</v>
      </c>
      <c r="AA24" s="61">
        <v>4029.1996320000007</v>
      </c>
      <c r="AB24" s="61">
        <v>2986.5364239999999</v>
      </c>
      <c r="AC24" s="61">
        <v>3251.8293929273082</v>
      </c>
      <c r="AD24" s="61">
        <v>1045.2053109999999</v>
      </c>
      <c r="AE24" s="61">
        <v>826.49864599999989</v>
      </c>
      <c r="AF24" s="61">
        <f t="shared" si="0"/>
        <v>21973.781624927309</v>
      </c>
    </row>
    <row r="25" spans="1:32">
      <c r="A25" s="1" t="s">
        <v>53</v>
      </c>
      <c r="B25" s="1" t="s">
        <v>54</v>
      </c>
      <c r="C25" s="61">
        <v>258.4638635</v>
      </c>
      <c r="D25" s="61">
        <v>1703.674315</v>
      </c>
      <c r="E25" s="61">
        <v>2646.1659920000002</v>
      </c>
      <c r="F25" s="61">
        <v>3479.815509</v>
      </c>
      <c r="G25" s="61">
        <v>3943.7747429999995</v>
      </c>
      <c r="H25" s="61">
        <v>2571.2412825000001</v>
      </c>
      <c r="I25" s="61">
        <v>2657.4060125000001</v>
      </c>
      <c r="J25" s="61">
        <v>4206.8329254999999</v>
      </c>
      <c r="K25" s="61">
        <v>15971.520743000001</v>
      </c>
      <c r="L25" s="61">
        <v>12149.825991</v>
      </c>
      <c r="M25" s="61">
        <v>14558.263939</v>
      </c>
      <c r="N25" s="61">
        <v>18122.860397500001</v>
      </c>
      <c r="O25" s="61">
        <v>22424.466071499999</v>
      </c>
      <c r="P25" s="61">
        <v>22846.783286000002</v>
      </c>
      <c r="Q25" s="61">
        <v>45261.225963999997</v>
      </c>
      <c r="R25" s="61">
        <v>60206.730829</v>
      </c>
      <c r="S25" s="61">
        <v>66206.606897999998</v>
      </c>
      <c r="T25" s="61">
        <v>66596.465320999996</v>
      </c>
      <c r="U25" s="61">
        <v>65365.140283000001</v>
      </c>
      <c r="V25" s="61">
        <v>66300.357199000005</v>
      </c>
      <c r="W25" s="61">
        <v>60264.237251999999</v>
      </c>
      <c r="X25" s="61">
        <v>55337.364911999997</v>
      </c>
      <c r="Y25" s="61">
        <v>62094.768089000012</v>
      </c>
      <c r="Z25" s="61">
        <v>71929.660398000007</v>
      </c>
      <c r="AA25" s="61">
        <v>56366.761348000015</v>
      </c>
      <c r="AB25" s="61">
        <v>60990.052784</v>
      </c>
      <c r="AC25" s="61">
        <v>70212.473470530458</v>
      </c>
      <c r="AD25" s="61">
        <v>73929.566510999983</v>
      </c>
      <c r="AE25" s="61">
        <v>54852.652162999992</v>
      </c>
      <c r="AF25" s="61">
        <f t="shared" si="0"/>
        <v>1063455.1584925307</v>
      </c>
    </row>
    <row r="26" spans="1:32">
      <c r="A26" s="1" t="s">
        <v>55</v>
      </c>
      <c r="B26" s="1" t="s">
        <v>56</v>
      </c>
      <c r="C26" s="61">
        <v>3.7470595000000002</v>
      </c>
      <c r="D26" s="61">
        <v>10.375039000000001</v>
      </c>
      <c r="E26" s="61">
        <v>20.778569999999998</v>
      </c>
      <c r="F26" s="61">
        <v>29.022639999999992</v>
      </c>
      <c r="G26" s="61">
        <v>22.112209</v>
      </c>
      <c r="H26" s="61">
        <v>34.769314000000001</v>
      </c>
      <c r="I26" s="61">
        <v>22.548155999999999</v>
      </c>
      <c r="J26" s="61">
        <v>52.424434499999997</v>
      </c>
      <c r="K26" s="61">
        <v>252.801965</v>
      </c>
      <c r="L26" s="61">
        <v>148.11807949999999</v>
      </c>
      <c r="M26" s="61">
        <v>112.0233855</v>
      </c>
      <c r="N26" s="61">
        <v>56.3101615</v>
      </c>
      <c r="O26" s="61">
        <v>19.5668045</v>
      </c>
      <c r="P26" s="61">
        <v>20.261557</v>
      </c>
      <c r="Q26" s="61">
        <v>4.5716919999999996</v>
      </c>
      <c r="R26" s="61">
        <v>13.653516</v>
      </c>
      <c r="S26" s="61">
        <v>7.4907440000000003</v>
      </c>
      <c r="T26" s="61">
        <v>6.1429159999999996</v>
      </c>
      <c r="U26" s="61">
        <v>8.4736390000000004</v>
      </c>
      <c r="V26" s="61">
        <v>9.9171139999999998</v>
      </c>
      <c r="W26" s="61">
        <v>10.060803999999999</v>
      </c>
      <c r="X26" s="61">
        <v>7.416652</v>
      </c>
      <c r="Y26" s="61">
        <v>13.564022000000001</v>
      </c>
      <c r="Z26" s="61">
        <v>10.086562000000001</v>
      </c>
      <c r="AA26" s="61">
        <v>6.1799140000000001</v>
      </c>
      <c r="AB26" s="61">
        <v>5.7112719999999992</v>
      </c>
      <c r="AC26" s="61">
        <v>7.7330343811394879</v>
      </c>
      <c r="AD26" s="61">
        <v>25.895726</v>
      </c>
      <c r="AE26" s="61">
        <v>31.507695000000002</v>
      </c>
      <c r="AF26" s="61">
        <f t="shared" si="0"/>
        <v>973.26467738113956</v>
      </c>
    </row>
    <row r="27" spans="1:32">
      <c r="A27" s="1" t="s">
        <v>57</v>
      </c>
      <c r="B27" s="1" t="s">
        <v>58</v>
      </c>
      <c r="C27" s="61">
        <v>3.2515450000000001</v>
      </c>
      <c r="D27" s="61">
        <v>18.658058</v>
      </c>
      <c r="E27" s="61">
        <v>24.115786</v>
      </c>
      <c r="F27" s="61">
        <v>8.1159569999999999</v>
      </c>
      <c r="G27" s="61">
        <v>28.063317999999999</v>
      </c>
      <c r="H27" s="61">
        <v>17.702978999999999</v>
      </c>
      <c r="I27" s="61">
        <v>17.916440999999999</v>
      </c>
      <c r="J27" s="61">
        <v>6.0703180000000003</v>
      </c>
      <c r="K27" s="61">
        <v>7.1527080000000005</v>
      </c>
      <c r="L27" s="61">
        <v>8.2753125000000001</v>
      </c>
      <c r="M27" s="61">
        <v>28.205854500000001</v>
      </c>
      <c r="N27" s="61">
        <v>22.4863635</v>
      </c>
      <c r="O27" s="61">
        <v>24.219996500000001</v>
      </c>
      <c r="P27" s="61">
        <v>26.418137999999999</v>
      </c>
      <c r="Q27" s="61">
        <v>42.644620000000003</v>
      </c>
      <c r="R27" s="61">
        <v>37.580164000000003</v>
      </c>
      <c r="S27" s="61">
        <v>51.246918000000001</v>
      </c>
      <c r="T27" s="61">
        <v>78.755178999999998</v>
      </c>
      <c r="U27" s="61">
        <v>100.311041</v>
      </c>
      <c r="V27" s="61">
        <v>127.90846999999999</v>
      </c>
      <c r="W27" s="61">
        <v>161.55335600000001</v>
      </c>
      <c r="X27" s="61">
        <v>147.737956</v>
      </c>
      <c r="Y27" s="61">
        <v>169.726561</v>
      </c>
      <c r="Z27" s="61">
        <v>219.36510900000002</v>
      </c>
      <c r="AA27" s="61">
        <v>180.01354500000002</v>
      </c>
      <c r="AB27" s="61">
        <v>142.62860300000003</v>
      </c>
      <c r="AC27" s="61">
        <v>217.66601571709234</v>
      </c>
      <c r="AD27" s="61">
        <v>352.79385099999996</v>
      </c>
      <c r="AE27" s="61">
        <v>251.12008399999999</v>
      </c>
      <c r="AF27" s="61">
        <f t="shared" si="0"/>
        <v>2521.7042477170926</v>
      </c>
    </row>
    <row r="28" spans="1:32">
      <c r="A28" s="1" t="s">
        <v>59</v>
      </c>
      <c r="B28" s="1" t="s">
        <v>60</v>
      </c>
      <c r="C28" s="61">
        <v>93.114106500000005</v>
      </c>
      <c r="D28" s="61">
        <v>188.45029699999998</v>
      </c>
      <c r="E28" s="61">
        <v>250.04309799999996</v>
      </c>
      <c r="F28" s="61">
        <v>297.18098099999997</v>
      </c>
      <c r="G28" s="61">
        <v>366.13372099999998</v>
      </c>
      <c r="H28" s="61">
        <v>225.90792200000001</v>
      </c>
      <c r="I28" s="61">
        <v>211.7247715</v>
      </c>
      <c r="J28" s="61">
        <v>195.098265</v>
      </c>
      <c r="K28" s="61">
        <v>436.28112600000003</v>
      </c>
      <c r="L28" s="61">
        <v>332.1999515</v>
      </c>
      <c r="M28" s="61">
        <v>415.74547799999999</v>
      </c>
      <c r="N28" s="61">
        <v>639.91363200000001</v>
      </c>
      <c r="O28" s="61">
        <v>963.95670500000006</v>
      </c>
      <c r="P28" s="61">
        <v>1131.232119</v>
      </c>
      <c r="Q28" s="61">
        <v>2079.1315300000001</v>
      </c>
      <c r="R28" s="61">
        <v>2924.89651</v>
      </c>
      <c r="S28" s="61">
        <v>2788.2656940000002</v>
      </c>
      <c r="T28" s="61">
        <v>3428.9003339999999</v>
      </c>
      <c r="U28" s="61">
        <v>3146.0552210000001</v>
      </c>
      <c r="V28" s="61">
        <v>3378.486946</v>
      </c>
      <c r="W28" s="61">
        <v>3717.530084</v>
      </c>
      <c r="X28" s="61">
        <v>3513.8414120000002</v>
      </c>
      <c r="Y28" s="61">
        <v>2852.7524349999994</v>
      </c>
      <c r="Z28" s="61">
        <v>2884.6614340000001</v>
      </c>
      <c r="AA28" s="61">
        <v>2666.0735120000004</v>
      </c>
      <c r="AB28" s="61">
        <v>2568.5948840000001</v>
      </c>
      <c r="AC28" s="61">
        <v>3431.0346011787815</v>
      </c>
      <c r="AD28" s="61">
        <v>2800.7467760000004</v>
      </c>
      <c r="AE28" s="61">
        <v>2621.3323820000001</v>
      </c>
      <c r="AF28" s="61">
        <f t="shared" si="0"/>
        <v>50549.285928678793</v>
      </c>
    </row>
    <row r="29" spans="1:32">
      <c r="A29" s="1" t="s">
        <v>61</v>
      </c>
      <c r="B29" s="1" t="s">
        <v>62</v>
      </c>
      <c r="C29" s="61">
        <v>112.50352599999999</v>
      </c>
      <c r="D29" s="61">
        <v>189.03903199999993</v>
      </c>
      <c r="E29" s="61">
        <v>325.19086000000004</v>
      </c>
      <c r="F29" s="61">
        <v>372.64276399999989</v>
      </c>
      <c r="G29" s="61">
        <v>413.88536099999999</v>
      </c>
      <c r="H29" s="61">
        <v>379.26126399999998</v>
      </c>
      <c r="I29" s="61">
        <v>378.46584150000001</v>
      </c>
      <c r="J29" s="61">
        <v>384.79410250000001</v>
      </c>
      <c r="K29" s="61">
        <v>567.77947500000016</v>
      </c>
      <c r="L29" s="61">
        <v>392.9706645</v>
      </c>
      <c r="M29" s="61">
        <v>822.92839400000003</v>
      </c>
      <c r="N29" s="61">
        <v>1130.132292</v>
      </c>
      <c r="O29" s="61">
        <v>928.09847549999995</v>
      </c>
      <c r="P29" s="61">
        <v>942.03367949999995</v>
      </c>
      <c r="Q29" s="61">
        <v>1394.8648499999999</v>
      </c>
      <c r="R29" s="61">
        <v>2109.8158659999999</v>
      </c>
      <c r="S29" s="61">
        <v>2291.9558160000001</v>
      </c>
      <c r="T29" s="61">
        <v>2246.5088179999998</v>
      </c>
      <c r="U29" s="61">
        <v>2204.4432660000002</v>
      </c>
      <c r="V29" s="61">
        <v>2223.5444010000001</v>
      </c>
      <c r="W29" s="61">
        <v>2248.8072849999999</v>
      </c>
      <c r="X29" s="61">
        <v>2133.7216100000001</v>
      </c>
      <c r="Y29" s="61">
        <v>2124.6692539999999</v>
      </c>
      <c r="Z29" s="61">
        <v>2117.1242240000001</v>
      </c>
      <c r="AA29" s="61">
        <v>1862.38228</v>
      </c>
      <c r="AB29" s="61">
        <v>475.58160700000008</v>
      </c>
      <c r="AC29" s="61">
        <v>592.94147347740659</v>
      </c>
      <c r="AD29" s="61">
        <v>1939.3326559999998</v>
      </c>
      <c r="AE29" s="61">
        <v>1607.6625329999999</v>
      </c>
      <c r="AF29" s="61">
        <f t="shared" si="0"/>
        <v>34913.081670977415</v>
      </c>
    </row>
    <row r="30" spans="1:32">
      <c r="A30" s="1" t="s">
        <v>63</v>
      </c>
      <c r="B30" s="1" t="s">
        <v>64</v>
      </c>
      <c r="C30" s="61">
        <v>30.365367500000001</v>
      </c>
      <c r="D30" s="61">
        <v>82.820314000000025</v>
      </c>
      <c r="E30" s="61">
        <v>113.62287400000002</v>
      </c>
      <c r="F30" s="61">
        <v>115.43206000000002</v>
      </c>
      <c r="G30" s="61">
        <v>148.29738299999997</v>
      </c>
      <c r="H30" s="61">
        <v>105.39330649999999</v>
      </c>
      <c r="I30" s="61">
        <v>130.16897950000001</v>
      </c>
      <c r="J30" s="61">
        <v>161.5168855</v>
      </c>
      <c r="K30" s="61">
        <v>394.07826400000005</v>
      </c>
      <c r="L30" s="61">
        <v>244.155294</v>
      </c>
      <c r="M30" s="61">
        <v>323.37069000000002</v>
      </c>
      <c r="N30" s="61">
        <v>438.08988349999998</v>
      </c>
      <c r="O30" s="61">
        <v>540.60958649999998</v>
      </c>
      <c r="P30" s="61">
        <v>689.02930500000002</v>
      </c>
      <c r="Q30" s="61">
        <v>1426.7547569999999</v>
      </c>
      <c r="R30" s="61">
        <v>1721.118424</v>
      </c>
      <c r="S30" s="61">
        <v>1978.557421</v>
      </c>
      <c r="T30" s="61">
        <v>2220.4612059999999</v>
      </c>
      <c r="U30" s="61">
        <v>2484.938169</v>
      </c>
      <c r="V30" s="61">
        <v>2691.1013459999999</v>
      </c>
      <c r="W30" s="61">
        <v>2938.5848759999999</v>
      </c>
      <c r="X30" s="61">
        <v>3078.8403109999999</v>
      </c>
      <c r="Y30" s="61">
        <v>3241.6379350000007</v>
      </c>
      <c r="Z30" s="61">
        <v>3728.3494579999997</v>
      </c>
      <c r="AA30" s="61">
        <v>4026.0013530000006</v>
      </c>
      <c r="AB30" s="61">
        <v>4750.6172330000009</v>
      </c>
      <c r="AC30" s="61">
        <v>5853.1425982318278</v>
      </c>
      <c r="AD30" s="61">
        <v>5932.7844610000011</v>
      </c>
      <c r="AE30" s="61">
        <v>5508.5938709999991</v>
      </c>
      <c r="AF30" s="61">
        <f t="shared" si="0"/>
        <v>55098.433612231835</v>
      </c>
    </row>
    <row r="31" spans="1:32">
      <c r="A31" s="1" t="s">
        <v>65</v>
      </c>
      <c r="B31" s="1" t="s">
        <v>66</v>
      </c>
      <c r="C31" s="61">
        <v>162.353747</v>
      </c>
      <c r="D31" s="61">
        <v>350.68076299999984</v>
      </c>
      <c r="E31" s="61">
        <v>377.5520919999999</v>
      </c>
      <c r="F31" s="61">
        <v>360.32302899999996</v>
      </c>
      <c r="G31" s="61">
        <v>354.96438300000005</v>
      </c>
      <c r="H31" s="61">
        <v>181.0823255</v>
      </c>
      <c r="I31" s="61">
        <v>138.5640435</v>
      </c>
      <c r="J31" s="61">
        <v>140.68413000000001</v>
      </c>
      <c r="K31" s="61">
        <v>290.20444700000007</v>
      </c>
      <c r="L31" s="61">
        <v>168.814177</v>
      </c>
      <c r="M31" s="61">
        <v>149.40080449999999</v>
      </c>
      <c r="N31" s="61">
        <v>154.68686299999999</v>
      </c>
      <c r="O31" s="61">
        <v>193.1826045</v>
      </c>
      <c r="P31" s="61">
        <v>190.07691249999999</v>
      </c>
      <c r="Q31" s="61">
        <v>329.41579899999999</v>
      </c>
      <c r="R31" s="61">
        <v>441.94710300000003</v>
      </c>
      <c r="S31" s="61">
        <v>557.42269499999998</v>
      </c>
      <c r="T31" s="61">
        <v>566.29676900000004</v>
      </c>
      <c r="U31" s="61">
        <v>544.12598100000002</v>
      </c>
      <c r="V31" s="61">
        <v>560.21200899999997</v>
      </c>
      <c r="W31" s="61">
        <v>590.26944100000003</v>
      </c>
      <c r="X31" s="61">
        <v>577.16512999999998</v>
      </c>
      <c r="Y31" s="61">
        <v>493.29372100000006</v>
      </c>
      <c r="Z31" s="61">
        <v>497.25384600000012</v>
      </c>
      <c r="AA31" s="61">
        <v>517.36169499999994</v>
      </c>
      <c r="AB31" s="61">
        <v>449.13921599999998</v>
      </c>
      <c r="AC31" s="61">
        <v>523.56046856581531</v>
      </c>
      <c r="AD31" s="61">
        <v>514.135718</v>
      </c>
      <c r="AE31" s="61">
        <v>474.07982700000008</v>
      </c>
      <c r="AF31" s="61">
        <f t="shared" si="0"/>
        <v>10848.249740065814</v>
      </c>
    </row>
    <row r="32" spans="1:32">
      <c r="A32" s="1" t="s">
        <v>67</v>
      </c>
      <c r="B32" s="1" t="s">
        <v>68</v>
      </c>
      <c r="C32" s="61">
        <v>7.3110675000000001</v>
      </c>
      <c r="D32" s="61">
        <v>10.899042</v>
      </c>
      <c r="E32" s="61">
        <v>13.248111</v>
      </c>
      <c r="F32" s="61">
        <v>12.973939999999999</v>
      </c>
      <c r="G32" s="61">
        <v>16.129914999999997</v>
      </c>
      <c r="H32" s="61">
        <v>10.081656000000001</v>
      </c>
      <c r="I32" s="61">
        <v>11.2481095</v>
      </c>
      <c r="J32" s="61">
        <v>14.288883</v>
      </c>
      <c r="K32" s="61">
        <v>40.270010999999997</v>
      </c>
      <c r="L32" s="61">
        <v>23.981988999999999</v>
      </c>
      <c r="M32" s="61">
        <v>30.744866500000001</v>
      </c>
      <c r="N32" s="61">
        <v>32.024652000000003</v>
      </c>
      <c r="O32" s="61">
        <v>33.274411499999999</v>
      </c>
      <c r="P32" s="61">
        <v>37.502728500000003</v>
      </c>
      <c r="Q32" s="61">
        <v>58.518256999999998</v>
      </c>
      <c r="R32" s="61">
        <v>79.471472000000006</v>
      </c>
      <c r="S32" s="61">
        <v>89.477036999999996</v>
      </c>
      <c r="T32" s="61">
        <v>103.667259</v>
      </c>
      <c r="U32" s="61">
        <v>107.640474</v>
      </c>
      <c r="V32" s="61">
        <v>122.952071</v>
      </c>
      <c r="W32" s="61">
        <v>122.705496</v>
      </c>
      <c r="X32" s="61">
        <v>125.44245100000001</v>
      </c>
      <c r="Y32" s="61">
        <v>135.22054299999999</v>
      </c>
      <c r="Z32" s="61">
        <v>159.13297</v>
      </c>
      <c r="AA32" s="61">
        <v>144.10788100000002</v>
      </c>
      <c r="AB32" s="61">
        <v>133.94641700000003</v>
      </c>
      <c r="AC32" s="61">
        <v>164.75268565815324</v>
      </c>
      <c r="AD32" s="61">
        <v>164.891829</v>
      </c>
      <c r="AE32" s="61">
        <v>149.68731299999999</v>
      </c>
      <c r="AF32" s="61">
        <f t="shared" si="0"/>
        <v>2155.593538158153</v>
      </c>
    </row>
    <row r="33" spans="1:32">
      <c r="A33" s="1" t="s">
        <v>69</v>
      </c>
      <c r="B33" s="1" t="s">
        <v>70</v>
      </c>
      <c r="C33" s="61">
        <v>36.594722500000003</v>
      </c>
      <c r="D33" s="61">
        <v>92.449816999999982</v>
      </c>
      <c r="E33" s="61">
        <v>122.94610099999998</v>
      </c>
      <c r="F33" s="61">
        <v>131.30581899999999</v>
      </c>
      <c r="G33" s="61">
        <v>187.35419900000002</v>
      </c>
      <c r="H33" s="61">
        <v>123.0579875</v>
      </c>
      <c r="I33" s="61">
        <v>154.92379450000001</v>
      </c>
      <c r="J33" s="61">
        <v>159.14111199999999</v>
      </c>
      <c r="K33" s="61">
        <v>426.4980230000001</v>
      </c>
      <c r="L33" s="61">
        <v>361.16863549999999</v>
      </c>
      <c r="M33" s="61">
        <v>456.066621</v>
      </c>
      <c r="N33" s="61">
        <v>568.15213300000005</v>
      </c>
      <c r="O33" s="61">
        <v>771.44678250000004</v>
      </c>
      <c r="P33" s="61">
        <v>900.06953950000002</v>
      </c>
      <c r="Q33" s="61">
        <v>1633.59519</v>
      </c>
      <c r="R33" s="61">
        <v>2157.3171179999999</v>
      </c>
      <c r="S33" s="61">
        <v>2466.6598859999999</v>
      </c>
      <c r="T33" s="61">
        <v>2851.9979189999999</v>
      </c>
      <c r="U33" s="61">
        <v>2886.6847010000001</v>
      </c>
      <c r="V33" s="61">
        <v>3225.699936</v>
      </c>
      <c r="W33" s="61">
        <v>3197.7960870000002</v>
      </c>
      <c r="X33" s="61">
        <v>3178.311467</v>
      </c>
      <c r="Y33" s="61">
        <v>3472.19319</v>
      </c>
      <c r="Z33" s="61">
        <v>3843.4227620000006</v>
      </c>
      <c r="AA33" s="61">
        <v>3030.1679050000002</v>
      </c>
      <c r="AB33" s="61">
        <v>3403.4490559999999</v>
      </c>
      <c r="AC33" s="61">
        <v>3470.5694479371323</v>
      </c>
      <c r="AD33" s="61">
        <v>3688.1063370000006</v>
      </c>
      <c r="AE33" s="61">
        <v>3562.4301750000004</v>
      </c>
      <c r="AF33" s="61">
        <f t="shared" si="0"/>
        <v>50559.576463937126</v>
      </c>
    </row>
    <row r="34" spans="1:32">
      <c r="B34" s="1" t="s">
        <v>431</v>
      </c>
      <c r="C34" s="61">
        <f>SUM(C9:C33)</f>
        <v>1991.5661050000001</v>
      </c>
      <c r="D34" s="61">
        <f t="shared" ref="D34:M34" si="1">SUM(D9:D33)</f>
        <v>6329.9860049999988</v>
      </c>
      <c r="E34" s="61">
        <f t="shared" si="1"/>
        <v>8306.4935999999998</v>
      </c>
      <c r="F34" s="61">
        <f t="shared" si="1"/>
        <v>10182.670413999997</v>
      </c>
      <c r="G34" s="61">
        <f t="shared" si="1"/>
        <v>11642.636165</v>
      </c>
      <c r="H34" s="61">
        <f t="shared" si="1"/>
        <v>7774.8895669999993</v>
      </c>
      <c r="I34" s="61">
        <f t="shared" si="1"/>
        <v>8162.6333065000008</v>
      </c>
      <c r="J34" s="61">
        <f t="shared" si="1"/>
        <v>12051.622774999998</v>
      </c>
      <c r="K34" s="61">
        <f t="shared" si="1"/>
        <v>34858.769108000015</v>
      </c>
      <c r="L34" s="61">
        <f t="shared" si="1"/>
        <v>27322.990419999998</v>
      </c>
      <c r="M34" s="61">
        <f t="shared" si="1"/>
        <v>36735.066263000001</v>
      </c>
      <c r="N34" s="61">
        <f t="shared" ref="N34" si="2">SUM(N9:N33)</f>
        <v>44438.237586000003</v>
      </c>
      <c r="O34" s="61">
        <f t="shared" ref="O34" si="3">SUM(O9:O33)</f>
        <v>50334.984998500004</v>
      </c>
      <c r="P34" s="61">
        <f t="shared" ref="P34" si="4">SUM(P9:P33)</f>
        <v>52157.768699</v>
      </c>
      <c r="Q34" s="61">
        <f t="shared" ref="Q34" si="5">SUM(Q9:Q33)</f>
        <v>99680.217180000007</v>
      </c>
      <c r="R34" s="61">
        <f t="shared" ref="R34" si="6">SUM(R9:R33)</f>
        <v>125911.16426900003</v>
      </c>
      <c r="S34" s="61">
        <f t="shared" ref="S34" si="7">SUM(S9:S33)</f>
        <v>136968.66319399999</v>
      </c>
      <c r="T34" s="61">
        <f t="shared" ref="T34" si="8">SUM(T9:T33)</f>
        <v>146266.17575400003</v>
      </c>
      <c r="U34" s="61">
        <f t="shared" ref="U34" si="9">SUM(U9:U33)</f>
        <v>150651.935482</v>
      </c>
      <c r="V34" s="61">
        <f t="shared" ref="V34:W34" si="10">SUM(V9:V33)</f>
        <v>170130.87253900006</v>
      </c>
      <c r="W34" s="61">
        <f t="shared" si="10"/>
        <v>167253.32364399999</v>
      </c>
      <c r="X34" s="61">
        <f t="shared" ref="X34" si="11">SUM(X9:X33)</f>
        <v>158840.08223900004</v>
      </c>
      <c r="Y34" s="61">
        <f t="shared" ref="Y34" si="12">SUM(Y9:Y33)</f>
        <v>166794.81906900002</v>
      </c>
      <c r="Z34" s="61">
        <f t="shared" ref="Z34" si="13">SUM(Z9:Z33)</f>
        <v>181006.57230400009</v>
      </c>
      <c r="AA34" s="61">
        <f t="shared" ref="AA34" si="14">SUM(AA9:AA33)</f>
        <v>155712.98934</v>
      </c>
      <c r="AB34" s="61">
        <f t="shared" ref="AB34" si="15">SUM(AB9:AB33)</f>
        <v>158426.38305799998</v>
      </c>
      <c r="AC34" s="61">
        <f t="shared" ref="AC34" si="16">SUM(AC9:AC33)</f>
        <v>183833.28587426321</v>
      </c>
      <c r="AD34" s="61">
        <f t="shared" ref="AD34:AE34" si="17">SUM(AD9:AD33)</f>
        <v>145144.233179</v>
      </c>
      <c r="AE34" s="61">
        <f>SUM(AE9:AE33)</f>
        <v>112646.31061799996</v>
      </c>
      <c r="AF34" s="61">
        <f>SUM(C34:AD34)</f>
        <v>2458911.0321372645</v>
      </c>
    </row>
    <row r="35" spans="1:32">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1"/>
    </row>
    <row r="36" spans="1:32">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ht="13.8"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1:32" ht="13.8" thickTop="1">
      <c r="A38" s="30" t="s">
        <v>21</v>
      </c>
      <c r="B38" s="30" t="s">
        <v>22</v>
      </c>
      <c r="C38" s="63">
        <f>C9/C$34*100</f>
        <v>3.0501225315842579</v>
      </c>
      <c r="D38" s="63">
        <f t="shared" ref="D38:AB47" si="18">D9/D$34*100</f>
        <v>2.1401904979409196</v>
      </c>
      <c r="E38" s="63">
        <f t="shared" si="18"/>
        <v>2.419983481357284</v>
      </c>
      <c r="F38" s="63">
        <f t="shared" si="18"/>
        <v>2.4116950172752594</v>
      </c>
      <c r="G38" s="63">
        <f t="shared" si="18"/>
        <v>2.3412864933411752</v>
      </c>
      <c r="H38" s="63">
        <f t="shared" si="18"/>
        <v>1.9056698197858792</v>
      </c>
      <c r="I38" s="63">
        <f t="shared" si="18"/>
        <v>1.8247989516004359</v>
      </c>
      <c r="J38" s="63">
        <f t="shared" si="18"/>
        <v>2.222401721331674</v>
      </c>
      <c r="K38" s="63">
        <f t="shared" si="18"/>
        <v>1.9328037025993998</v>
      </c>
      <c r="L38" s="63">
        <f t="shared" si="18"/>
        <v>1.1912011606231792</v>
      </c>
      <c r="M38" s="63">
        <f t="shared" si="18"/>
        <v>0.75099296820342865</v>
      </c>
      <c r="N38" s="63">
        <f t="shared" si="18"/>
        <v>0.65578847594039236</v>
      </c>
      <c r="O38" s="63">
        <f t="shared" si="18"/>
        <v>0.62376521321970479</v>
      </c>
      <c r="P38" s="63">
        <f t="shared" si="18"/>
        <v>0.59421317424175424</v>
      </c>
      <c r="Q38" s="63">
        <f t="shared" si="18"/>
        <v>1.6175349237937926</v>
      </c>
      <c r="R38" s="63">
        <f t="shared" si="18"/>
        <v>0.47745638481718922</v>
      </c>
      <c r="S38" s="63">
        <f t="shared" si="18"/>
        <v>0.45093917513466419</v>
      </c>
      <c r="T38" s="63">
        <f t="shared" si="18"/>
        <v>0.41580474218651858</v>
      </c>
      <c r="U38" s="63">
        <f t="shared" si="18"/>
        <v>0.41107075260509529</v>
      </c>
      <c r="V38" s="63">
        <f t="shared" si="18"/>
        <v>0.35426410033948241</v>
      </c>
      <c r="W38" s="63">
        <f t="shared" si="18"/>
        <v>0.33905277494337149</v>
      </c>
      <c r="X38" s="63">
        <f t="shared" si="18"/>
        <v>0.33374994807817937</v>
      </c>
      <c r="Y38" s="63">
        <f t="shared" si="18"/>
        <v>1.1022789192507396</v>
      </c>
      <c r="Z38" s="63">
        <f t="shared" si="18"/>
        <v>1.0084102818843681</v>
      </c>
      <c r="AA38" s="63">
        <f t="shared" si="18"/>
        <v>0.97810768931706393</v>
      </c>
      <c r="AB38" s="63">
        <f t="shared" si="18"/>
        <v>0.72669936646758782</v>
      </c>
      <c r="AC38" s="63">
        <f t="shared" ref="AC38:AF38" si="19">AC9/AC$34*100</f>
        <v>0.6819835820982969</v>
      </c>
      <c r="AD38" s="63">
        <f t="shared" si="19"/>
        <v>0.97113589229664155</v>
      </c>
      <c r="AE38" s="63">
        <f t="shared" ref="AE38" si="20">AE9/AE$34*100</f>
        <v>0.96705625867690892</v>
      </c>
      <c r="AF38" s="63">
        <f t="shared" si="19"/>
        <v>0.79385166244211747</v>
      </c>
    </row>
    <row r="39" spans="1:32">
      <c r="A39" s="1" t="s">
        <v>23</v>
      </c>
      <c r="B39" s="1" t="s">
        <v>24</v>
      </c>
      <c r="C39" s="63">
        <f t="shared" ref="C39:R63" si="21">C10/C$34*100</f>
        <v>19.330270937705077</v>
      </c>
      <c r="D39" s="63">
        <f t="shared" si="21"/>
        <v>21.200758499939216</v>
      </c>
      <c r="E39" s="63">
        <f t="shared" si="21"/>
        <v>16.538237879338155</v>
      </c>
      <c r="F39" s="63">
        <f t="shared" si="21"/>
        <v>18.162173799294298</v>
      </c>
      <c r="G39" s="63">
        <f t="shared" si="21"/>
        <v>18.3595490463392</v>
      </c>
      <c r="H39" s="63">
        <f t="shared" si="21"/>
        <v>17.829215895022372</v>
      </c>
      <c r="I39" s="63">
        <f t="shared" si="21"/>
        <v>18.32710702327811</v>
      </c>
      <c r="J39" s="63">
        <f t="shared" si="21"/>
        <v>19.227308834349078</v>
      </c>
      <c r="K39" s="63">
        <f t="shared" si="21"/>
        <v>16.420974875117782</v>
      </c>
      <c r="L39" s="63">
        <f t="shared" si="21"/>
        <v>17.581061396133961</v>
      </c>
      <c r="M39" s="63">
        <f t="shared" si="21"/>
        <v>18.826524220716635</v>
      </c>
      <c r="N39" s="63">
        <f t="shared" si="21"/>
        <v>19.494749164465659</v>
      </c>
      <c r="O39" s="63">
        <f t="shared" si="21"/>
        <v>20.860900032676899</v>
      </c>
      <c r="P39" s="63">
        <f t="shared" si="21"/>
        <v>19.341314149608959</v>
      </c>
      <c r="Q39" s="63">
        <f t="shared" si="21"/>
        <v>18.025689477134421</v>
      </c>
      <c r="R39" s="63">
        <f t="shared" si="21"/>
        <v>17.921854297836692</v>
      </c>
      <c r="S39" s="63">
        <f t="shared" si="18"/>
        <v>20.294848844825182</v>
      </c>
      <c r="T39" s="63">
        <f t="shared" si="18"/>
        <v>24.360644884793583</v>
      </c>
      <c r="U39" s="63">
        <f t="shared" si="18"/>
        <v>25.910095263703941</v>
      </c>
      <c r="V39" s="63">
        <f t="shared" si="18"/>
        <v>32.260354731571979</v>
      </c>
      <c r="W39" s="63">
        <f t="shared" si="18"/>
        <v>34.217340636419117</v>
      </c>
      <c r="X39" s="63">
        <f t="shared" si="18"/>
        <v>35.556607203854057</v>
      </c>
      <c r="Y39" s="63">
        <f t="shared" si="18"/>
        <v>32.764778782122903</v>
      </c>
      <c r="Z39" s="63">
        <f t="shared" si="18"/>
        <v>34.571297556479465</v>
      </c>
      <c r="AA39" s="63">
        <f t="shared" si="18"/>
        <v>36.201910595854983</v>
      </c>
      <c r="AB39" s="63">
        <f t="shared" ref="AB39:AF54" si="22">AB10/AB$34*100</f>
        <v>34.696628229450873</v>
      </c>
      <c r="AC39" s="63">
        <f t="shared" si="22"/>
        <v>34.867172606675496</v>
      </c>
      <c r="AD39" s="63">
        <f t="shared" si="22"/>
        <v>15.468274270540109</v>
      </c>
      <c r="AE39" s="63">
        <f t="shared" ref="AE39" si="23">AE10/AE$34*100</f>
        <v>14.27707308545455</v>
      </c>
      <c r="AF39" s="63">
        <f t="shared" si="22"/>
        <v>28.539823928148834</v>
      </c>
    </row>
    <row r="40" spans="1:32">
      <c r="A40" s="1" t="s">
        <v>25</v>
      </c>
      <c r="B40" s="1" t="s">
        <v>26</v>
      </c>
      <c r="C40" s="63">
        <f t="shared" si="21"/>
        <v>25.810874075907215</v>
      </c>
      <c r="D40" s="63">
        <f t="shared" si="18"/>
        <v>22.162258066477349</v>
      </c>
      <c r="E40" s="63">
        <f t="shared" si="18"/>
        <v>21.029172068464607</v>
      </c>
      <c r="F40" s="63">
        <f t="shared" si="18"/>
        <v>20.281737098753169</v>
      </c>
      <c r="G40" s="63">
        <f t="shared" si="18"/>
        <v>19.175154830581281</v>
      </c>
      <c r="H40" s="63">
        <f t="shared" si="18"/>
        <v>20.081479036395429</v>
      </c>
      <c r="I40" s="63">
        <f t="shared" si="18"/>
        <v>21.010967534634773</v>
      </c>
      <c r="J40" s="63">
        <f t="shared" si="18"/>
        <v>21.881253070501955</v>
      </c>
      <c r="K40" s="63">
        <f t="shared" si="18"/>
        <v>18.427919147396867</v>
      </c>
      <c r="L40" s="63">
        <f t="shared" si="18"/>
        <v>18.108209654014878</v>
      </c>
      <c r="M40" s="63">
        <f t="shared" si="18"/>
        <v>18.478230010263914</v>
      </c>
      <c r="N40" s="63">
        <f t="shared" si="18"/>
        <v>19.092610588078237</v>
      </c>
      <c r="O40" s="63">
        <f t="shared" si="18"/>
        <v>15.385385229042544</v>
      </c>
      <c r="P40" s="63">
        <f t="shared" si="18"/>
        <v>16.958856104535755</v>
      </c>
      <c r="Q40" s="63">
        <f t="shared" si="18"/>
        <v>16.35678621120757</v>
      </c>
      <c r="R40" s="63">
        <f t="shared" si="18"/>
        <v>14.481835707629434</v>
      </c>
      <c r="S40" s="63">
        <f t="shared" si="18"/>
        <v>11.875546649646013</v>
      </c>
      <c r="T40" s="63">
        <f t="shared" si="18"/>
        <v>11.600130576693491</v>
      </c>
      <c r="U40" s="63">
        <f t="shared" si="18"/>
        <v>11.60803168644949</v>
      </c>
      <c r="V40" s="63">
        <f t="shared" si="18"/>
        <v>11.015443845856943</v>
      </c>
      <c r="W40" s="63">
        <f t="shared" si="18"/>
        <v>11.229428982814577</v>
      </c>
      <c r="X40" s="63">
        <f t="shared" si="18"/>
        <v>11.094636534803485</v>
      </c>
      <c r="Y40" s="63">
        <f t="shared" si="18"/>
        <v>10.650084134598595</v>
      </c>
      <c r="Z40" s="63">
        <f t="shared" si="18"/>
        <v>9.5880904406344953</v>
      </c>
      <c r="AA40" s="63">
        <f t="shared" si="18"/>
        <v>9.0071074920897143</v>
      </c>
      <c r="AB40" s="63">
        <f t="shared" si="22"/>
        <v>8.7869101688091895</v>
      </c>
      <c r="AC40" s="63">
        <f t="shared" si="22"/>
        <v>8.7192944711859983</v>
      </c>
      <c r="AD40" s="63">
        <f t="shared" si="22"/>
        <v>10.705290550426161</v>
      </c>
      <c r="AE40" s="63">
        <f t="shared" ref="AE40" si="24">AE11/AE$34*100</f>
        <v>11.102867777368189</v>
      </c>
      <c r="AF40" s="63">
        <f t="shared" si="22"/>
        <v>12.389691556921996</v>
      </c>
    </row>
    <row r="41" spans="1:32">
      <c r="A41" s="1" t="s">
        <v>27</v>
      </c>
      <c r="B41" s="1" t="s">
        <v>28</v>
      </c>
      <c r="C41" s="63">
        <f t="shared" si="21"/>
        <v>4.5301327067925765</v>
      </c>
      <c r="D41" s="63">
        <f t="shared" si="18"/>
        <v>2.0253962473018143</v>
      </c>
      <c r="E41" s="63">
        <f t="shared" si="18"/>
        <v>0.9485378884779978</v>
      </c>
      <c r="F41" s="63">
        <f t="shared" si="18"/>
        <v>0.5821990262838338</v>
      </c>
      <c r="G41" s="63">
        <f t="shared" si="18"/>
        <v>0.61704044498070076</v>
      </c>
      <c r="H41" s="63">
        <f t="shared" si="18"/>
        <v>0.43043577290208473</v>
      </c>
      <c r="I41" s="63">
        <f t="shared" si="18"/>
        <v>0.75257920077191687</v>
      </c>
      <c r="J41" s="63">
        <f t="shared" si="18"/>
        <v>0.55156081667184453</v>
      </c>
      <c r="K41" s="63">
        <f t="shared" si="18"/>
        <v>0.60731091319978647</v>
      </c>
      <c r="L41" s="63">
        <f t="shared" si="18"/>
        <v>1.3045395782852969</v>
      </c>
      <c r="M41" s="63">
        <f t="shared" si="18"/>
        <v>1.1833543456483189</v>
      </c>
      <c r="N41" s="63">
        <f t="shared" si="18"/>
        <v>0.84020196970554084</v>
      </c>
      <c r="O41" s="63">
        <f t="shared" si="18"/>
        <v>1.4845061750237287</v>
      </c>
      <c r="P41" s="63">
        <f t="shared" si="18"/>
        <v>1.5694946063053019</v>
      </c>
      <c r="Q41" s="63">
        <f t="shared" si="18"/>
        <v>1.4196020103414464</v>
      </c>
      <c r="R41" s="63">
        <f t="shared" si="18"/>
        <v>0.91860320307177623</v>
      </c>
      <c r="S41" s="63">
        <f t="shared" si="18"/>
        <v>0.69160358574741221</v>
      </c>
      <c r="T41" s="63">
        <f t="shared" si="18"/>
        <v>0.49144957629094366</v>
      </c>
      <c r="U41" s="63">
        <f t="shared" si="18"/>
        <v>0.29207035913094703</v>
      </c>
      <c r="V41" s="63">
        <f t="shared" si="18"/>
        <v>0.36567478771813544</v>
      </c>
      <c r="W41" s="63">
        <f t="shared" si="18"/>
        <v>0.33082864599913725</v>
      </c>
      <c r="X41" s="63">
        <f t="shared" si="18"/>
        <v>0.28523398604030603</v>
      </c>
      <c r="Y41" s="63">
        <f t="shared" si="18"/>
        <v>0.24696893662481886</v>
      </c>
      <c r="Z41" s="63">
        <f t="shared" si="18"/>
        <v>0.21878182043848829</v>
      </c>
      <c r="AA41" s="63">
        <f t="shared" si="18"/>
        <v>0.28469575202363778</v>
      </c>
      <c r="AB41" s="63">
        <f t="shared" si="22"/>
        <v>0.26243879395251074</v>
      </c>
      <c r="AC41" s="63">
        <f t="shared" si="22"/>
        <v>0.23872153530254039</v>
      </c>
      <c r="AD41" s="63">
        <f t="shared" si="22"/>
        <v>0.92160683321832282</v>
      </c>
      <c r="AE41" s="63">
        <f t="shared" ref="AE41" si="25">AE12/AE$34*100</f>
        <v>1.0967676066992131</v>
      </c>
      <c r="AF41" s="63">
        <f t="shared" si="22"/>
        <v>0.59038650134966564</v>
      </c>
    </row>
    <row r="42" spans="1:32">
      <c r="A42" s="1" t="s">
        <v>29</v>
      </c>
      <c r="B42" s="1" t="s">
        <v>30</v>
      </c>
      <c r="C42" s="63">
        <f t="shared" si="21"/>
        <v>1.9527441696443211</v>
      </c>
      <c r="D42" s="63">
        <f t="shared" si="18"/>
        <v>1.7680806231103192</v>
      </c>
      <c r="E42" s="63">
        <f t="shared" si="18"/>
        <v>2.2337248776065994</v>
      </c>
      <c r="F42" s="63">
        <f t="shared" si="18"/>
        <v>1.8583645773296267</v>
      </c>
      <c r="G42" s="63">
        <f t="shared" si="18"/>
        <v>1.8952457748644247</v>
      </c>
      <c r="H42" s="63">
        <f t="shared" si="18"/>
        <v>1.6601756576435243</v>
      </c>
      <c r="I42" s="63">
        <f t="shared" si="18"/>
        <v>1.9179360338940397</v>
      </c>
      <c r="J42" s="63">
        <f t="shared" si="18"/>
        <v>2.2299251936219022</v>
      </c>
      <c r="K42" s="63">
        <f t="shared" si="18"/>
        <v>2.3151010883364544</v>
      </c>
      <c r="L42" s="63">
        <f t="shared" si="18"/>
        <v>2.7798543015409809</v>
      </c>
      <c r="M42" s="63">
        <f t="shared" si="18"/>
        <v>2.7529861624847669</v>
      </c>
      <c r="N42" s="63">
        <f t="shared" si="18"/>
        <v>3.1937854584204528</v>
      </c>
      <c r="O42" s="63">
        <f t="shared" si="18"/>
        <v>2.1131636773740916</v>
      </c>
      <c r="P42" s="63">
        <f t="shared" si="18"/>
        <v>2.1557656482370913</v>
      </c>
      <c r="Q42" s="63">
        <f t="shared" si="18"/>
        <v>1.6437201967982307</v>
      </c>
      <c r="R42" s="63">
        <f t="shared" si="18"/>
        <v>2.030422802332414</v>
      </c>
      <c r="S42" s="63">
        <f t="shared" si="18"/>
        <v>1.7567180506040034</v>
      </c>
      <c r="T42" s="63">
        <f t="shared" si="18"/>
        <v>1.5397181121271033</v>
      </c>
      <c r="U42" s="63">
        <f t="shared" si="18"/>
        <v>1.4995699250541143</v>
      </c>
      <c r="V42" s="63">
        <f t="shared" si="18"/>
        <v>1.4025149218305561</v>
      </c>
      <c r="W42" s="63">
        <f t="shared" si="18"/>
        <v>1.6181996279851463</v>
      </c>
      <c r="X42" s="63">
        <f t="shared" si="18"/>
        <v>1.6905836720479055</v>
      </c>
      <c r="Y42" s="63">
        <f t="shared" si="18"/>
        <v>1.2605576694382903</v>
      </c>
      <c r="Z42" s="63">
        <f t="shared" si="18"/>
        <v>1.2147105671429868</v>
      </c>
      <c r="AA42" s="63">
        <f t="shared" si="18"/>
        <v>1.2235432818259966</v>
      </c>
      <c r="AB42" s="63">
        <f t="shared" si="22"/>
        <v>0.36668088912143204</v>
      </c>
      <c r="AC42" s="63">
        <f t="shared" si="22"/>
        <v>0.3205448517078282</v>
      </c>
      <c r="AD42" s="63">
        <f t="shared" si="22"/>
        <v>1.2278872780305932</v>
      </c>
      <c r="AE42" s="63">
        <f t="shared" ref="AE42" si="26">AE13/AE$34*100</f>
        <v>1.1998785460302703</v>
      </c>
      <c r="AF42" s="63">
        <f t="shared" si="22"/>
        <v>1.5001183354947898</v>
      </c>
    </row>
    <row r="43" spans="1:32">
      <c r="A43" s="1" t="s">
        <v>31</v>
      </c>
      <c r="B43" s="1" t="s">
        <v>32</v>
      </c>
      <c r="C43" s="63">
        <f t="shared" si="21"/>
        <v>1.8090773090356445</v>
      </c>
      <c r="D43" s="63">
        <f t="shared" si="18"/>
        <v>1.4670143176722554</v>
      </c>
      <c r="E43" s="63">
        <f t="shared" si="18"/>
        <v>1.9106329293987538</v>
      </c>
      <c r="F43" s="63">
        <f t="shared" si="18"/>
        <v>1.611340398235932</v>
      </c>
      <c r="G43" s="63">
        <f t="shared" si="18"/>
        <v>1.6967636298200854</v>
      </c>
      <c r="H43" s="63">
        <f t="shared" si="18"/>
        <v>1.645916246105313</v>
      </c>
      <c r="I43" s="63">
        <f t="shared" si="18"/>
        <v>1.9692002135144548</v>
      </c>
      <c r="J43" s="63">
        <f t="shared" si="18"/>
        <v>2.3103252126143654</v>
      </c>
      <c r="K43" s="63">
        <f t="shared" si="18"/>
        <v>2.3622639182948619</v>
      </c>
      <c r="L43" s="63">
        <f t="shared" si="18"/>
        <v>2.8377431773809478</v>
      </c>
      <c r="M43" s="63">
        <f t="shared" si="18"/>
        <v>2.7279535140224938</v>
      </c>
      <c r="N43" s="63">
        <f t="shared" si="18"/>
        <v>3.0299794347024176</v>
      </c>
      <c r="O43" s="63">
        <f t="shared" si="18"/>
        <v>3.6797292272068738</v>
      </c>
      <c r="P43" s="63">
        <f t="shared" si="18"/>
        <v>3.6075085599589221</v>
      </c>
      <c r="Q43" s="63">
        <f t="shared" si="18"/>
        <v>3.3125569028781277</v>
      </c>
      <c r="R43" s="63">
        <f t="shared" si="18"/>
        <v>3.8060695537384372</v>
      </c>
      <c r="S43" s="63">
        <f t="shared" si="18"/>
        <v>3.0117140087417473</v>
      </c>
      <c r="T43" s="63">
        <f t="shared" si="18"/>
        <v>2.6195780338471151</v>
      </c>
      <c r="U43" s="63">
        <f t="shared" si="18"/>
        <v>3.2895650348893941</v>
      </c>
      <c r="V43" s="63">
        <f t="shared" si="18"/>
        <v>2.4147388870049147</v>
      </c>
      <c r="W43" s="63">
        <f t="shared" si="18"/>
        <v>2.2991662737806227</v>
      </c>
      <c r="X43" s="63">
        <f t="shared" si="18"/>
        <v>2.1193641463460833</v>
      </c>
      <c r="Y43" s="63">
        <f t="shared" si="18"/>
        <v>2.1597466750509642</v>
      </c>
      <c r="Z43" s="63">
        <f t="shared" si="18"/>
        <v>2.1390823480692109</v>
      </c>
      <c r="AA43" s="63">
        <f t="shared" si="18"/>
        <v>2.036146513812731</v>
      </c>
      <c r="AB43" s="63">
        <f t="shared" si="22"/>
        <v>2.271076199273435</v>
      </c>
      <c r="AC43" s="63">
        <f t="shared" si="22"/>
        <v>2.2263532272007525</v>
      </c>
      <c r="AD43" s="63">
        <f t="shared" si="22"/>
        <v>0.77072035760484581</v>
      </c>
      <c r="AE43" s="63">
        <f t="shared" ref="AE43" si="27">AE14/AE$34*100</f>
        <v>0.8317345697873999</v>
      </c>
      <c r="AF43" s="63">
        <f t="shared" si="22"/>
        <v>2.5057996976277459</v>
      </c>
    </row>
    <row r="44" spans="1:32">
      <c r="A44" s="1" t="s">
        <v>33</v>
      </c>
      <c r="B44" s="1" t="s">
        <v>34</v>
      </c>
      <c r="C44" s="63">
        <f t="shared" si="21"/>
        <v>1.8798294169602769</v>
      </c>
      <c r="D44" s="63">
        <f t="shared" si="18"/>
        <v>1.5169974297597204</v>
      </c>
      <c r="E44" s="63">
        <f t="shared" si="18"/>
        <v>1.2753481444926411</v>
      </c>
      <c r="F44" s="63">
        <f t="shared" si="18"/>
        <v>1.1582260468516037</v>
      </c>
      <c r="G44" s="63">
        <f t="shared" si="18"/>
        <v>1.2688284157164504</v>
      </c>
      <c r="H44" s="63">
        <f t="shared" si="18"/>
        <v>1.2429851468268451</v>
      </c>
      <c r="I44" s="63">
        <f t="shared" si="18"/>
        <v>1.1967638975305963</v>
      </c>
      <c r="J44" s="63">
        <f t="shared" si="18"/>
        <v>0.87252267153707042</v>
      </c>
      <c r="K44" s="63">
        <f t="shared" si="18"/>
        <v>0.49353747536804715</v>
      </c>
      <c r="L44" s="63">
        <f t="shared" si="18"/>
        <v>0.52921948614437209</v>
      </c>
      <c r="M44" s="63">
        <f t="shared" si="18"/>
        <v>0.49515559111215646</v>
      </c>
      <c r="N44" s="63">
        <f t="shared" si="18"/>
        <v>0.55827184532214225</v>
      </c>
      <c r="O44" s="63">
        <f t="shared" si="18"/>
        <v>0.69779425981842835</v>
      </c>
      <c r="P44" s="63">
        <f t="shared" si="18"/>
        <v>0.69649939320921339</v>
      </c>
      <c r="Q44" s="63">
        <f t="shared" si="18"/>
        <v>0.47165713348218052</v>
      </c>
      <c r="R44" s="63">
        <f t="shared" si="18"/>
        <v>0.50862715527893354</v>
      </c>
      <c r="S44" s="63">
        <f t="shared" si="18"/>
        <v>0.46252496244538921</v>
      </c>
      <c r="T44" s="63">
        <f t="shared" si="18"/>
        <v>0.5455373656189807</v>
      </c>
      <c r="U44" s="63">
        <f t="shared" si="18"/>
        <v>0.51899988705649247</v>
      </c>
      <c r="V44" s="63">
        <f t="shared" si="18"/>
        <v>0.45717125962644017</v>
      </c>
      <c r="W44" s="63">
        <f t="shared" si="18"/>
        <v>0.52388903186464919</v>
      </c>
      <c r="X44" s="63">
        <f t="shared" si="18"/>
        <v>0.5299962529189004</v>
      </c>
      <c r="Y44" s="63">
        <f t="shared" si="18"/>
        <v>0.54998783362719939</v>
      </c>
      <c r="Z44" s="63">
        <f t="shared" si="18"/>
        <v>0.54738631442395658</v>
      </c>
      <c r="AA44" s="63">
        <f t="shared" si="18"/>
        <v>0.6078392965235202</v>
      </c>
      <c r="AB44" s="63">
        <f t="shared" si="22"/>
        <v>0.45409783276856325</v>
      </c>
      <c r="AC44" s="63">
        <f t="shared" si="22"/>
        <v>0.43801299632116686</v>
      </c>
      <c r="AD44" s="63">
        <f t="shared" si="22"/>
        <v>0.69417613496047403</v>
      </c>
      <c r="AE44" s="63">
        <f t="shared" ref="AE44" si="28">AE15/AE$34*100</f>
        <v>0.68956658122088399</v>
      </c>
      <c r="AF44" s="63">
        <f t="shared" si="22"/>
        <v>0.57948549567116203</v>
      </c>
    </row>
    <row r="45" spans="1:32">
      <c r="A45" s="1" t="s">
        <v>35</v>
      </c>
      <c r="B45" s="1" t="s">
        <v>36</v>
      </c>
      <c r="C45" s="63">
        <f t="shared" si="21"/>
        <v>0.15890439147637533</v>
      </c>
      <c r="D45" s="63">
        <f t="shared" si="18"/>
        <v>1.0959894373415762</v>
      </c>
      <c r="E45" s="63">
        <f t="shared" si="18"/>
        <v>1.2132640420020306</v>
      </c>
      <c r="F45" s="63">
        <f t="shared" si="18"/>
        <v>1.025812392556537</v>
      </c>
      <c r="G45" s="63">
        <f t="shared" si="18"/>
        <v>0.94992958151930706</v>
      </c>
      <c r="H45" s="63">
        <f t="shared" si="18"/>
        <v>1.2269909453750574</v>
      </c>
      <c r="I45" s="63">
        <f t="shared" si="18"/>
        <v>1.234667970687187</v>
      </c>
      <c r="J45" s="63">
        <f t="shared" si="18"/>
        <v>1.0953257413087261</v>
      </c>
      <c r="K45" s="63">
        <f t="shared" si="18"/>
        <v>0.81728684428681375</v>
      </c>
      <c r="L45" s="63">
        <f t="shared" si="18"/>
        <v>0.80316769184739933</v>
      </c>
      <c r="M45" s="63">
        <f t="shared" si="18"/>
        <v>1.4366031837855788</v>
      </c>
      <c r="N45" s="63">
        <f t="shared" si="18"/>
        <v>0.77364165677063168</v>
      </c>
      <c r="O45" s="63">
        <f t="shared" si="18"/>
        <v>0.11930352219592305</v>
      </c>
      <c r="P45" s="63">
        <f t="shared" si="18"/>
        <v>0.14972216210141909</v>
      </c>
      <c r="Q45" s="63">
        <f t="shared" si="18"/>
        <v>0.15449284557828849</v>
      </c>
      <c r="R45" s="63">
        <f t="shared" si="18"/>
        <v>0.17022320557857723</v>
      </c>
      <c r="S45" s="63">
        <f t="shared" si="18"/>
        <v>0.18243888067014905</v>
      </c>
      <c r="T45" s="63">
        <f t="shared" si="18"/>
        <v>0.19010259929654028</v>
      </c>
      <c r="U45" s="63">
        <f t="shared" si="18"/>
        <v>0.24733000130922272</v>
      </c>
      <c r="V45" s="63">
        <f t="shared" si="18"/>
        <v>0.2172477202309494</v>
      </c>
      <c r="W45" s="63">
        <f t="shared" si="18"/>
        <v>0.1973831986159415</v>
      </c>
      <c r="X45" s="63">
        <f t="shared" si="18"/>
        <v>0.20693305642176005</v>
      </c>
      <c r="Y45" s="63">
        <f t="shared" si="18"/>
        <v>0.20187431592866606</v>
      </c>
      <c r="Z45" s="63">
        <f t="shared" si="18"/>
        <v>0.22807618681748645</v>
      </c>
      <c r="AA45" s="63">
        <f t="shared" si="18"/>
        <v>0.21472644023931114</v>
      </c>
      <c r="AB45" s="63">
        <f t="shared" si="22"/>
        <v>0.16634722317905765</v>
      </c>
      <c r="AC45" s="63">
        <f t="shared" si="22"/>
        <v>0.17231416564435842</v>
      </c>
      <c r="AD45" s="63">
        <f t="shared" si="22"/>
        <v>0.24717026859590432</v>
      </c>
      <c r="AE45" s="63">
        <f t="shared" ref="AE45" si="29">AE16/AE$34*100</f>
        <v>0.25171557900511599</v>
      </c>
      <c r="AF45" s="63">
        <f t="shared" si="22"/>
        <v>0.2779439452020534</v>
      </c>
    </row>
    <row r="46" spans="1:32">
      <c r="A46" s="1" t="s">
        <v>37</v>
      </c>
      <c r="B46" s="1" t="s">
        <v>38</v>
      </c>
      <c r="C46" s="63">
        <f t="shared" si="21"/>
        <v>1.3318077132066877</v>
      </c>
      <c r="D46" s="63">
        <f t="shared" si="18"/>
        <v>0.74216983991578367</v>
      </c>
      <c r="E46" s="63">
        <f t="shared" si="18"/>
        <v>1.4713538574206571</v>
      </c>
      <c r="F46" s="63">
        <f t="shared" si="18"/>
        <v>1.457037643052993</v>
      </c>
      <c r="G46" s="63">
        <f t="shared" si="18"/>
        <v>1.2588137336163163</v>
      </c>
      <c r="H46" s="63">
        <f t="shared" si="18"/>
        <v>1.1460701625680081</v>
      </c>
      <c r="I46" s="63">
        <f t="shared" si="18"/>
        <v>0.94365730527993053</v>
      </c>
      <c r="J46" s="63">
        <f t="shared" si="18"/>
        <v>0.69577045403331594</v>
      </c>
      <c r="K46" s="63">
        <f t="shared" si="18"/>
        <v>0.41132872636943918</v>
      </c>
      <c r="L46" s="63">
        <f t="shared" si="18"/>
        <v>0.46790995434532678</v>
      </c>
      <c r="M46" s="63">
        <f t="shared" si="18"/>
        <v>0.45213871212556195</v>
      </c>
      <c r="N46" s="63">
        <f t="shared" si="18"/>
        <v>0.48006827248074646</v>
      </c>
      <c r="O46" s="63">
        <f t="shared" si="18"/>
        <v>0.42719218751412735</v>
      </c>
      <c r="P46" s="63">
        <f t="shared" si="18"/>
        <v>0.4344995571184106</v>
      </c>
      <c r="Q46" s="63">
        <f t="shared" si="18"/>
        <v>0.34793176701624035</v>
      </c>
      <c r="R46" s="63">
        <f t="shared" si="18"/>
        <v>0.31835711656483395</v>
      </c>
      <c r="S46" s="63">
        <f t="shared" si="18"/>
        <v>0.29002800621434532</v>
      </c>
      <c r="T46" s="63">
        <f t="shared" si="18"/>
        <v>0.38410836825658617</v>
      </c>
      <c r="U46" s="63">
        <f t="shared" si="18"/>
        <v>0.30226949859161184</v>
      </c>
      <c r="V46" s="63">
        <f t="shared" si="18"/>
        <v>0.27888619679607779</v>
      </c>
      <c r="W46" s="63">
        <f t="shared" si="18"/>
        <v>0.29510004420035096</v>
      </c>
      <c r="X46" s="63">
        <f t="shared" si="18"/>
        <v>0.32145248655293973</v>
      </c>
      <c r="Y46" s="63">
        <f t="shared" si="18"/>
        <v>0.31731934178426108</v>
      </c>
      <c r="Z46" s="63">
        <f t="shared" si="18"/>
        <v>0.33058321937339757</v>
      </c>
      <c r="AA46" s="63">
        <f t="shared" si="18"/>
        <v>0.34266341251399679</v>
      </c>
      <c r="AB46" s="63">
        <f t="shared" si="22"/>
        <v>0.30687047360161929</v>
      </c>
      <c r="AC46" s="63">
        <f t="shared" si="22"/>
        <v>0.37752901591668303</v>
      </c>
      <c r="AD46" s="63">
        <f t="shared" si="22"/>
        <v>0.52899695784199385</v>
      </c>
      <c r="AE46" s="63">
        <f t="shared" ref="AE46" si="30">AE17/AE$34*100</f>
        <v>0.59735817738577202</v>
      </c>
      <c r="AF46" s="63">
        <f t="shared" si="22"/>
        <v>0.39675290787600187</v>
      </c>
    </row>
    <row r="47" spans="1:32">
      <c r="A47" s="1" t="s">
        <v>39</v>
      </c>
      <c r="B47" s="1" t="s">
        <v>40</v>
      </c>
      <c r="C47" s="63">
        <f t="shared" si="21"/>
        <v>7.8249976040840486E-3</v>
      </c>
      <c r="D47" s="63">
        <f t="shared" si="18"/>
        <v>1.8345538190490836E-3</v>
      </c>
      <c r="E47" s="63">
        <f t="shared" si="18"/>
        <v>1.4398373821656831E-4</v>
      </c>
      <c r="F47" s="63">
        <f t="shared" si="18"/>
        <v>1.5317101866084229E-3</v>
      </c>
      <c r="G47" s="63">
        <f t="shared" si="18"/>
        <v>3.290491900379677E-5</v>
      </c>
      <c r="H47" s="63">
        <f t="shared" si="18"/>
        <v>2.551155206652468E-3</v>
      </c>
      <c r="I47" s="63">
        <f t="shared" si="18"/>
        <v>2.7480592546203948E-3</v>
      </c>
      <c r="J47" s="63">
        <f t="shared" si="18"/>
        <v>1.2425588055298223E-3</v>
      </c>
      <c r="K47" s="63">
        <f t="shared" si="18"/>
        <v>1.8258246526953064E-3</v>
      </c>
      <c r="L47" s="63">
        <f t="shared" si="18"/>
        <v>5.262809736036207E-3</v>
      </c>
      <c r="M47" s="63">
        <f t="shared" si="18"/>
        <v>0</v>
      </c>
      <c r="N47" s="63">
        <f t="shared" si="18"/>
        <v>8.0747419225519965E-3</v>
      </c>
      <c r="O47" s="63">
        <f t="shared" si="18"/>
        <v>8.0937095742084856E-3</v>
      </c>
      <c r="P47" s="63">
        <f t="shared" si="18"/>
        <v>1.7421372168810231E-2</v>
      </c>
      <c r="Q47" s="63">
        <f t="shared" si="18"/>
        <v>1.5181940236619375E-2</v>
      </c>
      <c r="R47" s="63">
        <f t="shared" si="18"/>
        <v>3.0041460754972021E-2</v>
      </c>
      <c r="S47" s="63">
        <f t="shared" si="18"/>
        <v>3.9173958297309602E-2</v>
      </c>
      <c r="T47" s="63">
        <f t="shared" si="18"/>
        <v>5.4556173762420765E-2</v>
      </c>
      <c r="U47" s="63">
        <f t="shared" si="18"/>
        <v>4.4311332467398698E-2</v>
      </c>
      <c r="V47" s="63">
        <f t="shared" si="18"/>
        <v>3.6095477607053797E-2</v>
      </c>
      <c r="W47" s="63">
        <f t="shared" si="18"/>
        <v>3.7980306529040879E-2</v>
      </c>
      <c r="X47" s="63">
        <f t="shared" si="18"/>
        <v>3.7373088809333592E-2</v>
      </c>
      <c r="Y47" s="63">
        <f t="shared" si="18"/>
        <v>4.3185259231704416E-2</v>
      </c>
      <c r="Z47" s="63">
        <f t="shared" si="18"/>
        <v>3.1197603093195567E-2</v>
      </c>
      <c r="AA47" s="63">
        <f t="shared" si="18"/>
        <v>3.7243198043917278E-2</v>
      </c>
      <c r="AB47" s="63">
        <f t="shared" si="22"/>
        <v>3.3769776830929445E-2</v>
      </c>
      <c r="AC47" s="63">
        <f t="shared" si="22"/>
        <v>2.8471199865014885E-2</v>
      </c>
      <c r="AD47" s="63">
        <f t="shared" si="22"/>
        <v>5.4452349410624053E-2</v>
      </c>
      <c r="AE47" s="63">
        <f t="shared" ref="AE47" si="31">AE18/AE$34*100</f>
        <v>5.7667239737916383E-2</v>
      </c>
      <c r="AF47" s="63">
        <f t="shared" si="22"/>
        <v>3.634255286426321E-2</v>
      </c>
    </row>
    <row r="48" spans="1:32">
      <c r="A48" s="1" t="s">
        <v>41</v>
      </c>
      <c r="B48" s="1" t="s">
        <v>42</v>
      </c>
      <c r="C48" s="63">
        <f t="shared" si="21"/>
        <v>2.6283661570952472</v>
      </c>
      <c r="D48" s="63">
        <f t="shared" ref="D48:AA57" si="32">D19/D$34*100</f>
        <v>0.96706003696764908</v>
      </c>
      <c r="E48" s="63">
        <f t="shared" si="32"/>
        <v>0.80489516057653987</v>
      </c>
      <c r="F48" s="63">
        <f t="shared" si="32"/>
        <v>0.67548267010029561</v>
      </c>
      <c r="G48" s="63">
        <f t="shared" si="32"/>
        <v>0.77913718778482499</v>
      </c>
      <c r="H48" s="63">
        <f t="shared" si="32"/>
        <v>1.1881448244884121</v>
      </c>
      <c r="I48" s="63">
        <f t="shared" si="32"/>
        <v>1.0903115472445606</v>
      </c>
      <c r="J48" s="63">
        <f t="shared" si="32"/>
        <v>1.1117380704774011</v>
      </c>
      <c r="K48" s="63">
        <f t="shared" si="32"/>
        <v>0.444375739487743</v>
      </c>
      <c r="L48" s="63">
        <f t="shared" si="32"/>
        <v>0.79906683398822498</v>
      </c>
      <c r="M48" s="63">
        <f t="shared" si="32"/>
        <v>0</v>
      </c>
      <c r="N48" s="63">
        <f t="shared" si="32"/>
        <v>0.8186240392544446</v>
      </c>
      <c r="O48" s="63">
        <f t="shared" si="32"/>
        <v>0.79093928112199496</v>
      </c>
      <c r="P48" s="63">
        <f t="shared" si="32"/>
        <v>0.89274815164577304</v>
      </c>
      <c r="Q48" s="63">
        <f t="shared" si="32"/>
        <v>0.77664628539285441</v>
      </c>
      <c r="R48" s="63">
        <f t="shared" si="32"/>
        <v>0.90016654327693435</v>
      </c>
      <c r="S48" s="63">
        <f t="shared" si="32"/>
        <v>0.95700453770466554</v>
      </c>
      <c r="T48" s="63">
        <f t="shared" si="32"/>
        <v>1.0011271324019386</v>
      </c>
      <c r="U48" s="63">
        <f t="shared" si="32"/>
        <v>1.0546329742904856</v>
      </c>
      <c r="V48" s="63">
        <f t="shared" si="32"/>
        <v>1.0451433748994579</v>
      </c>
      <c r="W48" s="63">
        <f t="shared" si="32"/>
        <v>1.1362050861511668</v>
      </c>
      <c r="X48" s="63">
        <f t="shared" si="32"/>
        <v>1.2426177909113287</v>
      </c>
      <c r="Y48" s="63">
        <f t="shared" si="32"/>
        <v>1.3338718093393704</v>
      </c>
      <c r="Z48" s="63">
        <f t="shared" si="32"/>
        <v>0.66867166622394103</v>
      </c>
      <c r="AA48" s="63">
        <f t="shared" si="32"/>
        <v>0.70322774204085547</v>
      </c>
      <c r="AB48" s="63">
        <f t="shared" si="22"/>
        <v>1.5173667425834794</v>
      </c>
      <c r="AC48" s="63">
        <f t="shared" si="22"/>
        <v>1.7014089368737371</v>
      </c>
      <c r="AD48" s="63">
        <f t="shared" si="22"/>
        <v>2.2823169329191693</v>
      </c>
      <c r="AE48" s="63">
        <f t="shared" ref="AE48" si="33">AE19/AE$34*100</f>
        <v>2.3968048710940879</v>
      </c>
      <c r="AF48" s="63">
        <f t="shared" si="22"/>
        <v>1.2303897381564342</v>
      </c>
    </row>
    <row r="49" spans="1:32">
      <c r="A49" s="1" t="s">
        <v>43</v>
      </c>
      <c r="B49" s="1" t="s">
        <v>44</v>
      </c>
      <c r="C49" s="63">
        <f t="shared" si="21"/>
        <v>9.6393134788764628E-2</v>
      </c>
      <c r="D49" s="63">
        <f t="shared" si="32"/>
        <v>7.8300331092122227E-3</v>
      </c>
      <c r="E49" s="63">
        <f t="shared" si="32"/>
        <v>1.8803722427475297E-3</v>
      </c>
      <c r="F49" s="63">
        <f t="shared" si="32"/>
        <v>1.9154994914873228E-3</v>
      </c>
      <c r="G49" s="63">
        <f t="shared" si="32"/>
        <v>2.0406375036799923E-3</v>
      </c>
      <c r="H49" s="63">
        <f t="shared" si="32"/>
        <v>0.14953351941288096</v>
      </c>
      <c r="I49" s="63">
        <f t="shared" si="32"/>
        <v>0.11356145929792662</v>
      </c>
      <c r="J49" s="63">
        <f t="shared" si="32"/>
        <v>9.3924517148687492E-2</v>
      </c>
      <c r="K49" s="63">
        <f t="shared" si="32"/>
        <v>1.026735909380865E-2</v>
      </c>
      <c r="L49" s="63">
        <f t="shared" si="32"/>
        <v>0.11267197523688918</v>
      </c>
      <c r="M49" s="63">
        <f t="shared" si="32"/>
        <v>0.22190153521542319</v>
      </c>
      <c r="N49" s="63">
        <f t="shared" si="32"/>
        <v>0</v>
      </c>
      <c r="O49" s="63">
        <f t="shared" si="32"/>
        <v>0.23466798490854823</v>
      </c>
      <c r="P49" s="63">
        <f t="shared" si="32"/>
        <v>0.30044568509888053</v>
      </c>
      <c r="Q49" s="63">
        <f t="shared" si="32"/>
        <v>0.29215079806069094</v>
      </c>
      <c r="R49" s="63">
        <f t="shared" si="32"/>
        <v>0.39627473854027817</v>
      </c>
      <c r="S49" s="63">
        <f t="shared" si="32"/>
        <v>0.47327149793515422</v>
      </c>
      <c r="T49" s="63">
        <f t="shared" si="32"/>
        <v>0.56126342728800671</v>
      </c>
      <c r="U49" s="63">
        <f t="shared" si="32"/>
        <v>0.62836590049193619</v>
      </c>
      <c r="V49" s="63">
        <f t="shared" si="32"/>
        <v>0.65191841401139661</v>
      </c>
      <c r="W49" s="63">
        <f t="shared" si="32"/>
        <v>0.82869099208464148</v>
      </c>
      <c r="X49" s="63">
        <f t="shared" si="32"/>
        <v>0.91263828850125761</v>
      </c>
      <c r="Y49" s="63">
        <f t="shared" si="32"/>
        <v>0.91613686835672337</v>
      </c>
      <c r="Z49" s="63">
        <f t="shared" si="32"/>
        <v>7.8211939046188683E-3</v>
      </c>
      <c r="AA49" s="63">
        <f t="shared" si="32"/>
        <v>9.6603058381693266E-3</v>
      </c>
      <c r="AB49" s="63">
        <f t="shared" si="22"/>
        <v>0.89152801366607848</v>
      </c>
      <c r="AC49" s="63">
        <f t="shared" si="22"/>
        <v>0.80279549159049823</v>
      </c>
      <c r="AD49" s="63">
        <f t="shared" si="22"/>
        <v>1.114011605273989</v>
      </c>
      <c r="AE49" s="63">
        <f t="shared" ref="AE49" si="34">AE20/AE$34*100</f>
        <v>1.2270116290689581</v>
      </c>
      <c r="AF49" s="63">
        <f t="shared" si="22"/>
        <v>0.61089125914754616</v>
      </c>
    </row>
    <row r="50" spans="1:32">
      <c r="A50" s="1" t="s">
        <v>45</v>
      </c>
      <c r="B50" s="1" t="s">
        <v>46</v>
      </c>
      <c r="C50" s="63">
        <f t="shared" si="21"/>
        <v>2.9365407381242808E-2</v>
      </c>
      <c r="D50" s="63">
        <f t="shared" si="32"/>
        <v>5.4736645503847381E-2</v>
      </c>
      <c r="E50" s="63">
        <f t="shared" si="32"/>
        <v>9.3072027407569438E-2</v>
      </c>
      <c r="F50" s="63">
        <f t="shared" si="32"/>
        <v>0.14841614611449805</v>
      </c>
      <c r="G50" s="63">
        <f t="shared" si="32"/>
        <v>0.19441255124028003</v>
      </c>
      <c r="H50" s="63">
        <f t="shared" si="32"/>
        <v>0.17506751552809549</v>
      </c>
      <c r="I50" s="63">
        <f t="shared" si="32"/>
        <v>0.19245610956810164</v>
      </c>
      <c r="J50" s="63">
        <f t="shared" si="32"/>
        <v>0.13801996885021156</v>
      </c>
      <c r="K50" s="63">
        <f t="shared" si="32"/>
        <v>0.14596779032086524</v>
      </c>
      <c r="L50" s="63">
        <f t="shared" si="32"/>
        <v>0.13828098761965604</v>
      </c>
      <c r="M50" s="63">
        <f t="shared" si="32"/>
        <v>0.28315235708385361</v>
      </c>
      <c r="N50" s="63">
        <f t="shared" si="32"/>
        <v>0.18029081676551617</v>
      </c>
      <c r="O50" s="63">
        <f t="shared" si="32"/>
        <v>0.22707751080765426</v>
      </c>
      <c r="P50" s="63">
        <f t="shared" si="32"/>
        <v>0.28309325088676757</v>
      </c>
      <c r="Q50" s="63">
        <f t="shared" si="32"/>
        <v>0.24632066918215356</v>
      </c>
      <c r="R50" s="63">
        <f t="shared" si="32"/>
        <v>0.30272922199786695</v>
      </c>
      <c r="S50" s="63">
        <f t="shared" si="32"/>
        <v>0.36047838059182336</v>
      </c>
      <c r="T50" s="63">
        <f t="shared" si="32"/>
        <v>0.38801979410094684</v>
      </c>
      <c r="U50" s="63">
        <f t="shared" si="32"/>
        <v>0.35269373957926003</v>
      </c>
      <c r="V50" s="63">
        <f t="shared" si="32"/>
        <v>0.34134848151494307</v>
      </c>
      <c r="W50" s="63">
        <f t="shared" si="32"/>
        <v>0.36502049029499289</v>
      </c>
      <c r="X50" s="63">
        <f t="shared" si="32"/>
        <v>0.40814129208554689</v>
      </c>
      <c r="Y50" s="63">
        <f t="shared" si="32"/>
        <v>0.42712983531297838</v>
      </c>
      <c r="Z50" s="63">
        <f t="shared" si="32"/>
        <v>0.41960439189158411</v>
      </c>
      <c r="AA50" s="63">
        <f t="shared" si="32"/>
        <v>0.42875093390073382</v>
      </c>
      <c r="AB50" s="63">
        <f t="shared" si="22"/>
        <v>0.3591445976467797</v>
      </c>
      <c r="AC50" s="63">
        <f t="shared" si="22"/>
        <v>0.42005118614213244</v>
      </c>
      <c r="AD50" s="63">
        <f t="shared" si="22"/>
        <v>0.64640961783368056</v>
      </c>
      <c r="AE50" s="63">
        <f t="shared" ref="AE50" si="35">AE21/AE$34*100</f>
        <v>0.63007572117198718</v>
      </c>
      <c r="AF50" s="63">
        <f t="shared" si="22"/>
        <v>0.39927525664909197</v>
      </c>
    </row>
    <row r="51" spans="1:32">
      <c r="A51" s="1" t="s">
        <v>47</v>
      </c>
      <c r="B51" s="1" t="s">
        <v>48</v>
      </c>
      <c r="C51" s="63">
        <f t="shared" si="21"/>
        <v>0.39174966276100581</v>
      </c>
      <c r="D51" s="63">
        <f t="shared" si="32"/>
        <v>0.27313513783985066</v>
      </c>
      <c r="E51" s="63">
        <f t="shared" si="32"/>
        <v>0.17732012699076782</v>
      </c>
      <c r="F51" s="63">
        <f t="shared" si="32"/>
        <v>0.15543900918405987</v>
      </c>
      <c r="G51" s="63">
        <f t="shared" si="32"/>
        <v>7.7293182338314517E-2</v>
      </c>
      <c r="H51" s="63">
        <f t="shared" si="32"/>
        <v>0.10357723322760091</v>
      </c>
      <c r="I51" s="63">
        <f t="shared" si="32"/>
        <v>9.4719175904217731E-2</v>
      </c>
      <c r="J51" s="63">
        <f t="shared" si="32"/>
        <v>0.21366848664909366</v>
      </c>
      <c r="K51" s="63">
        <f t="shared" si="32"/>
        <v>0.1105471621232782</v>
      </c>
      <c r="L51" s="63">
        <f t="shared" si="32"/>
        <v>6.88665340460929E-2</v>
      </c>
      <c r="M51" s="63">
        <f t="shared" si="32"/>
        <v>0.10530105137978582</v>
      </c>
      <c r="N51" s="63">
        <f t="shared" si="32"/>
        <v>3.9285623031773846E-2</v>
      </c>
      <c r="O51" s="63">
        <f t="shared" si="32"/>
        <v>0</v>
      </c>
      <c r="P51" s="63">
        <f t="shared" si="32"/>
        <v>1.1935039890077489E-2</v>
      </c>
      <c r="Q51" s="63">
        <f t="shared" si="32"/>
        <v>1.3011294885704018E-2</v>
      </c>
      <c r="R51" s="63">
        <f t="shared" si="32"/>
        <v>1.2303273573822406E-2</v>
      </c>
      <c r="S51" s="63">
        <f t="shared" si="32"/>
        <v>1.1032506741046992E-2</v>
      </c>
      <c r="T51" s="63">
        <f t="shared" si="32"/>
        <v>9.5707554585580026E-3</v>
      </c>
      <c r="U51" s="63">
        <f t="shared" si="32"/>
        <v>9.4405557781229443E-3</v>
      </c>
      <c r="V51" s="63">
        <f t="shared" si="32"/>
        <v>6.9257165522965064E-3</v>
      </c>
      <c r="W51" s="63">
        <f t="shared" si="32"/>
        <v>1.8874292188771374E-2</v>
      </c>
      <c r="X51" s="63">
        <f t="shared" si="32"/>
        <v>4.0775968563492311E-2</v>
      </c>
      <c r="Y51" s="63">
        <f t="shared" si="32"/>
        <v>1.135032916829885E-2</v>
      </c>
      <c r="Z51" s="63">
        <f t="shared" si="32"/>
        <v>7.6946647973689117E-3</v>
      </c>
      <c r="AA51" s="63">
        <f t="shared" si="32"/>
        <v>6.4075759140518728E-3</v>
      </c>
      <c r="AB51" s="63">
        <f t="shared" si="22"/>
        <v>5.1064764869612946E-3</v>
      </c>
      <c r="AC51" s="63">
        <f t="shared" si="22"/>
        <v>5.4329565330002308E-3</v>
      </c>
      <c r="AD51" s="63">
        <f t="shared" si="22"/>
        <v>1.1345640566850012E-2</v>
      </c>
      <c r="AE51" s="63">
        <f t="shared" ref="AE51" si="36">AE22/AE$34*100</f>
        <v>1.8210019384977717E-2</v>
      </c>
      <c r="AF51" s="63">
        <f t="shared" si="22"/>
        <v>2.0484958236854832E-2</v>
      </c>
    </row>
    <row r="52" spans="1:32">
      <c r="A52" s="1" t="s">
        <v>49</v>
      </c>
      <c r="B52" s="1" t="s">
        <v>50</v>
      </c>
      <c r="C52" s="63">
        <f t="shared" si="21"/>
        <v>0.87142721280647617</v>
      </c>
      <c r="D52" s="63">
        <f t="shared" si="32"/>
        <v>1.2863048344132952</v>
      </c>
      <c r="E52" s="63">
        <f t="shared" si="32"/>
        <v>1.3934079477289913</v>
      </c>
      <c r="F52" s="63">
        <f t="shared" si="32"/>
        <v>2.058740727891736</v>
      </c>
      <c r="G52" s="63">
        <f t="shared" si="32"/>
        <v>3.2518037206911208</v>
      </c>
      <c r="H52" s="63">
        <f t="shared" si="32"/>
        <v>2.9139809260007206</v>
      </c>
      <c r="I52" s="63">
        <f t="shared" si="32"/>
        <v>2.4844529808598721</v>
      </c>
      <c r="J52" s="63">
        <f t="shared" si="32"/>
        <v>2.0915861764516608</v>
      </c>
      <c r="K52" s="63">
        <f t="shared" si="32"/>
        <v>1.8870126623290282</v>
      </c>
      <c r="L52" s="63">
        <f t="shared" si="32"/>
        <v>1.7657262019418445</v>
      </c>
      <c r="M52" s="63">
        <f t="shared" si="32"/>
        <v>4.6140691155012439</v>
      </c>
      <c r="N52" s="63">
        <f t="shared" si="32"/>
        <v>2.418358807367667</v>
      </c>
      <c r="O52" s="63">
        <f t="shared" si="32"/>
        <v>1.7445363518558077</v>
      </c>
      <c r="P52" s="63">
        <f t="shared" si="32"/>
        <v>1.4949509285947455</v>
      </c>
      <c r="Q52" s="63">
        <f t="shared" si="32"/>
        <v>1.4799763470980831</v>
      </c>
      <c r="R52" s="63">
        <f t="shared" si="32"/>
        <v>2.2683315102211168</v>
      </c>
      <c r="S52" s="63">
        <f t="shared" si="32"/>
        <v>3.2336151581816832</v>
      </c>
      <c r="T52" s="63">
        <f t="shared" si="32"/>
        <v>2.3300296062514634</v>
      </c>
      <c r="U52" s="63">
        <f t="shared" si="32"/>
        <v>2.6946287765981158</v>
      </c>
      <c r="V52" s="63">
        <f t="shared" si="32"/>
        <v>2.7780771470013761</v>
      </c>
      <c r="W52" s="63">
        <f t="shared" si="32"/>
        <v>2.5701252455524566</v>
      </c>
      <c r="X52" s="63">
        <f t="shared" si="32"/>
        <v>2.0359325067171143</v>
      </c>
      <c r="Y52" s="63">
        <f t="shared" si="32"/>
        <v>1.4393503457723396</v>
      </c>
      <c r="Z52" s="63">
        <f t="shared" si="32"/>
        <v>1.220828679794389</v>
      </c>
      <c r="AA52" s="63">
        <f t="shared" si="32"/>
        <v>1.1471452077127018</v>
      </c>
      <c r="AB52" s="63">
        <f t="shared" si="22"/>
        <v>1.2426984249708177</v>
      </c>
      <c r="AC52" s="63">
        <f t="shared" si="22"/>
        <v>1.2796640020421186</v>
      </c>
      <c r="AD52" s="63">
        <f t="shared" si="22"/>
        <v>2.0778376508287932</v>
      </c>
      <c r="AE52" s="63">
        <f t="shared" ref="AE52" si="37">AE23/AE$34*100</f>
        <v>2.6163955826255436</v>
      </c>
      <c r="AF52" s="63">
        <f t="shared" si="22"/>
        <v>2.123698013149141</v>
      </c>
    </row>
    <row r="53" spans="1:32">
      <c r="A53" s="1" t="s">
        <v>51</v>
      </c>
      <c r="B53" s="1" t="s">
        <v>52</v>
      </c>
      <c r="C53" s="63">
        <f t="shared" si="21"/>
        <v>0.58601027456228971</v>
      </c>
      <c r="D53" s="63">
        <f t="shared" si="32"/>
        <v>1.4726682954175032</v>
      </c>
      <c r="E53" s="63">
        <f t="shared" si="32"/>
        <v>1.6140901137876036</v>
      </c>
      <c r="F53" s="63">
        <f t="shared" si="32"/>
        <v>1.2040718496734411</v>
      </c>
      <c r="G53" s="63">
        <f t="shared" si="32"/>
        <v>1.0581466452619324</v>
      </c>
      <c r="H53" s="63">
        <f t="shared" si="32"/>
        <v>1.3715198470805496</v>
      </c>
      <c r="I53" s="63">
        <f t="shared" si="32"/>
        <v>1.2342060915535258</v>
      </c>
      <c r="J53" s="63">
        <f t="shared" si="32"/>
        <v>1.1129319594887503</v>
      </c>
      <c r="K53" s="63">
        <f t="shared" si="32"/>
        <v>0.86553297411398611</v>
      </c>
      <c r="L53" s="63">
        <f t="shared" si="32"/>
        <v>0.8922969695203663</v>
      </c>
      <c r="M53" s="63">
        <f t="shared" si="32"/>
        <v>1.6753950805307141</v>
      </c>
      <c r="N53" s="63">
        <f t="shared" si="32"/>
        <v>0.78914092130980396</v>
      </c>
      <c r="O53" s="63">
        <f t="shared" si="32"/>
        <v>0.15002191319268363</v>
      </c>
      <c r="P53" s="63">
        <f t="shared" si="32"/>
        <v>0.14077866026774222</v>
      </c>
      <c r="Q53" s="63">
        <f t="shared" si="32"/>
        <v>1.4284578297304227</v>
      </c>
      <c r="R53" s="63">
        <f t="shared" si="32"/>
        <v>0.10614662311791952</v>
      </c>
      <c r="S53" s="63">
        <f t="shared" si="32"/>
        <v>0.1023675304484844</v>
      </c>
      <c r="T53" s="63">
        <f t="shared" si="32"/>
        <v>0.11310508335039707</v>
      </c>
      <c r="U53" s="63">
        <f t="shared" si="32"/>
        <v>0.1267514064051406</v>
      </c>
      <c r="V53" s="63">
        <f t="shared" si="32"/>
        <v>0.15085033314054644</v>
      </c>
      <c r="W53" s="63">
        <f t="shared" si="32"/>
        <v>0.19594962770221577</v>
      </c>
      <c r="X53" s="63">
        <f t="shared" si="32"/>
        <v>0.31075385383979981</v>
      </c>
      <c r="Y53" s="63">
        <f t="shared" si="32"/>
        <v>1.8510726581517853</v>
      </c>
      <c r="Z53" s="63">
        <f t="shared" si="32"/>
        <v>0.62320156922560066</v>
      </c>
      <c r="AA53" s="63">
        <f t="shared" si="32"/>
        <v>2.5875809391869198</v>
      </c>
      <c r="AB53" s="63">
        <f t="shared" si="22"/>
        <v>1.8851256756310768</v>
      </c>
      <c r="AC53" s="63">
        <f t="shared" si="22"/>
        <v>1.7689013050397564</v>
      </c>
      <c r="AD53" s="63">
        <f t="shared" si="22"/>
        <v>0.72011494229398298</v>
      </c>
      <c r="AE53" s="63">
        <f t="shared" ref="AE53" si="38">AE24/AE$34*100</f>
        <v>0.73371124315183045</v>
      </c>
      <c r="AF53" s="63">
        <f t="shared" si="22"/>
        <v>0.89363874242444163</v>
      </c>
    </row>
    <row r="54" spans="1:32">
      <c r="A54" s="1" t="s">
        <v>53</v>
      </c>
      <c r="B54" s="1" t="s">
        <v>54</v>
      </c>
      <c r="C54" s="63">
        <f t="shared" si="21"/>
        <v>12.977920383918162</v>
      </c>
      <c r="D54" s="63">
        <f t="shared" si="32"/>
        <v>26.914345681874856</v>
      </c>
      <c r="E54" s="63">
        <f t="shared" si="32"/>
        <v>31.856594604491121</v>
      </c>
      <c r="F54" s="63">
        <f t="shared" si="32"/>
        <v>34.173899061052346</v>
      </c>
      <c r="G54" s="63">
        <f t="shared" si="32"/>
        <v>33.873554812747166</v>
      </c>
      <c r="H54" s="63">
        <f t="shared" si="32"/>
        <v>33.071097156330843</v>
      </c>
      <c r="I54" s="63">
        <f t="shared" si="32"/>
        <v>32.555744117328864</v>
      </c>
      <c r="J54" s="63">
        <f t="shared" si="32"/>
        <v>34.906775660342561</v>
      </c>
      <c r="K54" s="63">
        <f t="shared" si="32"/>
        <v>45.817798940395086</v>
      </c>
      <c r="L54" s="63">
        <f t="shared" si="32"/>
        <v>44.467409329055421</v>
      </c>
      <c r="M54" s="63">
        <f t="shared" si="32"/>
        <v>39.630427871756034</v>
      </c>
      <c r="N54" s="63">
        <f t="shared" si="32"/>
        <v>40.782131294985241</v>
      </c>
      <c r="O54" s="63">
        <f t="shared" si="32"/>
        <v>44.550457444594954</v>
      </c>
      <c r="P54" s="63">
        <f t="shared" si="32"/>
        <v>43.803222139059862</v>
      </c>
      <c r="Q54" s="63">
        <f t="shared" si="32"/>
        <v>45.406427919662761</v>
      </c>
      <c r="R54" s="63">
        <f t="shared" si="32"/>
        <v>47.816832747549462</v>
      </c>
      <c r="S54" s="63">
        <f t="shared" si="32"/>
        <v>48.337046850071197</v>
      </c>
      <c r="T54" s="63">
        <f t="shared" si="32"/>
        <v>45.53100877745397</v>
      </c>
      <c r="U54" s="63">
        <f t="shared" si="32"/>
        <v>43.388184873874302</v>
      </c>
      <c r="V54" s="63">
        <f t="shared" si="32"/>
        <v>38.970209350922829</v>
      </c>
      <c r="W54" s="63">
        <f t="shared" si="32"/>
        <v>36.031712816824438</v>
      </c>
      <c r="X54" s="63">
        <f t="shared" si="32"/>
        <v>34.83841366232496</v>
      </c>
      <c r="Y54" s="63">
        <f t="shared" si="32"/>
        <v>37.228235526495894</v>
      </c>
      <c r="Z54" s="63">
        <f t="shared" si="32"/>
        <v>39.73870091147537</v>
      </c>
      <c r="AA54" s="63">
        <f t="shared" si="32"/>
        <v>36.199138933055188</v>
      </c>
      <c r="AB54" s="63">
        <f t="shared" si="22"/>
        <v>38.497409084742856</v>
      </c>
      <c r="AC54" s="63">
        <f t="shared" si="22"/>
        <v>38.193558438896538</v>
      </c>
      <c r="AD54" s="63">
        <f t="shared" si="22"/>
        <v>50.935242063545097</v>
      </c>
      <c r="AE54" s="63">
        <f t="shared" ref="AE54" si="39">AE25/AE$34*100</f>
        <v>48.694583836849588</v>
      </c>
      <c r="AF54" s="63">
        <f t="shared" si="22"/>
        <v>43.249029533540487</v>
      </c>
    </row>
    <row r="55" spans="1:32">
      <c r="A55" s="1" t="s">
        <v>55</v>
      </c>
      <c r="B55" s="1" t="s">
        <v>56</v>
      </c>
      <c r="C55" s="63">
        <f t="shared" si="21"/>
        <v>0.18814637840002807</v>
      </c>
      <c r="D55" s="63">
        <f t="shared" si="32"/>
        <v>0.16390303219951594</v>
      </c>
      <c r="E55" s="63">
        <f t="shared" si="32"/>
        <v>0.25014851031727753</v>
      </c>
      <c r="F55" s="63">
        <f t="shared" si="32"/>
        <v>0.28501992915431312</v>
      </c>
      <c r="G55" s="63">
        <f t="shared" si="32"/>
        <v>0.189924418204131</v>
      </c>
      <c r="H55" s="63">
        <f t="shared" si="32"/>
        <v>0.44720010104807195</v>
      </c>
      <c r="I55" s="63">
        <f t="shared" si="32"/>
        <v>0.27623629720135334</v>
      </c>
      <c r="J55" s="63">
        <f t="shared" si="32"/>
        <v>0.43499896635289437</v>
      </c>
      <c r="K55" s="63">
        <f t="shared" si="32"/>
        <v>0.72521770409266251</v>
      </c>
      <c r="L55" s="63">
        <f t="shared" si="32"/>
        <v>0.54210054325378632</v>
      </c>
      <c r="M55" s="63">
        <f t="shared" si="32"/>
        <v>0.30494945809538748</v>
      </c>
      <c r="N55" s="63">
        <f t="shared" si="32"/>
        <v>0.12671555974969667</v>
      </c>
      <c r="O55" s="63">
        <f t="shared" si="32"/>
        <v>3.8873170421294644E-2</v>
      </c>
      <c r="P55" s="63">
        <f t="shared" si="32"/>
        <v>3.8846671369184675E-2</v>
      </c>
      <c r="Q55" s="63">
        <f t="shared" si="32"/>
        <v>4.5863583861826401E-3</v>
      </c>
      <c r="R55" s="63">
        <f t="shared" si="32"/>
        <v>1.0843769160000981E-2</v>
      </c>
      <c r="S55" s="63">
        <f t="shared" si="32"/>
        <v>5.4689472944554063E-3</v>
      </c>
      <c r="T55" s="63">
        <f t="shared" si="32"/>
        <v>4.1998199298869726E-3</v>
      </c>
      <c r="U55" s="63">
        <f t="shared" si="32"/>
        <v>5.6246466219562353E-3</v>
      </c>
      <c r="V55" s="63">
        <f t="shared" si="32"/>
        <v>5.8291089982664039E-3</v>
      </c>
      <c r="W55" s="63">
        <f t="shared" si="32"/>
        <v>6.0153088625099606E-3</v>
      </c>
      <c r="X55" s="63">
        <f t="shared" si="32"/>
        <v>4.6692572148385528E-3</v>
      </c>
      <c r="Y55" s="63">
        <f t="shared" si="32"/>
        <v>8.1321602647554721E-3</v>
      </c>
      <c r="Z55" s="63">
        <f t="shared" si="32"/>
        <v>5.5724838449841725E-3</v>
      </c>
      <c r="AA55" s="63">
        <f t="shared" si="32"/>
        <v>3.968785151575332E-3</v>
      </c>
      <c r="AB55" s="63">
        <f t="shared" ref="AB55:AF63" si="40">AB26/AB$34*100</f>
        <v>3.6050005622542676E-3</v>
      </c>
      <c r="AC55" s="63">
        <f t="shared" si="40"/>
        <v>4.2065474401783067E-3</v>
      </c>
      <c r="AD55" s="63">
        <f t="shared" si="40"/>
        <v>1.7841374357645982E-2</v>
      </c>
      <c r="AE55" s="63">
        <f t="shared" ref="AE55" si="41">AE26/AE$34*100</f>
        <v>2.7970463326444112E-2</v>
      </c>
      <c r="AF55" s="63">
        <f t="shared" si="40"/>
        <v>3.9581126143274331E-2</v>
      </c>
    </row>
    <row r="56" spans="1:32">
      <c r="A56" s="1" t="s">
        <v>57</v>
      </c>
      <c r="B56" s="1" t="s">
        <v>58</v>
      </c>
      <c r="C56" s="63">
        <f t="shared" si="21"/>
        <v>0.16326573302471423</v>
      </c>
      <c r="D56" s="63">
        <f t="shared" si="32"/>
        <v>0.29475670223065531</v>
      </c>
      <c r="E56" s="63">
        <f t="shared" si="32"/>
        <v>0.29032449985876113</v>
      </c>
      <c r="F56" s="63">
        <f t="shared" si="32"/>
        <v>7.9703620661643881E-2</v>
      </c>
      <c r="G56" s="63">
        <f t="shared" si="32"/>
        <v>0.24103920797906336</v>
      </c>
      <c r="H56" s="63">
        <f t="shared" si="32"/>
        <v>0.22769428231031236</v>
      </c>
      <c r="I56" s="63">
        <f t="shared" si="32"/>
        <v>0.2194933954185217</v>
      </c>
      <c r="J56" s="63">
        <f t="shared" si="32"/>
        <v>5.0369299747684823E-2</v>
      </c>
      <c r="K56" s="63">
        <f t="shared" si="32"/>
        <v>2.0519106620888884E-2</v>
      </c>
      <c r="L56" s="63">
        <f t="shared" si="32"/>
        <v>3.0286994112996513E-2</v>
      </c>
      <c r="M56" s="63">
        <f t="shared" si="32"/>
        <v>7.6781825567058468E-2</v>
      </c>
      <c r="N56" s="63">
        <f t="shared" si="32"/>
        <v>5.0601384576701103E-2</v>
      </c>
      <c r="O56" s="63">
        <f t="shared" si="32"/>
        <v>4.8117619386837528E-2</v>
      </c>
      <c r="P56" s="63">
        <f t="shared" si="32"/>
        <v>5.0650437430438823E-2</v>
      </c>
      <c r="Q56" s="63">
        <f t="shared" si="32"/>
        <v>4.2781427655793958E-2</v>
      </c>
      <c r="R56" s="63">
        <f t="shared" si="32"/>
        <v>2.9846570173644584E-2</v>
      </c>
      <c r="S56" s="63">
        <f t="shared" si="32"/>
        <v>3.7415067654865533E-2</v>
      </c>
      <c r="T56" s="63">
        <f t="shared" si="32"/>
        <v>5.3843739739566021E-2</v>
      </c>
      <c r="U56" s="63">
        <f t="shared" si="32"/>
        <v>6.6584634760291708E-2</v>
      </c>
      <c r="V56" s="63">
        <f t="shared" si="32"/>
        <v>7.518239816860918E-2</v>
      </c>
      <c r="W56" s="63">
        <f t="shared" si="32"/>
        <v>9.6592015321541588E-2</v>
      </c>
      <c r="X56" s="63">
        <f t="shared" si="32"/>
        <v>9.3010500824159015E-2</v>
      </c>
      <c r="Y56" s="63">
        <f t="shared" si="32"/>
        <v>0.10175769364262278</v>
      </c>
      <c r="Z56" s="63">
        <f t="shared" si="32"/>
        <v>0.12119179221380806</v>
      </c>
      <c r="AA56" s="63">
        <f t="shared" si="32"/>
        <v>0.11560599135820304</v>
      </c>
      <c r="AB56" s="63">
        <f t="shared" si="40"/>
        <v>9.0028314884764885E-2</v>
      </c>
      <c r="AC56" s="63">
        <f t="shared" si="40"/>
        <v>0.11840402823782945</v>
      </c>
      <c r="AD56" s="63">
        <f t="shared" si="40"/>
        <v>0.24306432523909841</v>
      </c>
      <c r="AE56" s="63">
        <f t="shared" ref="AE56" si="42">AE27/AE$34*100</f>
        <v>0.22292792602110578</v>
      </c>
      <c r="AF56" s="63">
        <f t="shared" si="40"/>
        <v>0.10255370018512823</v>
      </c>
    </row>
    <row r="57" spans="1:32">
      <c r="A57" s="1" t="s">
        <v>59</v>
      </c>
      <c r="B57" s="1" t="s">
        <v>60</v>
      </c>
      <c r="C57" s="63">
        <f t="shared" si="21"/>
        <v>4.6754213312944488</v>
      </c>
      <c r="D57" s="63">
        <f t="shared" si="32"/>
        <v>2.9771044809758629</v>
      </c>
      <c r="E57" s="63">
        <f t="shared" si="32"/>
        <v>3.0102123716799105</v>
      </c>
      <c r="F57" s="63">
        <f t="shared" si="32"/>
        <v>2.9184974954252709</v>
      </c>
      <c r="G57" s="63">
        <f t="shared" si="32"/>
        <v>3.1447664928383507</v>
      </c>
      <c r="H57" s="63">
        <f t="shared" si="32"/>
        <v>2.9056093987347564</v>
      </c>
      <c r="I57" s="63">
        <f t="shared" si="32"/>
        <v>2.5938292650167329</v>
      </c>
      <c r="J57" s="63">
        <f t="shared" si="32"/>
        <v>1.6188547272215796</v>
      </c>
      <c r="K57" s="63">
        <f t="shared" si="32"/>
        <v>1.2515677895805977</v>
      </c>
      <c r="L57" s="63">
        <f t="shared" si="32"/>
        <v>1.2158257437913342</v>
      </c>
      <c r="M57" s="63">
        <f t="shared" si="32"/>
        <v>1.131740106370092</v>
      </c>
      <c r="N57" s="63">
        <f t="shared" si="32"/>
        <v>1.4400067751597803</v>
      </c>
      <c r="O57" s="63">
        <f t="shared" si="32"/>
        <v>1.9150829289583104</v>
      </c>
      <c r="P57" s="63">
        <f t="shared" ref="D57:AA63" si="43">P28/P$34*100</f>
        <v>2.1688660140511122</v>
      </c>
      <c r="Q57" s="63">
        <f t="shared" si="43"/>
        <v>2.0858015650643669</v>
      </c>
      <c r="R57" s="63">
        <f t="shared" si="43"/>
        <v>2.3229842460603187</v>
      </c>
      <c r="S57" s="63">
        <f t="shared" si="43"/>
        <v>2.0356960701666118</v>
      </c>
      <c r="T57" s="63">
        <f t="shared" si="43"/>
        <v>2.3442879505969634</v>
      </c>
      <c r="U57" s="63">
        <f t="shared" si="43"/>
        <v>2.0882939279435231</v>
      </c>
      <c r="V57" s="63">
        <f t="shared" si="43"/>
        <v>1.9858165044239868</v>
      </c>
      <c r="W57" s="63">
        <f t="shared" si="43"/>
        <v>2.2226942956976998</v>
      </c>
      <c r="X57" s="63">
        <f t="shared" si="43"/>
        <v>2.212188109241136</v>
      </c>
      <c r="Y57" s="63">
        <f t="shared" si="43"/>
        <v>1.7103363587209905</v>
      </c>
      <c r="Z57" s="63">
        <f t="shared" si="43"/>
        <v>1.5936777307484824</v>
      </c>
      <c r="AA57" s="63">
        <f t="shared" si="43"/>
        <v>1.7121715556938009</v>
      </c>
      <c r="AB57" s="63">
        <f t="shared" si="40"/>
        <v>1.621317633098798</v>
      </c>
      <c r="AC57" s="63">
        <f t="shared" si="40"/>
        <v>1.8663837644318191</v>
      </c>
      <c r="AD57" s="63">
        <f t="shared" si="40"/>
        <v>1.9296300753099591</v>
      </c>
      <c r="AE57" s="63">
        <f t="shared" ref="AE57" si="44">AE28/AE$34*100</f>
        <v>2.3270468137117426</v>
      </c>
      <c r="AF57" s="63">
        <f t="shared" si="40"/>
        <v>2.0557590440652009</v>
      </c>
    </row>
    <row r="58" spans="1:32">
      <c r="A58" s="1" t="s">
        <v>61</v>
      </c>
      <c r="B58" s="1" t="s">
        <v>62</v>
      </c>
      <c r="C58" s="63">
        <f t="shared" si="21"/>
        <v>5.6489978272651902</v>
      </c>
      <c r="D58" s="63">
        <f t="shared" si="43"/>
        <v>2.9864052124393279</v>
      </c>
      <c r="E58" s="63">
        <f t="shared" si="43"/>
        <v>3.914899302396381</v>
      </c>
      <c r="F58" s="63">
        <f t="shared" si="43"/>
        <v>3.6595779775770714</v>
      </c>
      <c r="G58" s="63">
        <f t="shared" si="43"/>
        <v>3.554911062532546</v>
      </c>
      <c r="H58" s="63">
        <f t="shared" si="43"/>
        <v>4.8780276649812384</v>
      </c>
      <c r="I58" s="63">
        <f t="shared" si="43"/>
        <v>4.6365655210631989</v>
      </c>
      <c r="J58" s="63">
        <f t="shared" si="43"/>
        <v>3.1928820681163419</v>
      </c>
      <c r="K58" s="63">
        <f t="shared" si="43"/>
        <v>1.6287995518169225</v>
      </c>
      <c r="L58" s="63">
        <f t="shared" si="43"/>
        <v>1.4382417826869771</v>
      </c>
      <c r="M58" s="63">
        <f t="shared" si="43"/>
        <v>2.2401712524712751</v>
      </c>
      <c r="N58" s="63">
        <f t="shared" si="43"/>
        <v>2.5431528192649147</v>
      </c>
      <c r="O58" s="63">
        <f t="shared" si="43"/>
        <v>1.8438437510762296</v>
      </c>
      <c r="P58" s="63">
        <f t="shared" si="43"/>
        <v>1.8061234270515509</v>
      </c>
      <c r="Q58" s="63">
        <f t="shared" si="43"/>
        <v>1.3993396979474759</v>
      </c>
      <c r="R58" s="63">
        <f t="shared" si="43"/>
        <v>1.6756384378215516</v>
      </c>
      <c r="S58" s="63">
        <f t="shared" si="43"/>
        <v>1.6733432031483833</v>
      </c>
      <c r="T58" s="63">
        <f t="shared" si="43"/>
        <v>1.5359045291361995</v>
      </c>
      <c r="U58" s="63">
        <f t="shared" si="43"/>
        <v>1.4632691302285914</v>
      </c>
      <c r="V58" s="63">
        <f t="shared" si="43"/>
        <v>1.306961145744012</v>
      </c>
      <c r="W58" s="63">
        <f t="shared" si="43"/>
        <v>1.3445516274382707</v>
      </c>
      <c r="X58" s="63">
        <f t="shared" si="43"/>
        <v>1.343314344794583</v>
      </c>
      <c r="Y58" s="63">
        <f t="shared" si="43"/>
        <v>1.2738220922324108</v>
      </c>
      <c r="Z58" s="63">
        <f t="shared" si="43"/>
        <v>1.1696394208516889</v>
      </c>
      <c r="AA58" s="63">
        <f t="shared" si="43"/>
        <v>1.1960352748308491</v>
      </c>
      <c r="AB58" s="63">
        <f t="shared" si="40"/>
        <v>0.30019091379867546</v>
      </c>
      <c r="AC58" s="63">
        <f t="shared" si="40"/>
        <v>0.3225430425494118</v>
      </c>
      <c r="AD58" s="63">
        <f t="shared" si="40"/>
        <v>1.3361417215993048</v>
      </c>
      <c r="AE58" s="63">
        <f t="shared" ref="AE58" si="45">AE29/AE$34*100</f>
        <v>1.4271772632233093</v>
      </c>
      <c r="AF58" s="63">
        <f t="shared" si="40"/>
        <v>1.4198594912411802</v>
      </c>
    </row>
    <row r="59" spans="1:32">
      <c r="A59" s="1" t="s">
        <v>63</v>
      </c>
      <c r="B59" s="1" t="s">
        <v>64</v>
      </c>
      <c r="C59" s="63">
        <f t="shared" si="21"/>
        <v>1.5246979461924512</v>
      </c>
      <c r="D59" s="63">
        <f t="shared" si="43"/>
        <v>1.308380681009105</v>
      </c>
      <c r="E59" s="63">
        <f t="shared" si="43"/>
        <v>1.367880112494158</v>
      </c>
      <c r="F59" s="63">
        <f t="shared" si="43"/>
        <v>1.1336128471888303</v>
      </c>
      <c r="G59" s="63">
        <f t="shared" si="43"/>
        <v>1.2737440292586859</v>
      </c>
      <c r="H59" s="63">
        <f t="shared" si="43"/>
        <v>1.3555601734503711</v>
      </c>
      <c r="I59" s="63">
        <f t="shared" si="43"/>
        <v>1.5946934599689162</v>
      </c>
      <c r="J59" s="63">
        <f t="shared" si="43"/>
        <v>1.3402086052266104</v>
      </c>
      <c r="K59" s="63">
        <f t="shared" si="43"/>
        <v>1.1304996535564988</v>
      </c>
      <c r="L59" s="63">
        <f t="shared" si="43"/>
        <v>0.89358920911263873</v>
      </c>
      <c r="M59" s="63">
        <f t="shared" si="43"/>
        <v>0.88027795481534998</v>
      </c>
      <c r="N59" s="63">
        <f t="shared" si="43"/>
        <v>0.98583991467298315</v>
      </c>
      <c r="O59" s="63">
        <f t="shared" si="43"/>
        <v>1.0740235375377787</v>
      </c>
      <c r="P59" s="63">
        <f t="shared" si="43"/>
        <v>1.3210482775372454</v>
      </c>
      <c r="Q59" s="63">
        <f t="shared" si="43"/>
        <v>1.4313319105471072</v>
      </c>
      <c r="R59" s="63">
        <f t="shared" si="43"/>
        <v>1.366930751528082</v>
      </c>
      <c r="S59" s="63">
        <f t="shared" si="43"/>
        <v>1.4445329134866463</v>
      </c>
      <c r="T59" s="63">
        <f t="shared" si="43"/>
        <v>1.5180961658111005</v>
      </c>
      <c r="U59" s="63">
        <f t="shared" si="43"/>
        <v>1.649456517800199</v>
      </c>
      <c r="V59" s="63">
        <f t="shared" si="43"/>
        <v>1.58178307431128</v>
      </c>
      <c r="W59" s="63">
        <f t="shared" si="43"/>
        <v>1.7569665056431409</v>
      </c>
      <c r="X59" s="63">
        <f t="shared" si="43"/>
        <v>1.9383270693397132</v>
      </c>
      <c r="Y59" s="63">
        <f t="shared" si="43"/>
        <v>1.9434883847675106</v>
      </c>
      <c r="Z59" s="63">
        <f t="shared" si="43"/>
        <v>2.0597867859395991</v>
      </c>
      <c r="AA59" s="63">
        <f t="shared" si="43"/>
        <v>2.585526981444823</v>
      </c>
      <c r="AB59" s="63">
        <f t="shared" si="40"/>
        <v>2.9986275904946953</v>
      </c>
      <c r="AC59" s="63">
        <f t="shared" si="40"/>
        <v>3.1839405852948808</v>
      </c>
      <c r="AD59" s="63">
        <f t="shared" si="40"/>
        <v>4.0875095972179336</v>
      </c>
      <c r="AE59" s="63">
        <f t="shared" ref="AE59" si="46">AE30/AE$34*100</f>
        <v>4.890168031938873</v>
      </c>
      <c r="AF59" s="63">
        <f t="shared" si="40"/>
        <v>2.240765643494663</v>
      </c>
    </row>
    <row r="60" spans="1:32">
      <c r="A60" s="1" t="s">
        <v>65</v>
      </c>
      <c r="B60" s="1" t="s">
        <v>66</v>
      </c>
      <c r="C60" s="63">
        <f t="shared" si="21"/>
        <v>8.1520641766495601</v>
      </c>
      <c r="D60" s="63">
        <f t="shared" si="43"/>
        <v>5.5399927065083601</v>
      </c>
      <c r="E60" s="63">
        <f t="shared" si="43"/>
        <v>4.5452643459569977</v>
      </c>
      <c r="F60" s="63">
        <f t="shared" si="43"/>
        <v>3.5385907070565437</v>
      </c>
      <c r="G60" s="63">
        <f t="shared" si="43"/>
        <v>3.048831707608378</v>
      </c>
      <c r="H60" s="63">
        <f t="shared" si="43"/>
        <v>2.3290662065296961</v>
      </c>
      <c r="I60" s="63">
        <f t="shared" si="43"/>
        <v>1.6975409564173343</v>
      </c>
      <c r="J60" s="63">
        <f t="shared" si="43"/>
        <v>1.167345946902989</v>
      </c>
      <c r="K60" s="63">
        <f t="shared" si="43"/>
        <v>0.83251490062911815</v>
      </c>
      <c r="L60" s="63">
        <f t="shared" si="43"/>
        <v>0.61784663539767837</v>
      </c>
      <c r="M60" s="63">
        <f t="shared" si="43"/>
        <v>0.4066980672646241</v>
      </c>
      <c r="N60" s="63">
        <f t="shared" si="43"/>
        <v>0.34809405458674886</v>
      </c>
      <c r="O60" s="63">
        <f t="shared" si="43"/>
        <v>0.38379390498627719</v>
      </c>
      <c r="P60" s="63">
        <f t="shared" si="43"/>
        <v>0.36442684808264098</v>
      </c>
      <c r="Q60" s="63">
        <f t="shared" si="43"/>
        <v>0.33047259357907427</v>
      </c>
      <c r="R60" s="63">
        <f t="shared" si="43"/>
        <v>0.35099913940578947</v>
      </c>
      <c r="S60" s="63">
        <f t="shared" si="43"/>
        <v>0.40697096839623548</v>
      </c>
      <c r="T60" s="63">
        <f t="shared" si="43"/>
        <v>0.38716864379665933</v>
      </c>
      <c r="U60" s="63">
        <f t="shared" si="43"/>
        <v>0.36118087647470853</v>
      </c>
      <c r="V60" s="63">
        <f t="shared" si="43"/>
        <v>0.32928298117766919</v>
      </c>
      <c r="W60" s="63">
        <f t="shared" si="43"/>
        <v>0.3529194087983526</v>
      </c>
      <c r="X60" s="63">
        <f t="shared" si="43"/>
        <v>0.36336239686124294</v>
      </c>
      <c r="Y60" s="63">
        <f t="shared" si="43"/>
        <v>0.29574882706394695</v>
      </c>
      <c r="Z60" s="63">
        <f t="shared" si="43"/>
        <v>0.2747159065389424</v>
      </c>
      <c r="AA60" s="63">
        <f t="shared" si="43"/>
        <v>0.33225339593881814</v>
      </c>
      <c r="AB60" s="63">
        <f t="shared" si="40"/>
        <v>0.28350026512665499</v>
      </c>
      <c r="AC60" s="63">
        <f t="shared" si="40"/>
        <v>0.28480177900095632</v>
      </c>
      <c r="AD60" s="63">
        <f t="shared" si="40"/>
        <v>0.35422400652042374</v>
      </c>
      <c r="AE60" s="63">
        <f t="shared" ref="AE60" si="47">AE31/AE$34*100</f>
        <v>0.42085694986289773</v>
      </c>
      <c r="AF60" s="63">
        <f t="shared" si="40"/>
        <v>0.44118105935035018</v>
      </c>
    </row>
    <row r="61" spans="1:32">
      <c r="A61" s="1" t="s">
        <v>67</v>
      </c>
      <c r="B61" s="1" t="s">
        <v>68</v>
      </c>
      <c r="C61" s="63">
        <f t="shared" si="21"/>
        <v>0.36710142242554383</v>
      </c>
      <c r="D61" s="63">
        <f t="shared" si="43"/>
        <v>0.17218113896920065</v>
      </c>
      <c r="E61" s="63">
        <f t="shared" si="43"/>
        <v>0.15949101555920059</v>
      </c>
      <c r="F61" s="63">
        <f t="shared" si="43"/>
        <v>0.12741196044371944</v>
      </c>
      <c r="G61" s="63">
        <f t="shared" si="43"/>
        <v>0.13854177671968845</v>
      </c>
      <c r="H61" s="63">
        <f t="shared" si="43"/>
        <v>0.12966944305924186</v>
      </c>
      <c r="I61" s="63">
        <f t="shared" si="43"/>
        <v>0.13780000984538895</v>
      </c>
      <c r="J61" s="63">
        <f t="shared" si="43"/>
        <v>0.11856397488345717</v>
      </c>
      <c r="K61" s="63">
        <f t="shared" si="43"/>
        <v>0.1155233303712899</v>
      </c>
      <c r="L61" s="63">
        <f t="shared" si="43"/>
        <v>8.7772197081493544E-2</v>
      </c>
      <c r="M61" s="63">
        <f t="shared" si="43"/>
        <v>8.3693510391096251E-2</v>
      </c>
      <c r="N61" s="63">
        <f t="shared" si="43"/>
        <v>7.2065531262403559E-2</v>
      </c>
      <c r="O61" s="63">
        <f t="shared" si="43"/>
        <v>6.6105933082112933E-2</v>
      </c>
      <c r="P61" s="63">
        <f t="shared" si="43"/>
        <v>7.1902478644028017E-2</v>
      </c>
      <c r="Q61" s="63">
        <f t="shared" si="43"/>
        <v>5.8705988666065217E-2</v>
      </c>
      <c r="R61" s="63">
        <f t="shared" si="43"/>
        <v>6.3117097249783982E-2</v>
      </c>
      <c r="S61" s="63">
        <f t="shared" si="43"/>
        <v>6.5326648383262895E-2</v>
      </c>
      <c r="T61" s="63">
        <f t="shared" si="43"/>
        <v>7.0875756794485656E-2</v>
      </c>
      <c r="U61" s="63">
        <f t="shared" si="43"/>
        <v>7.1449778362031702E-2</v>
      </c>
      <c r="V61" s="63">
        <f t="shared" si="43"/>
        <v>7.2269112104750413E-2</v>
      </c>
      <c r="W61" s="63">
        <f t="shared" si="43"/>
        <v>7.3365056864986192E-2</v>
      </c>
      <c r="X61" s="63">
        <f t="shared" si="43"/>
        <v>7.8974053168300418E-2</v>
      </c>
      <c r="Y61" s="63">
        <f t="shared" si="43"/>
        <v>8.1069989916210575E-2</v>
      </c>
      <c r="Z61" s="63">
        <f t="shared" si="43"/>
        <v>8.7915575647019364E-2</v>
      </c>
      <c r="AA61" s="63">
        <f t="shared" si="43"/>
        <v>9.2547116082486752E-2</v>
      </c>
      <c r="AB61" s="63">
        <f t="shared" si="40"/>
        <v>8.4548049645848555E-2</v>
      </c>
      <c r="AC61" s="63">
        <f t="shared" si="40"/>
        <v>8.9620704365171083E-2</v>
      </c>
      <c r="AD61" s="63">
        <f t="shared" si="40"/>
        <v>0.11360549805423281</v>
      </c>
      <c r="AE61" s="63">
        <f t="shared" ref="AE61" si="48">AE32/AE$34*100</f>
        <v>0.13288257039115242</v>
      </c>
      <c r="AF61" s="63">
        <f t="shared" si="40"/>
        <v>8.7664560042439985E-2</v>
      </c>
    </row>
    <row r="62" spans="1:32">
      <c r="A62" s="1" t="s">
        <v>69</v>
      </c>
      <c r="B62" s="1" t="s">
        <v>70</v>
      </c>
      <c r="C62" s="63">
        <f t="shared" si="21"/>
        <v>1.8374847015183562</v>
      </c>
      <c r="D62" s="63">
        <f t="shared" si="43"/>
        <v>1.4605058672637619</v>
      </c>
      <c r="E62" s="63">
        <f t="shared" si="43"/>
        <v>1.4801203362150306</v>
      </c>
      <c r="F62" s="63">
        <f t="shared" si="43"/>
        <v>1.2895027891649096</v>
      </c>
      <c r="G62" s="63">
        <f t="shared" si="43"/>
        <v>1.6092077115938976</v>
      </c>
      <c r="H62" s="63">
        <f t="shared" si="43"/>
        <v>1.5827618699860564</v>
      </c>
      <c r="I62" s="63">
        <f t="shared" si="43"/>
        <v>1.8979634228654174</v>
      </c>
      <c r="J62" s="63">
        <f t="shared" si="43"/>
        <v>1.3204952973646324</v>
      </c>
      <c r="K62" s="63">
        <f t="shared" si="43"/>
        <v>1.2235028198460389</v>
      </c>
      <c r="L62" s="63">
        <f t="shared" si="43"/>
        <v>1.3218488531022221</v>
      </c>
      <c r="M62" s="63">
        <f t="shared" si="43"/>
        <v>1.2415021051952091</v>
      </c>
      <c r="N62" s="63">
        <f t="shared" si="43"/>
        <v>1.2785208502035483</v>
      </c>
      <c r="O62" s="63">
        <f t="shared" si="43"/>
        <v>1.5326254344229751</v>
      </c>
      <c r="P62" s="63">
        <f t="shared" si="43"/>
        <v>1.725667262904321</v>
      </c>
      <c r="Q62" s="63">
        <f t="shared" si="43"/>
        <v>1.638835905674338</v>
      </c>
      <c r="R62" s="63">
        <f t="shared" si="43"/>
        <v>1.7133644427201458</v>
      </c>
      <c r="S62" s="63">
        <f t="shared" si="43"/>
        <v>1.8008935974692739</v>
      </c>
      <c r="T62" s="63">
        <f t="shared" si="43"/>
        <v>1.9498683850165577</v>
      </c>
      <c r="U62" s="63">
        <f t="shared" si="43"/>
        <v>1.9161285195336262</v>
      </c>
      <c r="V62" s="63">
        <f t="shared" si="43"/>
        <v>1.8960109284460143</v>
      </c>
      <c r="W62" s="63">
        <f t="shared" si="43"/>
        <v>1.9119477074228637</v>
      </c>
      <c r="X62" s="63">
        <f t="shared" si="43"/>
        <v>2.0009505297395447</v>
      </c>
      <c r="Y62" s="63">
        <f t="shared" si="43"/>
        <v>2.0817152531360197</v>
      </c>
      <c r="Z62" s="63">
        <f t="shared" si="43"/>
        <v>2.1233608885455171</v>
      </c>
      <c r="AA62" s="63">
        <f t="shared" si="43"/>
        <v>1.9459955896059609</v>
      </c>
      <c r="AB62" s="63">
        <f t="shared" si="40"/>
        <v>2.1482842632050718</v>
      </c>
      <c r="AC62" s="63">
        <f t="shared" si="40"/>
        <v>1.8878895796438651</v>
      </c>
      <c r="AD62" s="63">
        <f t="shared" si="40"/>
        <v>2.5409940555141595</v>
      </c>
      <c r="AE62" s="63">
        <f t="shared" ref="AE62" si="49">AE33/AE$34*100</f>
        <v>3.1624916568113086</v>
      </c>
      <c r="AF62" s="63">
        <f t="shared" si="40"/>
        <v>2.0561775437638006</v>
      </c>
    </row>
    <row r="63" spans="1:32">
      <c r="B63" s="1" t="s">
        <v>431</v>
      </c>
      <c r="C63" s="63">
        <f t="shared" si="21"/>
        <v>100</v>
      </c>
      <c r="D63" s="63">
        <f t="shared" si="43"/>
        <v>100</v>
      </c>
      <c r="E63" s="63">
        <f t="shared" si="43"/>
        <v>100</v>
      </c>
      <c r="F63" s="63">
        <f t="shared" si="43"/>
        <v>100</v>
      </c>
      <c r="G63" s="63">
        <f t="shared" si="43"/>
        <v>100</v>
      </c>
      <c r="H63" s="63">
        <f t="shared" si="43"/>
        <v>100</v>
      </c>
      <c r="I63" s="63">
        <f t="shared" si="43"/>
        <v>100</v>
      </c>
      <c r="J63" s="63">
        <f t="shared" si="43"/>
        <v>100</v>
      </c>
      <c r="K63" s="63">
        <f t="shared" si="43"/>
        <v>100</v>
      </c>
      <c r="L63" s="63">
        <f t="shared" si="43"/>
        <v>100</v>
      </c>
      <c r="M63" s="63">
        <f t="shared" si="43"/>
        <v>100</v>
      </c>
      <c r="N63" s="63">
        <f t="shared" si="43"/>
        <v>100</v>
      </c>
      <c r="O63" s="63">
        <f t="shared" si="43"/>
        <v>100</v>
      </c>
      <c r="P63" s="63">
        <f t="shared" si="43"/>
        <v>100</v>
      </c>
      <c r="Q63" s="63">
        <f t="shared" si="43"/>
        <v>100</v>
      </c>
      <c r="R63" s="63">
        <f t="shared" si="43"/>
        <v>100</v>
      </c>
      <c r="S63" s="63">
        <f t="shared" si="43"/>
        <v>100</v>
      </c>
      <c r="T63" s="63">
        <f t="shared" si="43"/>
        <v>100</v>
      </c>
      <c r="U63" s="63">
        <f t="shared" si="43"/>
        <v>100</v>
      </c>
      <c r="V63" s="63">
        <f t="shared" si="43"/>
        <v>100</v>
      </c>
      <c r="W63" s="63">
        <f t="shared" si="43"/>
        <v>100</v>
      </c>
      <c r="X63" s="63">
        <f t="shared" si="43"/>
        <v>100</v>
      </c>
      <c r="Y63" s="63">
        <f t="shared" si="43"/>
        <v>100</v>
      </c>
      <c r="Z63" s="63">
        <f t="shared" si="43"/>
        <v>100</v>
      </c>
      <c r="AA63" s="63">
        <f t="shared" si="43"/>
        <v>100</v>
      </c>
      <c r="AB63" s="63">
        <f t="shared" si="40"/>
        <v>100</v>
      </c>
      <c r="AC63" s="63">
        <f t="shared" si="40"/>
        <v>100</v>
      </c>
      <c r="AD63" s="63">
        <f t="shared" si="40"/>
        <v>100</v>
      </c>
      <c r="AE63" s="63">
        <f t="shared" ref="AE63" si="50">AE34/AE$34*100</f>
        <v>100</v>
      </c>
      <c r="AF63" s="63">
        <f t="shared" si="40"/>
        <v>100</v>
      </c>
    </row>
    <row r="64" spans="1:3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13.8"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13.8" thickTop="1">
      <c r="A67" s="30" t="s">
        <v>21</v>
      </c>
      <c r="B67" s="30" t="s">
        <v>22</v>
      </c>
      <c r="C67" s="66" t="s">
        <v>434</v>
      </c>
      <c r="D67" s="50">
        <f>IFERROR(D9/C9*100-100,"--")</f>
        <v>123.01966987304587</v>
      </c>
      <c r="E67" s="50">
        <f t="shared" ref="E67:AD77" si="51">IFERROR(E9/D9*100-100,"--")</f>
        <v>48.379859305446757</v>
      </c>
      <c r="F67" s="50">
        <f t="shared" si="51"/>
        <v>22.167007760132321</v>
      </c>
      <c r="G67" s="50">
        <f t="shared" si="51"/>
        <v>10.999701903640812</v>
      </c>
      <c r="H67" s="50">
        <f t="shared" si="51"/>
        <v>-45.645438109429151</v>
      </c>
      <c r="I67" s="50">
        <f t="shared" si="51"/>
        <v>0.53179211397251436</v>
      </c>
      <c r="J67" s="50">
        <f t="shared" si="51"/>
        <v>79.81370289916967</v>
      </c>
      <c r="K67" s="50">
        <f t="shared" si="51"/>
        <v>151.5542750812335</v>
      </c>
      <c r="L67" s="50">
        <f t="shared" si="51"/>
        <v>-51.692613618805915</v>
      </c>
      <c r="M67" s="50">
        <f t="shared" si="51"/>
        <v>-15.237577479797409</v>
      </c>
      <c r="N67" s="50">
        <f t="shared" si="51"/>
        <v>5.6340446748835262</v>
      </c>
      <c r="O67" s="50">
        <f t="shared" si="51"/>
        <v>7.7383914694007814</v>
      </c>
      <c r="P67" s="50">
        <f t="shared" si="51"/>
        <v>-1.287946654716805</v>
      </c>
      <c r="Q67" s="50">
        <f t="shared" si="51"/>
        <v>420.23714947029384</v>
      </c>
      <c r="R67" s="50">
        <f t="shared" si="51"/>
        <v>-62.714900759046202</v>
      </c>
      <c r="S67" s="50">
        <f t="shared" si="51"/>
        <v>2.7403966479129025</v>
      </c>
      <c r="T67" s="50">
        <f t="shared" si="51"/>
        <v>-1.5322166428968274</v>
      </c>
      <c r="U67" s="50">
        <f t="shared" si="51"/>
        <v>1.825827724065249</v>
      </c>
      <c r="V67" s="50">
        <f t="shared" si="51"/>
        <v>-2.6762172559531621</v>
      </c>
      <c r="W67" s="50">
        <f t="shared" si="51"/>
        <v>-5.9125310644531908</v>
      </c>
      <c r="X67" s="50">
        <f t="shared" si="51"/>
        <v>-6.5155773765375642</v>
      </c>
      <c r="Y67" s="50">
        <f t="shared" si="51"/>
        <v>246.8109077559605</v>
      </c>
      <c r="Z67" s="50">
        <f t="shared" si="51"/>
        <v>-0.72096409277972384</v>
      </c>
      <c r="AA67" s="50">
        <f t="shared" si="51"/>
        <v>-16.558922059858517</v>
      </c>
      <c r="AB67" s="50">
        <f t="shared" si="51"/>
        <v>-24.408881169757748</v>
      </c>
      <c r="AC67" s="50">
        <f t="shared" si="51"/>
        <v>8.8969662239553031</v>
      </c>
      <c r="AD67" s="50">
        <f t="shared" si="51"/>
        <v>12.429873286259081</v>
      </c>
      <c r="AE67" s="50">
        <f t="shared" ref="AE67:AE86" si="52">IFERROR(AE9/AD9*100-100,"--")</f>
        <v>-22.716119291664086</v>
      </c>
      <c r="AF67" s="47">
        <f>IFERROR(POWER(AE9/C9,1/29)*100-100,"--")</f>
        <v>10.466232222448355</v>
      </c>
    </row>
    <row r="68" spans="1:32">
      <c r="A68" s="1" t="s">
        <v>23</v>
      </c>
      <c r="B68" s="1" t="s">
        <v>24</v>
      </c>
      <c r="C68" s="66" t="s">
        <v>434</v>
      </c>
      <c r="D68" s="50">
        <f t="shared" ref="D68:S92" si="53">IFERROR(D10/C10*100-100,"--")</f>
        <v>248.59526300198036</v>
      </c>
      <c r="E68" s="50">
        <f t="shared" si="53"/>
        <v>2.3653133864594622</v>
      </c>
      <c r="F68" s="50">
        <f t="shared" si="53"/>
        <v>34.624016989507254</v>
      </c>
      <c r="G68" s="50">
        <f t="shared" si="53"/>
        <v>15.580301037567097</v>
      </c>
      <c r="H68" s="50">
        <f t="shared" si="53"/>
        <v>-35.149528583477846</v>
      </c>
      <c r="I68" s="50">
        <f t="shared" si="53"/>
        <v>7.9189546440991592</v>
      </c>
      <c r="J68" s="50">
        <f t="shared" si="53"/>
        <v>54.895866570167897</v>
      </c>
      <c r="K68" s="50">
        <f t="shared" si="53"/>
        <v>147.02843828277636</v>
      </c>
      <c r="L68" s="50">
        <f t="shared" si="53"/>
        <v>-16.080606579284577</v>
      </c>
      <c r="M68" s="50">
        <f t="shared" si="53"/>
        <v>43.971872958468566</v>
      </c>
      <c r="N68" s="50">
        <f t="shared" si="53"/>
        <v>25.263200320777685</v>
      </c>
      <c r="O68" s="50">
        <f t="shared" si="53"/>
        <v>21.207224715585554</v>
      </c>
      <c r="P68" s="50">
        <f t="shared" si="53"/>
        <v>-3.9268572423890191</v>
      </c>
      <c r="Q68" s="50">
        <f t="shared" si="53"/>
        <v>78.113106302815794</v>
      </c>
      <c r="R68" s="50">
        <f t="shared" si="53"/>
        <v>25.587472776886784</v>
      </c>
      <c r="S68" s="50">
        <f t="shared" si="53"/>
        <v>23.185575314913493</v>
      </c>
      <c r="T68" s="50">
        <f t="shared" si="51"/>
        <v>28.181588510445152</v>
      </c>
      <c r="U68" s="50">
        <f t="shared" si="51"/>
        <v>9.5496609682010956</v>
      </c>
      <c r="V68" s="50">
        <f t="shared" si="51"/>
        <v>40.607518123915384</v>
      </c>
      <c r="W68" s="50">
        <f t="shared" si="51"/>
        <v>4.2722493401681163</v>
      </c>
      <c r="X68" s="50">
        <f t="shared" si="51"/>
        <v>-1.313122640414349</v>
      </c>
      <c r="Y68" s="50">
        <f t="shared" si="51"/>
        <v>-3.2369878018408826</v>
      </c>
      <c r="Z68" s="50">
        <f t="shared" si="51"/>
        <v>14.503886488650835</v>
      </c>
      <c r="AA68" s="50">
        <f t="shared" si="51"/>
        <v>-9.916280552759801</v>
      </c>
      <c r="AB68" s="50">
        <f t="shared" si="51"/>
        <v>-2.4879142105935017</v>
      </c>
      <c r="AC68" s="50">
        <f t="shared" si="51"/>
        <v>16.607397248480126</v>
      </c>
      <c r="AD68" s="50">
        <f t="shared" si="51"/>
        <v>-64.973175394852476</v>
      </c>
      <c r="AE68" s="50">
        <f t="shared" si="52"/>
        <v>-28.366774708365512</v>
      </c>
      <c r="AF68" s="47">
        <f t="shared" ref="AF68:AF92" si="54">IFERROR(POWER(AE10/C10,1/29)*100-100,"--")</f>
        <v>13.734942754937762</v>
      </c>
    </row>
    <row r="69" spans="1:32">
      <c r="A69" s="1" t="s">
        <v>25</v>
      </c>
      <c r="B69" s="1" t="s">
        <v>26</v>
      </c>
      <c r="C69" s="66" t="s">
        <v>434</v>
      </c>
      <c r="D69" s="50">
        <f t="shared" si="53"/>
        <v>172.90991816260532</v>
      </c>
      <c r="E69" s="50">
        <f t="shared" si="51"/>
        <v>24.515424023899925</v>
      </c>
      <c r="F69" s="50">
        <f t="shared" si="51"/>
        <v>18.229792277252528</v>
      </c>
      <c r="G69" s="50">
        <f t="shared" si="51"/>
        <v>8.0994213755017057</v>
      </c>
      <c r="H69" s="50">
        <f t="shared" si="51"/>
        <v>-30.064172155168265</v>
      </c>
      <c r="I69" s="50">
        <f t="shared" si="51"/>
        <v>9.8465479613302875</v>
      </c>
      <c r="J69" s="50">
        <f t="shared" si="51"/>
        <v>53.759295291050108</v>
      </c>
      <c r="K69" s="50">
        <f t="shared" si="51"/>
        <v>143.59626626827634</v>
      </c>
      <c r="L69" s="50">
        <f t="shared" si="51"/>
        <v>-22.977892446913529</v>
      </c>
      <c r="M69" s="50">
        <f t="shared" si="51"/>
        <v>37.194737292539543</v>
      </c>
      <c r="N69" s="50">
        <f t="shared" si="51"/>
        <v>24.991633847106741</v>
      </c>
      <c r="O69" s="50">
        <f t="shared" si="51"/>
        <v>-8.72408883154921</v>
      </c>
      <c r="P69" s="50">
        <f t="shared" si="51"/>
        <v>14.218707379223147</v>
      </c>
      <c r="Q69" s="50">
        <f t="shared" si="51"/>
        <v>84.328035088150045</v>
      </c>
      <c r="R69" s="50">
        <f t="shared" si="51"/>
        <v>11.835813995608532</v>
      </c>
      <c r="S69" s="50">
        <f t="shared" si="51"/>
        <v>-10.795457315934243</v>
      </c>
      <c r="T69" s="50">
        <f t="shared" si="51"/>
        <v>4.3114439767899313</v>
      </c>
      <c r="U69" s="50">
        <f t="shared" si="51"/>
        <v>3.0686330078808339</v>
      </c>
      <c r="V69" s="50">
        <f t="shared" si="51"/>
        <v>7.1647190500009827</v>
      </c>
      <c r="W69" s="50">
        <f t="shared" si="51"/>
        <v>0.21836182702188012</v>
      </c>
      <c r="X69" s="50">
        <f t="shared" si="51"/>
        <v>-6.1702082015065685</v>
      </c>
      <c r="Y69" s="50">
        <f t="shared" si="51"/>
        <v>0.80043653073556698</v>
      </c>
      <c r="Z69" s="50">
        <f t="shared" si="51"/>
        <v>-2.3008307352369144</v>
      </c>
      <c r="AA69" s="50">
        <f t="shared" si="51"/>
        <v>-19.186536194709475</v>
      </c>
      <c r="AB69" s="50">
        <f t="shared" si="51"/>
        <v>-0.74474585347289235</v>
      </c>
      <c r="AC69" s="50">
        <f t="shared" si="51"/>
        <v>15.144129626876719</v>
      </c>
      <c r="AD69" s="50">
        <f t="shared" si="51"/>
        <v>-3.0622915213809421</v>
      </c>
      <c r="AE69" s="50">
        <f t="shared" si="52"/>
        <v>-19.507781760129021</v>
      </c>
      <c r="AF69" s="47">
        <f t="shared" si="54"/>
        <v>11.63450165540381</v>
      </c>
    </row>
    <row r="70" spans="1:32">
      <c r="A70" s="1" t="s">
        <v>27</v>
      </c>
      <c r="B70" s="1" t="s">
        <v>28</v>
      </c>
      <c r="C70" s="66" t="s">
        <v>434</v>
      </c>
      <c r="D70" s="50">
        <f t="shared" si="53"/>
        <v>42.104260848445506</v>
      </c>
      <c r="E70" s="50">
        <f t="shared" si="51"/>
        <v>-38.544654154206924</v>
      </c>
      <c r="F70" s="50">
        <f t="shared" si="51"/>
        <v>-24.757928453548672</v>
      </c>
      <c r="G70" s="50">
        <f t="shared" si="51"/>
        <v>21.180236466837371</v>
      </c>
      <c r="H70" s="50">
        <f t="shared" si="51"/>
        <v>-53.415908574545348</v>
      </c>
      <c r="I70" s="50">
        <f t="shared" si="51"/>
        <v>83.560787208330794</v>
      </c>
      <c r="J70" s="50">
        <f t="shared" si="51"/>
        <v>8.2072692147319799</v>
      </c>
      <c r="K70" s="50">
        <f t="shared" si="51"/>
        <v>218.48149091402036</v>
      </c>
      <c r="L70" s="50">
        <f t="shared" si="51"/>
        <v>68.369086814750744</v>
      </c>
      <c r="M70" s="50">
        <f t="shared" si="51"/>
        <v>21.95795909375002</v>
      </c>
      <c r="N70" s="50">
        <f t="shared" si="51"/>
        <v>-14.109548770137408</v>
      </c>
      <c r="O70" s="50">
        <f t="shared" si="51"/>
        <v>100.12964733952688</v>
      </c>
      <c r="P70" s="50">
        <f t="shared" si="51"/>
        <v>9.5536570962057681</v>
      </c>
      <c r="Q70" s="50">
        <f t="shared" si="51"/>
        <v>72.860891955640938</v>
      </c>
      <c r="R70" s="50">
        <f t="shared" si="51"/>
        <v>-18.263391425489019</v>
      </c>
      <c r="S70" s="50">
        <f t="shared" si="51"/>
        <v>-18.09955561807007</v>
      </c>
      <c r="T70" s="50">
        <f t="shared" si="51"/>
        <v>-24.117012936233834</v>
      </c>
      <c r="U70" s="50">
        <f t="shared" si="51"/>
        <v>-38.787611108431044</v>
      </c>
      <c r="V70" s="50">
        <f t="shared" si="51"/>
        <v>41.389105537546982</v>
      </c>
      <c r="W70" s="50">
        <f t="shared" si="51"/>
        <v>-11.059469207884703</v>
      </c>
      <c r="X70" s="50">
        <f t="shared" si="51"/>
        <v>-18.118929851297082</v>
      </c>
      <c r="Y70" s="50">
        <f t="shared" si="51"/>
        <v>-9.0791443764765631</v>
      </c>
      <c r="Z70" s="50">
        <f t="shared" si="51"/>
        <v>-3.8651866179336736</v>
      </c>
      <c r="AA70" s="50">
        <f t="shared" si="51"/>
        <v>11.943853646289298</v>
      </c>
      <c r="AB70" s="50">
        <f t="shared" si="51"/>
        <v>-6.2114738460572738</v>
      </c>
      <c r="AC70" s="50">
        <f t="shared" si="51"/>
        <v>5.5504789632935854</v>
      </c>
      <c r="AD70" s="50">
        <f t="shared" si="51"/>
        <v>204.81035909574058</v>
      </c>
      <c r="AE70" s="50">
        <f t="shared" si="52"/>
        <v>-7.6395339123346986</v>
      </c>
      <c r="AF70" s="47">
        <f t="shared" si="54"/>
        <v>9.4436452068483021</v>
      </c>
    </row>
    <row r="71" spans="1:32">
      <c r="A71" s="1" t="s">
        <v>29</v>
      </c>
      <c r="B71" s="1" t="s">
        <v>30</v>
      </c>
      <c r="C71" s="66" t="s">
        <v>434</v>
      </c>
      <c r="D71" s="50">
        <f t="shared" si="53"/>
        <v>187.78273678316464</v>
      </c>
      <c r="E71" s="50">
        <f t="shared" si="51"/>
        <v>65.783995204542833</v>
      </c>
      <c r="F71" s="50">
        <f t="shared" si="51"/>
        <v>1.9870875628597844</v>
      </c>
      <c r="G71" s="50">
        <f t="shared" si="51"/>
        <v>16.606902014118802</v>
      </c>
      <c r="H71" s="50">
        <f t="shared" si="51"/>
        <v>-41.503294463427935</v>
      </c>
      <c r="I71" s="50">
        <f t="shared" si="51"/>
        <v>21.287525249304267</v>
      </c>
      <c r="J71" s="50">
        <f t="shared" si="51"/>
        <v>71.660912994825651</v>
      </c>
      <c r="K71" s="50">
        <f t="shared" si="51"/>
        <v>200.29367385574744</v>
      </c>
      <c r="L71" s="50">
        <f t="shared" si="51"/>
        <v>-5.8829606376092869</v>
      </c>
      <c r="M71" s="50">
        <f t="shared" si="51"/>
        <v>33.147983044293312</v>
      </c>
      <c r="N71" s="50">
        <f t="shared" si="51"/>
        <v>40.338784173625925</v>
      </c>
      <c r="O71" s="50">
        <f t="shared" si="51"/>
        <v>-25.055370855882217</v>
      </c>
      <c r="P71" s="50">
        <f t="shared" si="51"/>
        <v>5.7103402493174968</v>
      </c>
      <c r="Q71" s="50">
        <f t="shared" si="51"/>
        <v>45.719044787649977</v>
      </c>
      <c r="R71" s="50">
        <f t="shared" si="51"/>
        <v>56.032064502134233</v>
      </c>
      <c r="S71" s="50">
        <f t="shared" si="51"/>
        <v>-5.8820283512607432</v>
      </c>
      <c r="T71" s="50">
        <f t="shared" si="51"/>
        <v>-6.4030182317191873</v>
      </c>
      <c r="U71" s="50">
        <f t="shared" si="51"/>
        <v>0.31279060824832072</v>
      </c>
      <c r="V71" s="50">
        <f t="shared" si="51"/>
        <v>5.6207343212920478</v>
      </c>
      <c r="W71" s="50">
        <f t="shared" si="51"/>
        <v>13.426944677676374</v>
      </c>
      <c r="X71" s="50">
        <f t="shared" si="51"/>
        <v>-0.78212537964832052</v>
      </c>
      <c r="Y71" s="50">
        <f t="shared" si="51"/>
        <v>-21.702390608104139</v>
      </c>
      <c r="Z71" s="50">
        <f t="shared" si="51"/>
        <v>4.5735564425648505</v>
      </c>
      <c r="AA71" s="50">
        <f t="shared" si="51"/>
        <v>-13.348312425846913</v>
      </c>
      <c r="AB71" s="50">
        <f t="shared" si="51"/>
        <v>-69.509004496928853</v>
      </c>
      <c r="AC71" s="50">
        <f t="shared" si="51"/>
        <v>1.4371813824121773</v>
      </c>
      <c r="AD71" s="50">
        <f t="shared" si="51"/>
        <v>202.44424776990189</v>
      </c>
      <c r="AE71" s="50">
        <f t="shared" si="52"/>
        <v>-24.160410172288948</v>
      </c>
      <c r="AF71" s="47">
        <f t="shared" si="54"/>
        <v>13.015606533792081</v>
      </c>
    </row>
    <row r="72" spans="1:32">
      <c r="A72" s="1" t="s">
        <v>31</v>
      </c>
      <c r="B72" s="1" t="s">
        <v>32</v>
      </c>
      <c r="C72" s="66" t="s">
        <v>434</v>
      </c>
      <c r="D72" s="50">
        <f t="shared" si="53"/>
        <v>157.74203290099564</v>
      </c>
      <c r="E72" s="50">
        <f t="shared" si="51"/>
        <v>70.906228708616169</v>
      </c>
      <c r="F72" s="50">
        <f t="shared" si="51"/>
        <v>3.3841566338872013</v>
      </c>
      <c r="G72" s="50">
        <f t="shared" si="51"/>
        <v>20.399224556603102</v>
      </c>
      <c r="H72" s="50">
        <f t="shared" si="51"/>
        <v>-35.221738445604018</v>
      </c>
      <c r="I72" s="50">
        <f t="shared" si="51"/>
        <v>25.608260141532639</v>
      </c>
      <c r="J72" s="50">
        <f t="shared" si="51"/>
        <v>73.220180150575828</v>
      </c>
      <c r="K72" s="50">
        <f t="shared" si="51"/>
        <v>195.74800054316381</v>
      </c>
      <c r="L72" s="50">
        <f t="shared" si="51"/>
        <v>-5.8412132765422058</v>
      </c>
      <c r="M72" s="50">
        <f t="shared" si="51"/>
        <v>29.245810670991318</v>
      </c>
      <c r="N72" s="50">
        <f t="shared" si="51"/>
        <v>34.362697548093365</v>
      </c>
      <c r="O72" s="50">
        <f t="shared" si="51"/>
        <v>37.559091351392397</v>
      </c>
      <c r="P72" s="50">
        <f t="shared" si="51"/>
        <v>1.5875691841287249</v>
      </c>
      <c r="Q72" s="50">
        <f t="shared" si="51"/>
        <v>75.487403606767032</v>
      </c>
      <c r="R72" s="50">
        <f t="shared" si="51"/>
        <v>45.133823729263867</v>
      </c>
      <c r="S72" s="50">
        <f t="shared" si="51"/>
        <v>-13.921639639001654</v>
      </c>
      <c r="T72" s="50">
        <f t="shared" si="51"/>
        <v>-7.1161303163686682</v>
      </c>
      <c r="U72" s="50">
        <f t="shared" si="51"/>
        <v>29.34151565899964</v>
      </c>
      <c r="V72" s="50">
        <f t="shared" si="51"/>
        <v>-17.10275204422696</v>
      </c>
      <c r="W72" s="50">
        <f t="shared" si="51"/>
        <v>-6.396555278000065</v>
      </c>
      <c r="X72" s="50">
        <f t="shared" si="51"/>
        <v>-12.457176589752578</v>
      </c>
      <c r="Y72" s="50">
        <f t="shared" si="51"/>
        <v>7.0088469377332245</v>
      </c>
      <c r="Z72" s="50">
        <f t="shared" si="51"/>
        <v>7.4821827496977136</v>
      </c>
      <c r="AA72" s="50">
        <f t="shared" si="51"/>
        <v>-18.113554623392332</v>
      </c>
      <c r="AB72" s="50">
        <f t="shared" si="51"/>
        <v>13.481572675581873</v>
      </c>
      <c r="AC72" s="50">
        <f t="shared" si="51"/>
        <v>13.75199084739549</v>
      </c>
      <c r="AD72" s="50">
        <f t="shared" si="51"/>
        <v>-72.667560444531347</v>
      </c>
      <c r="AE72" s="50">
        <f t="shared" si="52"/>
        <v>-16.246086477298434</v>
      </c>
      <c r="AF72" s="47">
        <f t="shared" si="54"/>
        <v>11.890914440901426</v>
      </c>
    </row>
    <row r="73" spans="1:32">
      <c r="A73" s="1" t="s">
        <v>33</v>
      </c>
      <c r="B73" s="1" t="s">
        <v>34</v>
      </c>
      <c r="C73" s="66" t="s">
        <v>434</v>
      </c>
      <c r="D73" s="50">
        <f t="shared" si="53"/>
        <v>156.49235615144488</v>
      </c>
      <c r="E73" s="50">
        <f t="shared" si="51"/>
        <v>10.321179038221246</v>
      </c>
      <c r="F73" s="50">
        <f t="shared" si="51"/>
        <v>11.329055596892616</v>
      </c>
      <c r="G73" s="50">
        <f t="shared" si="51"/>
        <v>25.256192979685892</v>
      </c>
      <c r="H73" s="50">
        <f t="shared" si="51"/>
        <v>-34.580691974055924</v>
      </c>
      <c r="I73" s="50">
        <f t="shared" si="51"/>
        <v>1.083110693838222</v>
      </c>
      <c r="J73" s="50">
        <f t="shared" si="51"/>
        <v>7.6424275734870974</v>
      </c>
      <c r="K73" s="50">
        <f t="shared" si="51"/>
        <v>63.610033294202793</v>
      </c>
      <c r="L73" s="50">
        <f t="shared" si="51"/>
        <v>-15.951131011499228</v>
      </c>
      <c r="M73" s="50">
        <f t="shared" si="51"/>
        <v>25.793574563187562</v>
      </c>
      <c r="N73" s="50">
        <f t="shared" si="51"/>
        <v>36.389217527253237</v>
      </c>
      <c r="O73" s="50">
        <f t="shared" si="51"/>
        <v>41.57767739160019</v>
      </c>
      <c r="P73" s="50">
        <f t="shared" si="51"/>
        <v>3.4290201664507691</v>
      </c>
      <c r="Q73" s="50">
        <f t="shared" si="51"/>
        <v>29.418283767751007</v>
      </c>
      <c r="R73" s="50">
        <f t="shared" si="51"/>
        <v>36.216086924214665</v>
      </c>
      <c r="S73" s="50">
        <f t="shared" si="51"/>
        <v>-1.0780632303939086</v>
      </c>
      <c r="T73" s="50">
        <f t="shared" si="51"/>
        <v>25.954014755576353</v>
      </c>
      <c r="U73" s="50">
        <f t="shared" si="51"/>
        <v>-2.0118473265951451</v>
      </c>
      <c r="V73" s="50">
        <f t="shared" si="51"/>
        <v>-0.52359752501452306</v>
      </c>
      <c r="W73" s="50">
        <f t="shared" si="51"/>
        <v>12.65539981550765</v>
      </c>
      <c r="X73" s="50">
        <f t="shared" si="51"/>
        <v>-3.9231314826721189</v>
      </c>
      <c r="Y73" s="50">
        <f t="shared" si="51"/>
        <v>8.9689426083057668</v>
      </c>
      <c r="Z73" s="50">
        <f t="shared" si="51"/>
        <v>8.0071832945918686</v>
      </c>
      <c r="AA73" s="50">
        <f t="shared" si="51"/>
        <v>-4.4731765412960414</v>
      </c>
      <c r="AB73" s="50">
        <f t="shared" si="51"/>
        <v>-23.991297233161191</v>
      </c>
      <c r="AC73" s="50">
        <f t="shared" si="51"/>
        <v>11.926831656270579</v>
      </c>
      <c r="AD73" s="50">
        <f t="shared" si="51"/>
        <v>25.129099070738107</v>
      </c>
      <c r="AE73" s="50">
        <f t="shared" si="52"/>
        <v>-22.905443583663285</v>
      </c>
      <c r="AF73" s="47">
        <f t="shared" si="54"/>
        <v>11.023037169432428</v>
      </c>
    </row>
    <row r="74" spans="1:32">
      <c r="A74" s="1" t="s">
        <v>35</v>
      </c>
      <c r="B74" s="1" t="s">
        <v>36</v>
      </c>
      <c r="C74" s="66" t="s">
        <v>434</v>
      </c>
      <c r="D74" s="50">
        <f t="shared" si="53"/>
        <v>2092.1915159987434</v>
      </c>
      <c r="E74" s="50">
        <f t="shared" si="51"/>
        <v>45.26598817821349</v>
      </c>
      <c r="F74" s="50">
        <f t="shared" si="51"/>
        <v>3.646959655565567</v>
      </c>
      <c r="G74" s="50">
        <f t="shared" si="51"/>
        <v>5.8797993530138655</v>
      </c>
      <c r="H74" s="50">
        <f t="shared" si="51"/>
        <v>-13.743298011801329</v>
      </c>
      <c r="I74" s="50">
        <f t="shared" si="51"/>
        <v>5.6440110485014117</v>
      </c>
      <c r="J74" s="50">
        <f t="shared" si="51"/>
        <v>30.981015954935089</v>
      </c>
      <c r="K74" s="50">
        <f t="shared" si="51"/>
        <v>115.82300361495558</v>
      </c>
      <c r="L74" s="50">
        <f t="shared" si="51"/>
        <v>-22.972127273583851</v>
      </c>
      <c r="M74" s="50">
        <f t="shared" si="51"/>
        <v>140.48234160041559</v>
      </c>
      <c r="N74" s="50">
        <f t="shared" si="51"/>
        <v>-34.855310157382775</v>
      </c>
      <c r="O74" s="50">
        <f t="shared" si="51"/>
        <v>-82.532669558365498</v>
      </c>
      <c r="P74" s="50">
        <f t="shared" si="51"/>
        <v>30.041474463297362</v>
      </c>
      <c r="Q74" s="50">
        <f t="shared" si="51"/>
        <v>97.202426238708796</v>
      </c>
      <c r="R74" s="50">
        <f t="shared" si="51"/>
        <v>39.176418538938776</v>
      </c>
      <c r="S74" s="50">
        <f t="shared" si="51"/>
        <v>16.588472300800433</v>
      </c>
      <c r="T74" s="50">
        <f t="shared" si="51"/>
        <v>11.273909164671309</v>
      </c>
      <c r="U74" s="50">
        <f t="shared" si="51"/>
        <v>34.004552798362397</v>
      </c>
      <c r="V74" s="50">
        <f t="shared" si="51"/>
        <v>-0.80567152613492965</v>
      </c>
      <c r="W74" s="50">
        <f t="shared" si="51"/>
        <v>-10.680438520166589</v>
      </c>
      <c r="X74" s="50">
        <f t="shared" si="51"/>
        <v>-0.43538096330306075</v>
      </c>
      <c r="Y74" s="50">
        <f t="shared" si="51"/>
        <v>2.4409621928951424</v>
      </c>
      <c r="Z74" s="50">
        <f t="shared" si="51"/>
        <v>22.605700532704248</v>
      </c>
      <c r="AA74" s="50">
        <f t="shared" si="51"/>
        <v>-19.009127247633415</v>
      </c>
      <c r="AB74" s="50">
        <f t="shared" si="51"/>
        <v>-21.180677743871939</v>
      </c>
      <c r="AC74" s="50">
        <f t="shared" si="51"/>
        <v>20.199336016858211</v>
      </c>
      <c r="AD74" s="50">
        <f t="shared" si="51"/>
        <v>13.253304670935066</v>
      </c>
      <c r="AE74" s="50">
        <f t="shared" si="52"/>
        <v>-20.962889797465337</v>
      </c>
      <c r="AF74" s="47">
        <f t="shared" si="54"/>
        <v>16.767119534742619</v>
      </c>
    </row>
    <row r="75" spans="1:32">
      <c r="A75" s="1" t="s">
        <v>37</v>
      </c>
      <c r="B75" s="1" t="s">
        <v>38</v>
      </c>
      <c r="C75" s="66" t="s">
        <v>434</v>
      </c>
      <c r="D75" s="50">
        <f t="shared" si="53"/>
        <v>77.120895544840408</v>
      </c>
      <c r="E75" s="50">
        <f t="shared" si="51"/>
        <v>160.15298627498225</v>
      </c>
      <c r="F75" s="50">
        <f t="shared" si="51"/>
        <v>21.394103486335055</v>
      </c>
      <c r="G75" s="50">
        <f t="shared" si="51"/>
        <v>-1.2174258407157197</v>
      </c>
      <c r="H75" s="50">
        <f t="shared" si="51"/>
        <v>-39.201531889834229</v>
      </c>
      <c r="I75" s="50">
        <f t="shared" si="51"/>
        <v>-13.555143412026453</v>
      </c>
      <c r="J75" s="50">
        <f t="shared" si="51"/>
        <v>8.8596462353590226</v>
      </c>
      <c r="K75" s="50">
        <f t="shared" si="51"/>
        <v>70.997427414366143</v>
      </c>
      <c r="L75" s="50">
        <f t="shared" si="51"/>
        <v>-10.836024106461267</v>
      </c>
      <c r="M75" s="50">
        <f t="shared" si="51"/>
        <v>29.915810221017949</v>
      </c>
      <c r="N75" s="50">
        <f t="shared" si="51"/>
        <v>28.442074287508575</v>
      </c>
      <c r="O75" s="50">
        <f t="shared" si="51"/>
        <v>0.79370609298838701</v>
      </c>
      <c r="P75" s="50">
        <f t="shared" si="51"/>
        <v>5.3938081443944128</v>
      </c>
      <c r="Q75" s="50">
        <f t="shared" si="51"/>
        <v>53.036391254401764</v>
      </c>
      <c r="R75" s="50">
        <f t="shared" si="51"/>
        <v>15.578151437725879</v>
      </c>
      <c r="S75" s="50">
        <f t="shared" si="51"/>
        <v>-0.8980153612267685</v>
      </c>
      <c r="T75" s="50">
        <f t="shared" si="51"/>
        <v>41.428365198729267</v>
      </c>
      <c r="U75" s="50">
        <f t="shared" si="51"/>
        <v>-18.946576010423797</v>
      </c>
      <c r="V75" s="50">
        <f t="shared" si="51"/>
        <v>4.1936154357229043</v>
      </c>
      <c r="W75" s="50">
        <f t="shared" si="51"/>
        <v>4.0240796750034633</v>
      </c>
      <c r="X75" s="50">
        <f t="shared" si="51"/>
        <v>3.4505636943612927</v>
      </c>
      <c r="Y75" s="50">
        <f t="shared" si="51"/>
        <v>3.6578528164318129</v>
      </c>
      <c r="Z75" s="50">
        <f t="shared" si="51"/>
        <v>13.056633076050602</v>
      </c>
      <c r="AA75" s="50">
        <f t="shared" si="51"/>
        <v>-10.830274669786391</v>
      </c>
      <c r="AB75" s="50">
        <f t="shared" si="51"/>
        <v>-8.8849678186394243</v>
      </c>
      <c r="AC75" s="50">
        <f t="shared" si="51"/>
        <v>42.755179737533496</v>
      </c>
      <c r="AD75" s="50">
        <f t="shared" si="51"/>
        <v>10.631416699388367</v>
      </c>
      <c r="AE75" s="50">
        <f t="shared" si="52"/>
        <v>-12.360714990605373</v>
      </c>
      <c r="AF75" s="47">
        <f t="shared" si="54"/>
        <v>11.795590332463817</v>
      </c>
    </row>
    <row r="76" spans="1:32">
      <c r="A76" s="1" t="s">
        <v>39</v>
      </c>
      <c r="B76" s="1" t="s">
        <v>40</v>
      </c>
      <c r="C76" s="66" t="s">
        <v>434</v>
      </c>
      <c r="D76" s="50">
        <f t="shared" si="53"/>
        <v>-25.483187885010267</v>
      </c>
      <c r="E76" s="50">
        <f t="shared" si="51"/>
        <v>-89.700930877401461</v>
      </c>
      <c r="F76" s="50">
        <f t="shared" si="51"/>
        <v>1204.0886287625417</v>
      </c>
      <c r="G76" s="50">
        <f t="shared" si="51"/>
        <v>-97.543742666811994</v>
      </c>
      <c r="H76" s="50">
        <f t="shared" si="51"/>
        <v>5077.4862960062646</v>
      </c>
      <c r="I76" s="50">
        <f t="shared" si="51"/>
        <v>13.090277515194131</v>
      </c>
      <c r="J76" s="50">
        <f t="shared" si="51"/>
        <v>-33.241572081992217</v>
      </c>
      <c r="K76" s="50">
        <f t="shared" si="51"/>
        <v>325.01928233004003</v>
      </c>
      <c r="L76" s="50">
        <f t="shared" si="51"/>
        <v>125.93045910190739</v>
      </c>
      <c r="M76" s="50">
        <f t="shared" si="51"/>
        <v>-100</v>
      </c>
      <c r="N76" s="50" t="str">
        <f t="shared" si="51"/>
        <v>--</v>
      </c>
      <c r="O76" s="50">
        <f t="shared" si="51"/>
        <v>13.535606125843842</v>
      </c>
      <c r="P76" s="50">
        <f t="shared" si="51"/>
        <v>123.04053726496343</v>
      </c>
      <c r="Q76" s="50">
        <f t="shared" si="51"/>
        <v>66.546262248394584</v>
      </c>
      <c r="R76" s="50">
        <f t="shared" si="51"/>
        <v>149.94763566209321</v>
      </c>
      <c r="S76" s="50">
        <f t="shared" si="51"/>
        <v>41.851322041478142</v>
      </c>
      <c r="T76" s="50">
        <f t="shared" si="51"/>
        <v>48.719917812804965</v>
      </c>
      <c r="U76" s="50">
        <f t="shared" si="51"/>
        <v>-16.343110109750796</v>
      </c>
      <c r="V76" s="50">
        <f t="shared" si="51"/>
        <v>-8.008776155748393</v>
      </c>
      <c r="W76" s="50">
        <f t="shared" si="51"/>
        <v>3.4420932339987331</v>
      </c>
      <c r="X76" s="50">
        <f t="shared" si="51"/>
        <v>-6.5485866805618258</v>
      </c>
      <c r="Y76" s="50">
        <f t="shared" si="51"/>
        <v>21.338603243123799</v>
      </c>
      <c r="Z76" s="50">
        <f t="shared" si="51"/>
        <v>-21.603353566583166</v>
      </c>
      <c r="AA76" s="50">
        <f t="shared" si="51"/>
        <v>2.6966402803683565</v>
      </c>
      <c r="AB76" s="50">
        <f t="shared" si="51"/>
        <v>-7.7462796609706288</v>
      </c>
      <c r="AC76" s="50">
        <f t="shared" si="51"/>
        <v>-2.1695114771350603</v>
      </c>
      <c r="AD76" s="50">
        <f t="shared" si="51"/>
        <v>51.003317220595306</v>
      </c>
      <c r="AE76" s="50">
        <f t="shared" si="52"/>
        <v>-17.807965881205362</v>
      </c>
      <c r="AF76" s="47">
        <f t="shared" si="54"/>
        <v>23.124277896979549</v>
      </c>
    </row>
    <row r="77" spans="1:32">
      <c r="A77" s="1" t="s">
        <v>41</v>
      </c>
      <c r="B77" s="1" t="s">
        <v>42</v>
      </c>
      <c r="C77" s="66" t="s">
        <v>434</v>
      </c>
      <c r="D77" s="50">
        <f t="shared" si="53"/>
        <v>16.943366993660106</v>
      </c>
      <c r="E77" s="50">
        <f t="shared" si="51"/>
        <v>9.2196711038586869</v>
      </c>
      <c r="F77" s="50">
        <f t="shared" si="51"/>
        <v>2.8771317481911325</v>
      </c>
      <c r="G77" s="50">
        <f t="shared" si="51"/>
        <v>31.883164960735343</v>
      </c>
      <c r="H77" s="50">
        <f t="shared" si="51"/>
        <v>1.8353007516923867</v>
      </c>
      <c r="I77" s="50">
        <f t="shared" si="51"/>
        <v>-3.6576381588185853</v>
      </c>
      <c r="J77" s="50">
        <f t="shared" si="51"/>
        <v>50.545267895983471</v>
      </c>
      <c r="K77" s="50">
        <f t="shared" si="51"/>
        <v>15.615052605553913</v>
      </c>
      <c r="L77" s="50">
        <f t="shared" si="51"/>
        <v>40.944763932464411</v>
      </c>
      <c r="M77" s="50">
        <f t="shared" si="51"/>
        <v>-100</v>
      </c>
      <c r="N77" s="50" t="str">
        <f t="shared" si="51"/>
        <v>--</v>
      </c>
      <c r="O77" s="50">
        <f t="shared" ref="E77:AD87" si="55">IFERROR(O19/N19*100-100,"--")</f>
        <v>9.4389123117248062</v>
      </c>
      <c r="P77" s="50">
        <f t="shared" si="55"/>
        <v>16.959330984838019</v>
      </c>
      <c r="Q77" s="50">
        <f t="shared" si="55"/>
        <v>66.258662027567397</v>
      </c>
      <c r="R77" s="50">
        <f t="shared" si="55"/>
        <v>46.40464712957808</v>
      </c>
      <c r="S77" s="50">
        <f t="shared" si="55"/>
        <v>15.6506577153324</v>
      </c>
      <c r="T77" s="50">
        <f t="shared" si="55"/>
        <v>11.711510508800487</v>
      </c>
      <c r="U77" s="50">
        <f t="shared" si="55"/>
        <v>8.5032940738490481</v>
      </c>
      <c r="V77" s="50">
        <f t="shared" si="55"/>
        <v>11.913618959270792</v>
      </c>
      <c r="W77" s="50">
        <f t="shared" si="55"/>
        <v>6.8741034543748043</v>
      </c>
      <c r="X77" s="50">
        <f t="shared" si="55"/>
        <v>3.8642727746139798</v>
      </c>
      <c r="Y77" s="50">
        <f t="shared" si="55"/>
        <v>12.719480924088515</v>
      </c>
      <c r="Z77" s="50">
        <f t="shared" si="55"/>
        <v>-45.59853254452554</v>
      </c>
      <c r="AA77" s="50">
        <f t="shared" si="55"/>
        <v>-9.5281289645714793</v>
      </c>
      <c r="AB77" s="50">
        <f t="shared" si="55"/>
        <v>119.5316951165446</v>
      </c>
      <c r="AC77" s="50">
        <f t="shared" si="55"/>
        <v>30.111232668853233</v>
      </c>
      <c r="AD77" s="50">
        <f t="shared" si="55"/>
        <v>5.9114412651697421</v>
      </c>
      <c r="AE77" s="50">
        <f t="shared" si="52"/>
        <v>-18.496940214274773</v>
      </c>
      <c r="AF77" s="47">
        <f t="shared" si="54"/>
        <v>14.564656468429064</v>
      </c>
    </row>
    <row r="78" spans="1:32">
      <c r="A78" s="1" t="s">
        <v>43</v>
      </c>
      <c r="B78" s="1" t="s">
        <v>44</v>
      </c>
      <c r="C78" s="66" t="s">
        <v>434</v>
      </c>
      <c r="D78" s="50">
        <f t="shared" si="53"/>
        <v>-74.181826326890246</v>
      </c>
      <c r="E78" s="50">
        <f t="shared" si="55"/>
        <v>-68.486603179727226</v>
      </c>
      <c r="F78" s="50">
        <f t="shared" si="55"/>
        <v>24.876915098627975</v>
      </c>
      <c r="G78" s="50">
        <f t="shared" si="55"/>
        <v>21.807340719511487</v>
      </c>
      <c r="H78" s="50">
        <f t="shared" si="55"/>
        <v>4793.4549464610409</v>
      </c>
      <c r="I78" s="50">
        <f t="shared" si="55"/>
        <v>-20.268769332635813</v>
      </c>
      <c r="J78" s="50">
        <f t="shared" si="55"/>
        <v>22.11337904293768</v>
      </c>
      <c r="K78" s="50">
        <f t="shared" si="55"/>
        <v>-68.381133376124069</v>
      </c>
      <c r="L78" s="50">
        <f t="shared" si="55"/>
        <v>760.14830647583528</v>
      </c>
      <c r="M78" s="50">
        <f t="shared" si="55"/>
        <v>164.78720578581641</v>
      </c>
      <c r="N78" s="50">
        <f t="shared" si="55"/>
        <v>-100</v>
      </c>
      <c r="O78" s="50" t="str">
        <f t="shared" si="55"/>
        <v>--</v>
      </c>
      <c r="P78" s="50">
        <f t="shared" si="55"/>
        <v>32.666474320055357</v>
      </c>
      <c r="Q78" s="50">
        <f t="shared" si="55"/>
        <v>85.836525587183928</v>
      </c>
      <c r="R78" s="50">
        <f t="shared" si="55"/>
        <v>71.334402869617151</v>
      </c>
      <c r="S78" s="50">
        <f t="shared" si="55"/>
        <v>29.91848266807736</v>
      </c>
      <c r="T78" s="50">
        <f t="shared" si="55"/>
        <v>26.642385596388451</v>
      </c>
      <c r="U78" s="50">
        <f t="shared" si="55"/>
        <v>15.312576056621324</v>
      </c>
      <c r="V78" s="50">
        <f t="shared" si="55"/>
        <v>17.162614062735116</v>
      </c>
      <c r="W78" s="50">
        <f t="shared" si="55"/>
        <v>24.965749207607061</v>
      </c>
      <c r="X78" s="50">
        <f t="shared" si="55"/>
        <v>4.5903011429197562</v>
      </c>
      <c r="Y78" s="50">
        <f t="shared" si="55"/>
        <v>5.4105621018329515</v>
      </c>
      <c r="Z78" s="50">
        <f t="shared" si="55"/>
        <v>-99.073544679170581</v>
      </c>
      <c r="AA78" s="50">
        <f t="shared" si="55"/>
        <v>6.2547419539976232</v>
      </c>
      <c r="AB78" s="50">
        <f t="shared" si="55"/>
        <v>9289.5933288619581</v>
      </c>
      <c r="AC78" s="50">
        <f t="shared" si="55"/>
        <v>4.4880377751125593</v>
      </c>
      <c r="AD78" s="50">
        <f t="shared" si="55"/>
        <v>9.5621196095813303</v>
      </c>
      <c r="AE78" s="50">
        <f t="shared" si="52"/>
        <v>-14.517709476789491</v>
      </c>
      <c r="AF78" s="47">
        <f t="shared" si="54"/>
        <v>25.466690372771311</v>
      </c>
    </row>
    <row r="79" spans="1:32">
      <c r="A79" s="1" t="s">
        <v>45</v>
      </c>
      <c r="B79" s="1" t="s">
        <v>46</v>
      </c>
      <c r="C79" s="66" t="s">
        <v>434</v>
      </c>
      <c r="D79" s="50">
        <f t="shared" si="53"/>
        <v>492.44791021003482</v>
      </c>
      <c r="E79" s="50">
        <f t="shared" si="55"/>
        <v>123.12898036320485</v>
      </c>
      <c r="F79" s="50">
        <f t="shared" si="55"/>
        <v>95.481619377101765</v>
      </c>
      <c r="G79" s="50">
        <f t="shared" si="55"/>
        <v>49.772744521885414</v>
      </c>
      <c r="H79" s="50">
        <f t="shared" si="55"/>
        <v>-39.86543520302812</v>
      </c>
      <c r="I79" s="50">
        <f t="shared" si="55"/>
        <v>15.414982956080763</v>
      </c>
      <c r="J79" s="50">
        <f t="shared" si="55"/>
        <v>5.8828116374141075</v>
      </c>
      <c r="K79" s="50">
        <f t="shared" si="55"/>
        <v>205.90151431622388</v>
      </c>
      <c r="L79" s="50">
        <f t="shared" si="55"/>
        <v>-25.745697815018204</v>
      </c>
      <c r="M79" s="50">
        <f t="shared" si="55"/>
        <v>175.30259577045996</v>
      </c>
      <c r="N79" s="50">
        <f t="shared" si="55"/>
        <v>-22.975404909500355</v>
      </c>
      <c r="O79" s="50">
        <f t="shared" si="55"/>
        <v>42.663750045924417</v>
      </c>
      <c r="P79" s="50">
        <f t="shared" si="55"/>
        <v>29.182727952512721</v>
      </c>
      <c r="Q79" s="50">
        <f t="shared" si="55"/>
        <v>66.288153781159366</v>
      </c>
      <c r="R79" s="50">
        <f t="shared" si="55"/>
        <v>55.24182987753278</v>
      </c>
      <c r="S79" s="50">
        <f t="shared" si="55"/>
        <v>29.533427100096645</v>
      </c>
      <c r="T79" s="50">
        <f t="shared" si="55"/>
        <v>14.946922152135357</v>
      </c>
      <c r="U79" s="50">
        <f t="shared" si="55"/>
        <v>-6.3786974784376866</v>
      </c>
      <c r="V79" s="50">
        <f t="shared" si="55"/>
        <v>9.2970998067913229</v>
      </c>
      <c r="W79" s="50">
        <f t="shared" si="55"/>
        <v>5.1261830720384722</v>
      </c>
      <c r="X79" s="50">
        <f t="shared" si="55"/>
        <v>6.1887815028125459</v>
      </c>
      <c r="Y79" s="50">
        <f t="shared" si="55"/>
        <v>9.8934547336144476</v>
      </c>
      <c r="Z79" s="50">
        <f t="shared" si="55"/>
        <v>6.6085176349764936</v>
      </c>
      <c r="AA79" s="50">
        <f t="shared" si="55"/>
        <v>-12.098648635782979</v>
      </c>
      <c r="AB79" s="50">
        <f t="shared" si="55"/>
        <v>-14.775016868255733</v>
      </c>
      <c r="AC79" s="50">
        <f t="shared" si="55"/>
        <v>35.715521582228519</v>
      </c>
      <c r="AD79" s="50">
        <f t="shared" si="55"/>
        <v>21.501385290115181</v>
      </c>
      <c r="AE79" s="50">
        <f t="shared" si="52"/>
        <v>-24.351186183941095</v>
      </c>
      <c r="AF79" s="47">
        <f t="shared" si="54"/>
        <v>27.746070609929376</v>
      </c>
    </row>
    <row r="80" spans="1:32">
      <c r="A80" s="1" t="s">
        <v>47</v>
      </c>
      <c r="B80" s="1" t="s">
        <v>48</v>
      </c>
      <c r="C80" s="66" t="s">
        <v>434</v>
      </c>
      <c r="D80" s="50">
        <f t="shared" si="53"/>
        <v>121.60367912984876</v>
      </c>
      <c r="E80" s="50">
        <f t="shared" si="55"/>
        <v>-14.808660975015016</v>
      </c>
      <c r="F80" s="50">
        <f t="shared" si="55"/>
        <v>7.4597777119217028</v>
      </c>
      <c r="G80" s="50">
        <f t="shared" si="55"/>
        <v>-43.144719286432107</v>
      </c>
      <c r="H80" s="50">
        <f t="shared" si="55"/>
        <v>-10.511748907985378</v>
      </c>
      <c r="I80" s="50">
        <f t="shared" si="55"/>
        <v>-3.9915047971781519</v>
      </c>
      <c r="J80" s="50">
        <f t="shared" si="55"/>
        <v>233.05641706564728</v>
      </c>
      <c r="K80" s="50">
        <f t="shared" si="55"/>
        <v>49.648939128219524</v>
      </c>
      <c r="L80" s="50">
        <f t="shared" si="55"/>
        <v>-51.171114700309168</v>
      </c>
      <c r="M80" s="50">
        <f t="shared" si="55"/>
        <v>105.578209409012</v>
      </c>
      <c r="N80" s="50">
        <f t="shared" si="55"/>
        <v>-54.868794243461195</v>
      </c>
      <c r="O80" s="50">
        <f t="shared" si="55"/>
        <v>-100</v>
      </c>
      <c r="P80" s="50" t="str">
        <f t="shared" si="55"/>
        <v>--</v>
      </c>
      <c r="Q80" s="50">
        <f t="shared" si="55"/>
        <v>108.3466953400619</v>
      </c>
      <c r="R80" s="50">
        <f t="shared" si="55"/>
        <v>19.441548589414666</v>
      </c>
      <c r="S80" s="50">
        <f t="shared" si="55"/>
        <v>-2.4537680921323357</v>
      </c>
      <c r="T80" s="50">
        <f t="shared" si="55"/>
        <v>-7.360818821848369</v>
      </c>
      <c r="U80" s="50">
        <f t="shared" si="55"/>
        <v>1.5972965640286532</v>
      </c>
      <c r="V80" s="50">
        <f t="shared" si="55"/>
        <v>-17.153233143819818</v>
      </c>
      <c r="W80" s="50">
        <f t="shared" si="55"/>
        <v>167.91534461046638</v>
      </c>
      <c r="X80" s="50">
        <f t="shared" si="55"/>
        <v>105.17240925990566</v>
      </c>
      <c r="Y80" s="50">
        <f t="shared" si="55"/>
        <v>-70.770147476750367</v>
      </c>
      <c r="Z80" s="50">
        <f t="shared" si="55"/>
        <v>-26.431307684477957</v>
      </c>
      <c r="AA80" s="50">
        <f t="shared" si="55"/>
        <v>-28.363468041619356</v>
      </c>
      <c r="AB80" s="50">
        <f t="shared" si="55"/>
        <v>-18.916919270176635</v>
      </c>
      <c r="AC80" s="50">
        <f t="shared" si="55"/>
        <v>23.455810968926016</v>
      </c>
      <c r="AD80" s="50">
        <f t="shared" si="55"/>
        <v>64.880169707787445</v>
      </c>
      <c r="AE80" s="50">
        <f t="shared" si="52"/>
        <v>24.565729082960374</v>
      </c>
      <c r="AF80" s="47">
        <f t="shared" si="54"/>
        <v>3.3895608002713971</v>
      </c>
    </row>
    <row r="81" spans="1:32">
      <c r="A81" s="1" t="s">
        <v>49</v>
      </c>
      <c r="B81" s="1" t="s">
        <v>50</v>
      </c>
      <c r="C81" s="66" t="s">
        <v>434</v>
      </c>
      <c r="D81" s="50">
        <f t="shared" si="53"/>
        <v>369.1598162586576</v>
      </c>
      <c r="E81" s="50">
        <f t="shared" si="55"/>
        <v>42.150819064254591</v>
      </c>
      <c r="F81" s="50">
        <f t="shared" si="55"/>
        <v>81.120381853152281</v>
      </c>
      <c r="G81" s="50">
        <f t="shared" si="55"/>
        <v>80.597737924054371</v>
      </c>
      <c r="H81" s="50">
        <f t="shared" si="55"/>
        <v>-40.158112371045682</v>
      </c>
      <c r="I81" s="50">
        <f t="shared" si="55"/>
        <v>-10.488232019626835</v>
      </c>
      <c r="J81" s="50">
        <f t="shared" si="55"/>
        <v>24.296878836391215</v>
      </c>
      <c r="K81" s="50">
        <f t="shared" si="55"/>
        <v>160.95496833190145</v>
      </c>
      <c r="L81" s="50">
        <f t="shared" si="55"/>
        <v>-26.655976740469953</v>
      </c>
      <c r="M81" s="50">
        <f t="shared" si="55"/>
        <v>251.32845976047122</v>
      </c>
      <c r="N81" s="50">
        <f t="shared" si="55"/>
        <v>-36.596586481491236</v>
      </c>
      <c r="O81" s="50">
        <f t="shared" si="55"/>
        <v>-18.290528080610187</v>
      </c>
      <c r="P81" s="50">
        <f t="shared" si="55"/>
        <v>-11.203474165498676</v>
      </c>
      <c r="Q81" s="50">
        <f t="shared" si="55"/>
        <v>89.198552213474045</v>
      </c>
      <c r="R81" s="50">
        <f t="shared" si="55"/>
        <v>93.60074108219996</v>
      </c>
      <c r="S81" s="50">
        <f t="shared" si="55"/>
        <v>55.073926548540669</v>
      </c>
      <c r="T81" s="50">
        <f t="shared" si="55"/>
        <v>-23.052272764185616</v>
      </c>
      <c r="U81" s="50">
        <f t="shared" si="55"/>
        <v>19.115509594507557</v>
      </c>
      <c r="V81" s="50">
        <f t="shared" si="55"/>
        <v>16.427017480097589</v>
      </c>
      <c r="W81" s="50">
        <f t="shared" si="55"/>
        <v>-9.0502283245302806</v>
      </c>
      <c r="X81" s="50">
        <f t="shared" si="55"/>
        <v>-24.769415603330529</v>
      </c>
      <c r="Y81" s="50">
        <f t="shared" si="55"/>
        <v>-25.762114545667345</v>
      </c>
      <c r="Z81" s="50">
        <f t="shared" si="55"/>
        <v>-7.9550440032096219</v>
      </c>
      <c r="AA81" s="50">
        <f t="shared" si="55"/>
        <v>-19.165981402040359</v>
      </c>
      <c r="AB81" s="50">
        <f t="shared" si="55"/>
        <v>10.217363392524476</v>
      </c>
      <c r="AC81" s="50">
        <f t="shared" si="55"/>
        <v>19.488703233706815</v>
      </c>
      <c r="AD81" s="50">
        <f t="shared" si="55"/>
        <v>28.200964861149544</v>
      </c>
      <c r="AE81" s="50">
        <f t="shared" si="52"/>
        <v>-2.2742566073221866</v>
      </c>
      <c r="AF81" s="47">
        <f t="shared" si="54"/>
        <v>19.370321427247774</v>
      </c>
    </row>
    <row r="82" spans="1:32">
      <c r="A82" s="1" t="s">
        <v>51</v>
      </c>
      <c r="B82" s="1" t="s">
        <v>52</v>
      </c>
      <c r="C82" s="66" t="s">
        <v>434</v>
      </c>
      <c r="D82" s="50">
        <f t="shared" si="53"/>
        <v>698.74422296637874</v>
      </c>
      <c r="E82" s="50">
        <f t="shared" si="55"/>
        <v>43.826140091401498</v>
      </c>
      <c r="F82" s="50">
        <f t="shared" si="55"/>
        <v>-8.5531863185225774</v>
      </c>
      <c r="G82" s="50">
        <f t="shared" si="55"/>
        <v>0.48080256124404741</v>
      </c>
      <c r="H82" s="50">
        <f t="shared" si="55"/>
        <v>-13.443608926005197</v>
      </c>
      <c r="I82" s="50">
        <f t="shared" si="55"/>
        <v>-5.5239675157171746</v>
      </c>
      <c r="J82" s="50">
        <f t="shared" si="55"/>
        <v>33.136204250155856</v>
      </c>
      <c r="K82" s="50">
        <f t="shared" si="55"/>
        <v>124.94768189175099</v>
      </c>
      <c r="L82" s="50">
        <f t="shared" si="55"/>
        <v>-19.194302695941587</v>
      </c>
      <c r="M82" s="50">
        <f t="shared" si="55"/>
        <v>152.44130441464344</v>
      </c>
      <c r="N82" s="50">
        <f t="shared" si="55"/>
        <v>-43.02119618519292</v>
      </c>
      <c r="O82" s="50">
        <f t="shared" si="55"/>
        <v>-78.46656805881328</v>
      </c>
      <c r="P82" s="50">
        <f t="shared" si="55"/>
        <v>-2.7630811613405797</v>
      </c>
      <c r="Q82" s="50">
        <f t="shared" si="55"/>
        <v>1839.1909132399896</v>
      </c>
      <c r="R82" s="50">
        <f t="shared" si="55"/>
        <v>-90.613708819939234</v>
      </c>
      <c r="S82" s="50">
        <f t="shared" si="55"/>
        <v>4.9090661865266014</v>
      </c>
      <c r="T82" s="50">
        <f t="shared" si="55"/>
        <v>17.989289860931336</v>
      </c>
      <c r="U82" s="50">
        <f t="shared" si="55"/>
        <v>15.425422197355715</v>
      </c>
      <c r="V82" s="50">
        <f t="shared" si="55"/>
        <v>34.400814456101443</v>
      </c>
      <c r="W82" s="50">
        <f t="shared" si="55"/>
        <v>27.699676330139965</v>
      </c>
      <c r="X82" s="50">
        <f t="shared" si="55"/>
        <v>50.61125489124484</v>
      </c>
      <c r="Y82" s="50">
        <f t="shared" si="55"/>
        <v>525.50299864560634</v>
      </c>
      <c r="Z82" s="50">
        <f t="shared" si="55"/>
        <v>-63.464348172408705</v>
      </c>
      <c r="AA82" s="50">
        <f t="shared" si="55"/>
        <v>257.18721299198774</v>
      </c>
      <c r="AB82" s="50">
        <f t="shared" si="55"/>
        <v>-25.877675549236727</v>
      </c>
      <c r="AC82" s="50">
        <f t="shared" si="55"/>
        <v>8.8829644532508354</v>
      </c>
      <c r="AD82" s="50">
        <f t="shared" si="55"/>
        <v>-67.85792903916456</v>
      </c>
      <c r="AE82" s="50">
        <f t="shared" si="52"/>
        <v>-20.924756380232367</v>
      </c>
      <c r="AF82" s="47">
        <f t="shared" si="54"/>
        <v>15.823852585013043</v>
      </c>
    </row>
    <row r="83" spans="1:32">
      <c r="A83" s="1" t="s">
        <v>53</v>
      </c>
      <c r="B83" s="1" t="s">
        <v>54</v>
      </c>
      <c r="C83" s="66" t="s">
        <v>434</v>
      </c>
      <c r="D83" s="50">
        <f t="shared" si="53"/>
        <v>559.1537756689147</v>
      </c>
      <c r="E83" s="50">
        <f t="shared" si="55"/>
        <v>55.321117933271182</v>
      </c>
      <c r="F83" s="50">
        <f t="shared" si="55"/>
        <v>31.504052259772209</v>
      </c>
      <c r="G83" s="50">
        <f t="shared" si="55"/>
        <v>13.332868733990111</v>
      </c>
      <c r="H83" s="50">
        <f t="shared" si="55"/>
        <v>-34.802531836692168</v>
      </c>
      <c r="I83" s="50">
        <f t="shared" si="55"/>
        <v>3.3510946866963138</v>
      </c>
      <c r="J83" s="50">
        <f t="shared" si="55"/>
        <v>58.305991094765005</v>
      </c>
      <c r="K83" s="50">
        <f t="shared" si="55"/>
        <v>279.65664493561314</v>
      </c>
      <c r="L83" s="50">
        <f t="shared" si="55"/>
        <v>-23.928183255028941</v>
      </c>
      <c r="M83" s="50">
        <f t="shared" si="55"/>
        <v>19.822818448462186</v>
      </c>
      <c r="N83" s="50">
        <f t="shared" si="55"/>
        <v>24.485038006151512</v>
      </c>
      <c r="O83" s="50">
        <f t="shared" si="55"/>
        <v>23.735798762723988</v>
      </c>
      <c r="P83" s="50">
        <f t="shared" si="55"/>
        <v>1.8832877142022113</v>
      </c>
      <c r="Q83" s="50">
        <f t="shared" si="55"/>
        <v>98.107652168850677</v>
      </c>
      <c r="R83" s="50">
        <f t="shared" si="55"/>
        <v>33.020548044561139</v>
      </c>
      <c r="S83" s="50">
        <f t="shared" si="55"/>
        <v>9.9654573274222855</v>
      </c>
      <c r="T83" s="50">
        <f t="shared" si="55"/>
        <v>0.58885123595085531</v>
      </c>
      <c r="U83" s="50">
        <f t="shared" si="55"/>
        <v>-1.8489345223727867</v>
      </c>
      <c r="V83" s="50">
        <f t="shared" si="55"/>
        <v>1.430757911558004</v>
      </c>
      <c r="W83" s="50">
        <f t="shared" si="55"/>
        <v>-9.1042042637608063</v>
      </c>
      <c r="X83" s="50">
        <f t="shared" si="55"/>
        <v>-8.1754495944217638</v>
      </c>
      <c r="Y83" s="50">
        <f t="shared" si="55"/>
        <v>12.211284703827062</v>
      </c>
      <c r="Z83" s="50">
        <f t="shared" si="55"/>
        <v>15.838520074515316</v>
      </c>
      <c r="AA83" s="50">
        <f t="shared" si="55"/>
        <v>-21.636274888394595</v>
      </c>
      <c r="AB83" s="50">
        <f t="shared" si="55"/>
        <v>8.2021590835359035</v>
      </c>
      <c r="AC83" s="50">
        <f t="shared" si="55"/>
        <v>15.121188235714797</v>
      </c>
      <c r="AD83" s="50">
        <f t="shared" si="55"/>
        <v>5.2940636566943624</v>
      </c>
      <c r="AE83" s="50">
        <f t="shared" si="52"/>
        <v>-25.804174497846589</v>
      </c>
      <c r="AF83" s="47">
        <f t="shared" si="54"/>
        <v>20.291352207786616</v>
      </c>
    </row>
    <row r="84" spans="1:32">
      <c r="A84" s="1" t="s">
        <v>55</v>
      </c>
      <c r="B84" s="1" t="s">
        <v>56</v>
      </c>
      <c r="C84" s="66" t="s">
        <v>434</v>
      </c>
      <c r="D84" s="50">
        <f t="shared" si="53"/>
        <v>176.88482128452995</v>
      </c>
      <c r="E84" s="50">
        <f t="shared" si="55"/>
        <v>100.274620654438</v>
      </c>
      <c r="F84" s="50">
        <f t="shared" si="55"/>
        <v>39.675829472384265</v>
      </c>
      <c r="G84" s="50">
        <f t="shared" si="55"/>
        <v>-23.810483815393752</v>
      </c>
      <c r="H84" s="50">
        <f t="shared" si="55"/>
        <v>57.240346272052705</v>
      </c>
      <c r="I84" s="50">
        <f t="shared" si="55"/>
        <v>-35.149264089593487</v>
      </c>
      <c r="J84" s="50">
        <f t="shared" si="55"/>
        <v>132.49987493434054</v>
      </c>
      <c r="K84" s="50">
        <f t="shared" si="55"/>
        <v>382.22163464634036</v>
      </c>
      <c r="L84" s="50">
        <f t="shared" si="55"/>
        <v>-41.409442960619394</v>
      </c>
      <c r="M84" s="50">
        <f t="shared" si="55"/>
        <v>-24.368864436971037</v>
      </c>
      <c r="N84" s="50">
        <f t="shared" si="55"/>
        <v>-49.733565675891846</v>
      </c>
      <c r="O84" s="50">
        <f t="shared" si="55"/>
        <v>-65.251734360591385</v>
      </c>
      <c r="P84" s="50">
        <f t="shared" si="55"/>
        <v>3.5506691958822501</v>
      </c>
      <c r="Q84" s="50">
        <f t="shared" si="55"/>
        <v>-77.436620492689684</v>
      </c>
      <c r="R84" s="50">
        <f t="shared" si="55"/>
        <v>198.65345259479426</v>
      </c>
      <c r="S84" s="50">
        <f t="shared" si="55"/>
        <v>-45.136886352204073</v>
      </c>
      <c r="T84" s="50">
        <f t="shared" si="55"/>
        <v>-17.993246064743374</v>
      </c>
      <c r="U84" s="50">
        <f t="shared" si="55"/>
        <v>37.941638791739962</v>
      </c>
      <c r="V84" s="50">
        <f t="shared" si="55"/>
        <v>17.034889024656337</v>
      </c>
      <c r="W84" s="50">
        <f t="shared" si="55"/>
        <v>1.4489094307073458</v>
      </c>
      <c r="X84" s="50">
        <f t="shared" si="55"/>
        <v>-26.281716650080838</v>
      </c>
      <c r="Y84" s="50">
        <f t="shared" si="55"/>
        <v>82.886051549944654</v>
      </c>
      <c r="Z84" s="50">
        <f t="shared" si="55"/>
        <v>-25.637381006901933</v>
      </c>
      <c r="AA84" s="50">
        <f t="shared" si="55"/>
        <v>-38.731214857946647</v>
      </c>
      <c r="AB84" s="50">
        <f t="shared" si="55"/>
        <v>-7.5833094117491129</v>
      </c>
      <c r="AC84" s="50">
        <f t="shared" si="55"/>
        <v>35.399511372238777</v>
      </c>
      <c r="AD84" s="50">
        <f t="shared" si="55"/>
        <v>234.87147119322879</v>
      </c>
      <c r="AE84" s="50">
        <f t="shared" si="52"/>
        <v>21.671410177880318</v>
      </c>
      <c r="AF84" s="47">
        <f t="shared" si="54"/>
        <v>7.6185422358711747</v>
      </c>
    </row>
    <row r="85" spans="1:32">
      <c r="A85" s="1" t="s">
        <v>57</v>
      </c>
      <c r="B85" s="1" t="s">
        <v>58</v>
      </c>
      <c r="C85" s="66" t="s">
        <v>434</v>
      </c>
      <c r="D85" s="50">
        <f t="shared" si="53"/>
        <v>473.82130648660871</v>
      </c>
      <c r="E85" s="50">
        <f t="shared" si="55"/>
        <v>29.251318652777258</v>
      </c>
      <c r="F85" s="50">
        <f t="shared" si="55"/>
        <v>-66.345874026249859</v>
      </c>
      <c r="G85" s="50">
        <f t="shared" si="55"/>
        <v>245.77953037454489</v>
      </c>
      <c r="H85" s="50">
        <f t="shared" si="55"/>
        <v>-36.917726549654603</v>
      </c>
      <c r="I85" s="50">
        <f t="shared" si="55"/>
        <v>1.2057970582239221</v>
      </c>
      <c r="J85" s="50">
        <f t="shared" si="55"/>
        <v>-66.1187286024049</v>
      </c>
      <c r="K85" s="50">
        <f t="shared" si="55"/>
        <v>17.830861579245123</v>
      </c>
      <c r="L85" s="50">
        <f t="shared" si="55"/>
        <v>15.694817962651328</v>
      </c>
      <c r="M85" s="50">
        <f t="shared" si="55"/>
        <v>240.84337600543785</v>
      </c>
      <c r="N85" s="50">
        <f t="shared" si="55"/>
        <v>-20.277673204334235</v>
      </c>
      <c r="O85" s="50">
        <f t="shared" si="55"/>
        <v>7.709708152676626</v>
      </c>
      <c r="P85" s="50">
        <f t="shared" si="55"/>
        <v>9.0757300481029972</v>
      </c>
      <c r="Q85" s="50">
        <f t="shared" si="55"/>
        <v>61.421747437309961</v>
      </c>
      <c r="R85" s="50">
        <f t="shared" si="55"/>
        <v>-11.875955278766696</v>
      </c>
      <c r="S85" s="50">
        <f t="shared" si="55"/>
        <v>36.366935492883954</v>
      </c>
      <c r="T85" s="50">
        <f t="shared" si="55"/>
        <v>53.677883614386332</v>
      </c>
      <c r="U85" s="50">
        <f t="shared" si="55"/>
        <v>27.370723136823798</v>
      </c>
      <c r="V85" s="50">
        <f t="shared" si="55"/>
        <v>27.511855848450423</v>
      </c>
      <c r="W85" s="50">
        <f t="shared" si="55"/>
        <v>26.303876514198009</v>
      </c>
      <c r="X85" s="50">
        <f t="shared" si="55"/>
        <v>-8.5516019859098549</v>
      </c>
      <c r="Y85" s="50">
        <f t="shared" si="55"/>
        <v>14.883517814474175</v>
      </c>
      <c r="Z85" s="50">
        <f t="shared" si="55"/>
        <v>29.24618734247494</v>
      </c>
      <c r="AA85" s="50">
        <f t="shared" si="55"/>
        <v>-17.938843683659826</v>
      </c>
      <c r="AB85" s="50">
        <f t="shared" si="55"/>
        <v>-20.767849441551746</v>
      </c>
      <c r="AC85" s="50">
        <f t="shared" si="55"/>
        <v>52.610353841222377</v>
      </c>
      <c r="AD85" s="50">
        <f t="shared" si="55"/>
        <v>62.080355005228625</v>
      </c>
      <c r="AE85" s="50">
        <f t="shared" si="52"/>
        <v>-28.819597255395465</v>
      </c>
      <c r="AF85" s="47">
        <f t="shared" si="54"/>
        <v>16.170608662115839</v>
      </c>
    </row>
    <row r="86" spans="1:32">
      <c r="A86" s="1" t="s">
        <v>59</v>
      </c>
      <c r="B86" s="1" t="s">
        <v>60</v>
      </c>
      <c r="C86" s="66" t="s">
        <v>434</v>
      </c>
      <c r="D86" s="50">
        <f t="shared" si="53"/>
        <v>102.38640962526978</v>
      </c>
      <c r="E86" s="50">
        <f t="shared" si="55"/>
        <v>32.683843952763823</v>
      </c>
      <c r="F86" s="50">
        <f t="shared" si="55"/>
        <v>18.851903282689307</v>
      </c>
      <c r="G86" s="50">
        <f t="shared" si="55"/>
        <v>23.202272153479427</v>
      </c>
      <c r="H86" s="50">
        <f t="shared" si="55"/>
        <v>-38.299066968486073</v>
      </c>
      <c r="I86" s="50">
        <f t="shared" si="55"/>
        <v>-6.2782882399316691</v>
      </c>
      <c r="J86" s="50">
        <f t="shared" si="55"/>
        <v>-7.8528867369683297</v>
      </c>
      <c r="K86" s="50">
        <f t="shared" si="55"/>
        <v>123.62122287453454</v>
      </c>
      <c r="L86" s="50">
        <f t="shared" si="55"/>
        <v>-23.856446748970768</v>
      </c>
      <c r="M86" s="50">
        <f t="shared" si="55"/>
        <v>25.149168783066472</v>
      </c>
      <c r="N86" s="50">
        <f t="shared" si="55"/>
        <v>53.919565181656651</v>
      </c>
      <c r="O86" s="50">
        <f t="shared" si="55"/>
        <v>50.638563830438926</v>
      </c>
      <c r="P86" s="50">
        <f t="shared" si="55"/>
        <v>17.353000724238953</v>
      </c>
      <c r="Q86" s="50">
        <f t="shared" si="55"/>
        <v>83.793537601985292</v>
      </c>
      <c r="R86" s="50">
        <f t="shared" si="55"/>
        <v>40.678762637013165</v>
      </c>
      <c r="S86" s="50">
        <f t="shared" si="55"/>
        <v>-4.6713042848821971</v>
      </c>
      <c r="T86" s="50">
        <f t="shared" si="55"/>
        <v>22.976097341747789</v>
      </c>
      <c r="U86" s="50">
        <f t="shared" si="55"/>
        <v>-8.2488578100502963</v>
      </c>
      <c r="V86" s="50">
        <f t="shared" si="55"/>
        <v>7.3880370391629526</v>
      </c>
      <c r="W86" s="50">
        <f t="shared" si="55"/>
        <v>10.035354388490816</v>
      </c>
      <c r="X86" s="50">
        <f t="shared" si="55"/>
        <v>-5.4791398427859974</v>
      </c>
      <c r="Y86" s="50">
        <f t="shared" si="55"/>
        <v>-18.813853543371025</v>
      </c>
      <c r="Z86" s="50">
        <f t="shared" si="55"/>
        <v>1.1185337573815985</v>
      </c>
      <c r="AA86" s="50">
        <f t="shared" si="55"/>
        <v>-7.5775936622446523</v>
      </c>
      <c r="AB86" s="50">
        <f t="shared" si="55"/>
        <v>-3.6562618232861439</v>
      </c>
      <c r="AC86" s="50">
        <f t="shared" si="55"/>
        <v>33.576323092091826</v>
      </c>
      <c r="AD86" s="50">
        <f t="shared" si="55"/>
        <v>-18.370197285746897</v>
      </c>
      <c r="AE86" s="50">
        <f t="shared" si="52"/>
        <v>-6.4059484255209327</v>
      </c>
      <c r="AF86" s="47">
        <f t="shared" si="54"/>
        <v>12.197450038871722</v>
      </c>
    </row>
    <row r="87" spans="1:32">
      <c r="A87" s="1" t="s">
        <v>61</v>
      </c>
      <c r="B87" s="1" t="s">
        <v>62</v>
      </c>
      <c r="C87" s="66" t="s">
        <v>434</v>
      </c>
      <c r="D87" s="50">
        <f t="shared" si="53"/>
        <v>68.02942869541701</v>
      </c>
      <c r="E87" s="50">
        <f t="shared" si="55"/>
        <v>72.023130122672313</v>
      </c>
      <c r="F87" s="50">
        <f t="shared" si="55"/>
        <v>14.592016516085309</v>
      </c>
      <c r="G87" s="50">
        <f t="shared" si="55"/>
        <v>11.067596364221941</v>
      </c>
      <c r="H87" s="50">
        <f t="shared" si="55"/>
        <v>-8.365624944149701</v>
      </c>
      <c r="I87" s="50">
        <f t="shared" si="55"/>
        <v>-0.20972943337550021</v>
      </c>
      <c r="J87" s="50">
        <f t="shared" ref="E87:AE92" si="56">IFERROR(J29/I29*100-100,"--")</f>
        <v>1.6720824724679915</v>
      </c>
      <c r="K87" s="50">
        <f t="shared" si="56"/>
        <v>47.554100052767865</v>
      </c>
      <c r="L87" s="50">
        <f t="shared" si="56"/>
        <v>-30.788152477685131</v>
      </c>
      <c r="M87" s="50">
        <f t="shared" si="56"/>
        <v>109.41216949287065</v>
      </c>
      <c r="N87" s="50">
        <f t="shared" si="56"/>
        <v>37.330574596749187</v>
      </c>
      <c r="O87" s="50">
        <f t="shared" si="56"/>
        <v>-17.877005898350177</v>
      </c>
      <c r="P87" s="50">
        <f t="shared" si="56"/>
        <v>1.501479031359537</v>
      </c>
      <c r="Q87" s="50">
        <f t="shared" si="56"/>
        <v>48.069530883476233</v>
      </c>
      <c r="R87" s="50">
        <f t="shared" si="56"/>
        <v>51.255934652020244</v>
      </c>
      <c r="S87" s="50">
        <f t="shared" si="56"/>
        <v>8.6329784951953741</v>
      </c>
      <c r="T87" s="50">
        <f t="shared" si="56"/>
        <v>-1.9828915410470671</v>
      </c>
      <c r="U87" s="50">
        <f t="shared" si="56"/>
        <v>-1.8724855056411229</v>
      </c>
      <c r="V87" s="50">
        <f t="shared" si="56"/>
        <v>0.86648340170982863</v>
      </c>
      <c r="W87" s="50">
        <f t="shared" si="56"/>
        <v>1.1361537907063308</v>
      </c>
      <c r="X87" s="50">
        <f t="shared" si="56"/>
        <v>-5.1176317227200627</v>
      </c>
      <c r="Y87" s="50">
        <f t="shared" si="56"/>
        <v>-0.42425197165249529</v>
      </c>
      <c r="Z87" s="50">
        <f t="shared" si="56"/>
        <v>-0.35511550730990393</v>
      </c>
      <c r="AA87" s="50">
        <f t="shared" si="56"/>
        <v>-12.032451431626541</v>
      </c>
      <c r="AB87" s="50">
        <f t="shared" si="56"/>
        <v>-74.463803049071103</v>
      </c>
      <c r="AC87" s="50">
        <f t="shared" si="56"/>
        <v>24.677124756300017</v>
      </c>
      <c r="AD87" s="50">
        <f t="shared" si="56"/>
        <v>227.06982775659998</v>
      </c>
      <c r="AE87" s="50">
        <f t="shared" si="56"/>
        <v>-17.102281136444702</v>
      </c>
      <c r="AF87" s="47">
        <f t="shared" si="54"/>
        <v>9.6045486060710346</v>
      </c>
    </row>
    <row r="88" spans="1:32">
      <c r="A88" s="1" t="s">
        <v>63</v>
      </c>
      <c r="B88" s="1" t="s">
        <v>64</v>
      </c>
      <c r="C88" s="66" t="s">
        <v>434</v>
      </c>
      <c r="D88" s="50">
        <f t="shared" si="53"/>
        <v>172.74596297904191</v>
      </c>
      <c r="E88" s="50">
        <f t="shared" si="56"/>
        <v>37.192034794748537</v>
      </c>
      <c r="F88" s="50">
        <f t="shared" si="56"/>
        <v>1.5922726967811087</v>
      </c>
      <c r="G88" s="50">
        <f t="shared" si="56"/>
        <v>28.471572802217963</v>
      </c>
      <c r="H88" s="50">
        <f t="shared" si="56"/>
        <v>-28.93110831227547</v>
      </c>
      <c r="I88" s="50">
        <f t="shared" si="56"/>
        <v>23.507824000189245</v>
      </c>
      <c r="J88" s="50">
        <f t="shared" si="56"/>
        <v>24.082470432212304</v>
      </c>
      <c r="K88" s="50">
        <f t="shared" si="56"/>
        <v>143.98579924326245</v>
      </c>
      <c r="L88" s="50">
        <f t="shared" si="56"/>
        <v>-38.043958192020469</v>
      </c>
      <c r="M88" s="50">
        <f t="shared" si="56"/>
        <v>32.444676788372249</v>
      </c>
      <c r="N88" s="50">
        <f t="shared" si="56"/>
        <v>35.476064172668202</v>
      </c>
      <c r="O88" s="50">
        <f t="shared" si="56"/>
        <v>23.401522578185705</v>
      </c>
      <c r="P88" s="50">
        <f t="shared" si="56"/>
        <v>27.454141067104445</v>
      </c>
      <c r="Q88" s="50">
        <f t="shared" si="56"/>
        <v>107.06735499442942</v>
      </c>
      <c r="R88" s="50">
        <f t="shared" si="56"/>
        <v>20.631693397606114</v>
      </c>
      <c r="S88" s="50">
        <f t="shared" si="56"/>
        <v>14.957657381976873</v>
      </c>
      <c r="T88" s="50">
        <f t="shared" si="56"/>
        <v>12.226270637004674</v>
      </c>
      <c r="U88" s="50">
        <f t="shared" si="56"/>
        <v>11.910902216410975</v>
      </c>
      <c r="V88" s="50">
        <f t="shared" si="56"/>
        <v>8.2965113406811639</v>
      </c>
      <c r="W88" s="50">
        <f t="shared" si="56"/>
        <v>9.1963660293899636</v>
      </c>
      <c r="X88" s="50">
        <f t="shared" si="56"/>
        <v>4.7728903849432385</v>
      </c>
      <c r="Y88" s="50">
        <f t="shared" si="56"/>
        <v>5.2876280532758244</v>
      </c>
      <c r="Z88" s="50">
        <f t="shared" si="56"/>
        <v>15.014370289320993</v>
      </c>
      <c r="AA88" s="50">
        <f t="shared" si="56"/>
        <v>7.9834762903279568</v>
      </c>
      <c r="AB88" s="50">
        <f t="shared" si="56"/>
        <v>17.998401303567576</v>
      </c>
      <c r="AC88" s="50">
        <f t="shared" si="56"/>
        <v>23.208044579411123</v>
      </c>
      <c r="AD88" s="50">
        <f t="shared" si="56"/>
        <v>1.3606684175477426</v>
      </c>
      <c r="AE88" s="50">
        <f t="shared" si="56"/>
        <v>-7.1499410232830627</v>
      </c>
      <c r="AF88" s="47">
        <f t="shared" si="54"/>
        <v>19.642341486176377</v>
      </c>
    </row>
    <row r="89" spans="1:32">
      <c r="A89" s="1" t="s">
        <v>65</v>
      </c>
      <c r="B89" s="1" t="s">
        <v>66</v>
      </c>
      <c r="C89" s="66" t="s">
        <v>434</v>
      </c>
      <c r="D89" s="50">
        <f t="shared" si="53"/>
        <v>115.99794860293545</v>
      </c>
      <c r="E89" s="50">
        <f t="shared" si="56"/>
        <v>7.6626184938465087</v>
      </c>
      <c r="F89" s="50">
        <f t="shared" si="56"/>
        <v>-4.5633604911928103</v>
      </c>
      <c r="G89" s="50">
        <f t="shared" si="56"/>
        <v>-1.487178328532508</v>
      </c>
      <c r="H89" s="50">
        <f t="shared" si="56"/>
        <v>-48.985775989812488</v>
      </c>
      <c r="I89" s="50">
        <f t="shared" si="56"/>
        <v>-23.480083924590417</v>
      </c>
      <c r="J89" s="50">
        <f t="shared" si="56"/>
        <v>1.5300408723999226</v>
      </c>
      <c r="K89" s="50">
        <f t="shared" si="56"/>
        <v>106.28086977543239</v>
      </c>
      <c r="L89" s="50">
        <f t="shared" si="56"/>
        <v>-41.82922462246075</v>
      </c>
      <c r="M89" s="50">
        <f t="shared" si="56"/>
        <v>-11.499847255127165</v>
      </c>
      <c r="N89" s="50">
        <f t="shared" si="56"/>
        <v>3.5381727144581703</v>
      </c>
      <c r="O89" s="50">
        <f t="shared" si="56"/>
        <v>24.8862384002189</v>
      </c>
      <c r="P89" s="50">
        <f t="shared" si="56"/>
        <v>-1.6076457857260209</v>
      </c>
      <c r="Q89" s="50">
        <f t="shared" si="56"/>
        <v>73.306581355586786</v>
      </c>
      <c r="R89" s="50">
        <f t="shared" si="56"/>
        <v>34.160870347326636</v>
      </c>
      <c r="S89" s="50">
        <f t="shared" si="56"/>
        <v>26.128826553253816</v>
      </c>
      <c r="T89" s="50">
        <f t="shared" si="56"/>
        <v>1.5919829026695993</v>
      </c>
      <c r="U89" s="50">
        <f t="shared" si="56"/>
        <v>-3.915047588767024</v>
      </c>
      <c r="V89" s="50">
        <f t="shared" si="56"/>
        <v>2.9563058118336585</v>
      </c>
      <c r="W89" s="50">
        <f t="shared" si="56"/>
        <v>5.3653673104319353</v>
      </c>
      <c r="X89" s="50">
        <f t="shared" si="56"/>
        <v>-2.2200558066837175</v>
      </c>
      <c r="Y89" s="50">
        <f t="shared" si="56"/>
        <v>-14.531614028726921</v>
      </c>
      <c r="Z89" s="50">
        <f t="shared" si="56"/>
        <v>0.80279250098138277</v>
      </c>
      <c r="AA89" s="50">
        <f t="shared" si="56"/>
        <v>4.0437794824014048</v>
      </c>
      <c r="AB89" s="50">
        <f t="shared" si="56"/>
        <v>-13.186611931136497</v>
      </c>
      <c r="AC89" s="50">
        <f t="shared" si="56"/>
        <v>16.569751630375421</v>
      </c>
      <c r="AD89" s="50">
        <f t="shared" si="56"/>
        <v>-1.8001264670788544</v>
      </c>
      <c r="AE89" s="50">
        <f t="shared" si="56"/>
        <v>-7.7909177669698266</v>
      </c>
      <c r="AF89" s="47">
        <f t="shared" si="54"/>
        <v>3.7642860000678411</v>
      </c>
    </row>
    <row r="90" spans="1:32">
      <c r="A90" s="1" t="s">
        <v>67</v>
      </c>
      <c r="B90" s="1" t="s">
        <v>68</v>
      </c>
      <c r="C90" s="66" t="s">
        <v>434</v>
      </c>
      <c r="D90" s="50">
        <f t="shared" si="53"/>
        <v>49.075931797921413</v>
      </c>
      <c r="E90" s="50">
        <f t="shared" si="56"/>
        <v>21.55298603308438</v>
      </c>
      <c r="F90" s="50">
        <f t="shared" si="56"/>
        <v>-2.0695101361998098</v>
      </c>
      <c r="G90" s="50">
        <f t="shared" si="56"/>
        <v>24.32549402879927</v>
      </c>
      <c r="H90" s="50">
        <f t="shared" si="56"/>
        <v>-37.497153580784506</v>
      </c>
      <c r="I90" s="50">
        <f t="shared" si="56"/>
        <v>11.570058530066873</v>
      </c>
      <c r="J90" s="50">
        <f t="shared" si="56"/>
        <v>27.033640630898901</v>
      </c>
      <c r="K90" s="50">
        <f t="shared" si="56"/>
        <v>181.82756482784555</v>
      </c>
      <c r="L90" s="50">
        <f t="shared" si="56"/>
        <v>-40.447026448540079</v>
      </c>
      <c r="M90" s="50">
        <f t="shared" si="56"/>
        <v>28.199819039196456</v>
      </c>
      <c r="N90" s="50">
        <f t="shared" si="56"/>
        <v>4.1625989821748135</v>
      </c>
      <c r="O90" s="50">
        <f t="shared" si="56"/>
        <v>3.9024920551829894</v>
      </c>
      <c r="P90" s="50">
        <f t="shared" si="56"/>
        <v>12.707413322696937</v>
      </c>
      <c r="Q90" s="50">
        <f t="shared" si="56"/>
        <v>56.037332057052822</v>
      </c>
      <c r="R90" s="50">
        <f t="shared" si="56"/>
        <v>35.806286916577164</v>
      </c>
      <c r="S90" s="50">
        <f t="shared" si="56"/>
        <v>12.590134230809255</v>
      </c>
      <c r="T90" s="50">
        <f t="shared" si="56"/>
        <v>15.859065605849239</v>
      </c>
      <c r="U90" s="50">
        <f t="shared" si="56"/>
        <v>3.8326613805811149</v>
      </c>
      <c r="V90" s="50">
        <f t="shared" si="56"/>
        <v>14.224758058943522</v>
      </c>
      <c r="W90" s="50">
        <f t="shared" si="56"/>
        <v>-0.20054562562025069</v>
      </c>
      <c r="X90" s="50">
        <f t="shared" si="56"/>
        <v>2.2305072626901818</v>
      </c>
      <c r="Y90" s="50">
        <f t="shared" si="56"/>
        <v>7.7948827705861561</v>
      </c>
      <c r="Z90" s="50">
        <f t="shared" si="56"/>
        <v>17.684019357916654</v>
      </c>
      <c r="AA90" s="50">
        <f t="shared" si="56"/>
        <v>-9.4418453950805912</v>
      </c>
      <c r="AB90" s="50">
        <f t="shared" si="56"/>
        <v>-7.0512895821429709</v>
      </c>
      <c r="AC90" s="50">
        <f t="shared" si="56"/>
        <v>22.998949391944691</v>
      </c>
      <c r="AD90" s="50">
        <f t="shared" si="56"/>
        <v>8.4455886889429621E-2</v>
      </c>
      <c r="AE90" s="50">
        <f t="shared" si="56"/>
        <v>-9.2209032383284466</v>
      </c>
      <c r="AF90" s="47">
        <f t="shared" si="54"/>
        <v>10.972134070035366</v>
      </c>
    </row>
    <row r="91" spans="1:32">
      <c r="A91" s="1" t="s">
        <v>69</v>
      </c>
      <c r="B91" s="1" t="s">
        <v>70</v>
      </c>
      <c r="C91" s="66" t="s">
        <v>434</v>
      </c>
      <c r="D91" s="50">
        <f t="shared" si="53"/>
        <v>152.63155636717829</v>
      </c>
      <c r="E91" s="50">
        <f t="shared" si="56"/>
        <v>32.986851666780467</v>
      </c>
      <c r="F91" s="50">
        <f t="shared" si="56"/>
        <v>6.7994982614373498</v>
      </c>
      <c r="G91" s="50">
        <f t="shared" si="56"/>
        <v>42.685374057946376</v>
      </c>
      <c r="H91" s="50">
        <f t="shared" si="56"/>
        <v>-34.317998658786408</v>
      </c>
      <c r="I91" s="50">
        <f t="shared" si="56"/>
        <v>25.894952166351672</v>
      </c>
      <c r="J91" s="50">
        <f t="shared" si="56"/>
        <v>2.7221883595163234</v>
      </c>
      <c r="K91" s="50">
        <f t="shared" si="56"/>
        <v>167.99990124487761</v>
      </c>
      <c r="L91" s="50">
        <f t="shared" si="56"/>
        <v>-15.317629620055726</v>
      </c>
      <c r="M91" s="50">
        <f t="shared" si="56"/>
        <v>26.275256534561393</v>
      </c>
      <c r="N91" s="50">
        <f t="shared" si="56"/>
        <v>24.57656553646359</v>
      </c>
      <c r="O91" s="50">
        <f t="shared" si="56"/>
        <v>35.781727761286078</v>
      </c>
      <c r="P91" s="50">
        <f t="shared" si="56"/>
        <v>16.672926754996212</v>
      </c>
      <c r="Q91" s="50">
        <f t="shared" si="56"/>
        <v>81.496553133825927</v>
      </c>
      <c r="R91" s="50">
        <f t="shared" si="56"/>
        <v>32.059468049731464</v>
      </c>
      <c r="S91" s="50">
        <f t="shared" si="56"/>
        <v>14.339234849570232</v>
      </c>
      <c r="T91" s="50">
        <f t="shared" si="56"/>
        <v>15.621855091861676</v>
      </c>
      <c r="U91" s="50">
        <f t="shared" si="56"/>
        <v>1.2162274652767877</v>
      </c>
      <c r="V91" s="50">
        <f t="shared" si="56"/>
        <v>11.744103361290499</v>
      </c>
      <c r="W91" s="50">
        <f t="shared" si="56"/>
        <v>-0.86504788274267241</v>
      </c>
      <c r="X91" s="50">
        <f t="shared" si="56"/>
        <v>-0.60931402346794528</v>
      </c>
      <c r="Y91" s="50">
        <f t="shared" si="56"/>
        <v>9.2464733570430724</v>
      </c>
      <c r="Z91" s="50">
        <f t="shared" si="56"/>
        <v>10.691501068234061</v>
      </c>
      <c r="AA91" s="50">
        <f t="shared" si="56"/>
        <v>-21.159651367022846</v>
      </c>
      <c r="AB91" s="50">
        <f t="shared" si="56"/>
        <v>12.318827296139531</v>
      </c>
      <c r="AC91" s="50">
        <f t="shared" si="56"/>
        <v>1.9721285916944851</v>
      </c>
      <c r="AD91" s="50">
        <f t="shared" si="56"/>
        <v>6.2680459885961852</v>
      </c>
      <c r="AE91" s="50">
        <f t="shared" si="56"/>
        <v>-3.4076067910294654</v>
      </c>
      <c r="AF91" s="47">
        <f t="shared" si="54"/>
        <v>17.101654491388629</v>
      </c>
    </row>
    <row r="92" spans="1:32">
      <c r="B92" s="1" t="s">
        <v>431</v>
      </c>
      <c r="C92" s="66" t="s">
        <v>434</v>
      </c>
      <c r="D92" s="50">
        <f t="shared" si="53"/>
        <v>217.83961321233664</v>
      </c>
      <c r="E92" s="50">
        <f t="shared" si="56"/>
        <v>31.224517612499881</v>
      </c>
      <c r="F92" s="50">
        <f t="shared" si="56"/>
        <v>22.586868832355407</v>
      </c>
      <c r="G92" s="50">
        <f t="shared" si="56"/>
        <v>14.337749250851914</v>
      </c>
      <c r="H92" s="50">
        <f t="shared" si="56"/>
        <v>-33.220539946332678</v>
      </c>
      <c r="I92" s="50">
        <f t="shared" si="56"/>
        <v>4.9871285779511823</v>
      </c>
      <c r="J92" s="50">
        <f t="shared" si="56"/>
        <v>47.643809570658391</v>
      </c>
      <c r="K92" s="50">
        <f t="shared" si="56"/>
        <v>189.24543821858896</v>
      </c>
      <c r="L92" s="50">
        <f t="shared" si="56"/>
        <v>-21.618028636216451</v>
      </c>
      <c r="M92" s="50">
        <f t="shared" si="56"/>
        <v>34.447458709023692</v>
      </c>
      <c r="N92" s="50">
        <f t="shared" si="56"/>
        <v>20.969531585570394</v>
      </c>
      <c r="O92" s="50">
        <f t="shared" si="56"/>
        <v>13.269534825921482</v>
      </c>
      <c r="P92" s="50">
        <f t="shared" si="56"/>
        <v>3.6213057390487364</v>
      </c>
      <c r="Q92" s="50">
        <f t="shared" si="56"/>
        <v>91.112886280181584</v>
      </c>
      <c r="R92" s="50">
        <f t="shared" si="56"/>
        <v>26.315098252276911</v>
      </c>
      <c r="S92" s="50">
        <f t="shared" si="56"/>
        <v>8.7819844961296809</v>
      </c>
      <c r="T92" s="50">
        <f t="shared" si="56"/>
        <v>6.7880581902381607</v>
      </c>
      <c r="U92" s="50">
        <f t="shared" si="56"/>
        <v>2.9984784283799399</v>
      </c>
      <c r="V92" s="50">
        <f t="shared" si="56"/>
        <v>12.929762232843942</v>
      </c>
      <c r="W92" s="50">
        <f t="shared" si="56"/>
        <v>-1.6913737360280834</v>
      </c>
      <c r="X92" s="50">
        <f t="shared" si="56"/>
        <v>-5.0302386952307216</v>
      </c>
      <c r="Y92" s="50">
        <f t="shared" si="56"/>
        <v>5.0080160611040299</v>
      </c>
      <c r="Z92" s="50">
        <f t="shared" si="56"/>
        <v>8.5205004054238316</v>
      </c>
      <c r="AA92" s="50">
        <f t="shared" si="56"/>
        <v>-13.973847823337366</v>
      </c>
      <c r="AB92" s="50">
        <f t="shared" si="56"/>
        <v>1.7425609318149355</v>
      </c>
      <c r="AC92" s="50">
        <f t="shared" si="56"/>
        <v>16.037040249136879</v>
      </c>
      <c r="AD92" s="50">
        <f t="shared" si="56"/>
        <v>-21.045727660944607</v>
      </c>
      <c r="AE92" s="50">
        <f t="shared" si="56"/>
        <v>-22.390088706398529</v>
      </c>
      <c r="AF92" s="47">
        <f t="shared" si="54"/>
        <v>14.929575229242303</v>
      </c>
    </row>
    <row r="93" spans="1:32" ht="13.8"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3.8" thickTop="1">
      <c r="A94" s="40" t="s">
        <v>583</v>
      </c>
      <c r="B94" s="30"/>
    </row>
  </sheetData>
  <mergeCells count="5">
    <mergeCell ref="C2:AF2"/>
    <mergeCell ref="C4:AF4"/>
    <mergeCell ref="C7:AF8"/>
    <mergeCell ref="C36:AF37"/>
    <mergeCell ref="C65:AF66"/>
  </mergeCells>
  <hyperlinks>
    <hyperlink ref="A1" location="INDICE!A1" display="ÍNDICE" xr:uid="{00000000-0004-0000-0900-000000000000}"/>
  </hyperlinks>
  <pageMargins left="0.75" right="0.75" top="1" bottom="1" header="0.5" footer="0.5"/>
  <pageSetup paperSize="0"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4"/>
  <sheetViews>
    <sheetView zoomScaleNormal="100" workbookViewId="0"/>
  </sheetViews>
  <sheetFormatPr baseColWidth="10" defaultColWidth="10.88671875" defaultRowHeight="13.2"/>
  <cols>
    <col min="1" max="1" width="10.88671875" style="1" customWidth="1"/>
    <col min="2" max="2" width="38.88671875" style="1" customWidth="1"/>
    <col min="3" max="3" width="11.44140625" style="1" bestFit="1" customWidth="1"/>
    <col min="4" max="7" width="11.44140625" style="1" customWidth="1"/>
    <col min="8" max="10" width="11.44140625" style="1" bestFit="1" customWidth="1"/>
    <col min="11" max="11" width="11.44140625" style="1" customWidth="1"/>
    <col min="12" max="16" width="11.44140625" style="1" bestFit="1" customWidth="1"/>
    <col min="17" max="31" width="11.44140625" style="1" customWidth="1"/>
    <col min="32" max="32" width="12" style="1" bestFit="1" customWidth="1"/>
    <col min="33" max="16384" width="10.88671875" style="1"/>
  </cols>
  <sheetData>
    <row r="1" spans="1:32">
      <c r="A1" s="25" t="s">
        <v>428</v>
      </c>
    </row>
    <row r="2" spans="1:32">
      <c r="C2" s="97" t="s">
        <v>453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2">
      <c r="C4" s="97" t="s">
        <v>575</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v>2023</v>
      </c>
      <c r="AF6" s="60" t="s">
        <v>568</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30" t="s">
        <v>21</v>
      </c>
      <c r="B9" s="30" t="s">
        <v>22</v>
      </c>
      <c r="C9" s="55">
        <v>14.394643</v>
      </c>
      <c r="D9" s="55">
        <v>22.03932</v>
      </c>
      <c r="E9" s="55">
        <v>40.161770999999995</v>
      </c>
      <c r="F9" s="55">
        <v>37.823824999999999</v>
      </c>
      <c r="G9" s="55">
        <v>40.161770999999995</v>
      </c>
      <c r="H9" s="55">
        <v>81.331213000000005</v>
      </c>
      <c r="I9" s="55">
        <v>39.463275500000002</v>
      </c>
      <c r="J9" s="55">
        <v>33.113871000000003</v>
      </c>
      <c r="K9" s="55">
        <v>26.146072000000004</v>
      </c>
      <c r="L9" s="55">
        <v>31.627705500000001</v>
      </c>
      <c r="M9" s="55">
        <v>34.7044</v>
      </c>
      <c r="N9" s="55">
        <v>32.681076500000003</v>
      </c>
      <c r="O9" s="55">
        <v>27.791051499999998</v>
      </c>
      <c r="P9" s="55">
        <v>13.235708499999999</v>
      </c>
      <c r="Q9" s="55">
        <v>123.624523</v>
      </c>
      <c r="R9" s="55">
        <v>20.263701999999999</v>
      </c>
      <c r="S9" s="55">
        <v>13.981469000000001</v>
      </c>
      <c r="T9" s="55">
        <v>11.622942</v>
      </c>
      <c r="U9" s="55">
        <v>12.518311000000001</v>
      </c>
      <c r="V9" s="55">
        <v>10.495001</v>
      </c>
      <c r="W9" s="55">
        <v>5.0402909999999999</v>
      </c>
      <c r="X9" s="55">
        <v>4.5632279999999996</v>
      </c>
      <c r="Y9" s="55">
        <v>188.84365900000006</v>
      </c>
      <c r="Z9" s="55">
        <v>171.99691100000001</v>
      </c>
      <c r="AA9" s="55">
        <v>143.56285899999997</v>
      </c>
      <c r="AB9" s="55">
        <v>141.015961</v>
      </c>
      <c r="AC9" s="55">
        <v>170.95411899999999</v>
      </c>
      <c r="AD9" s="55">
        <v>131.02269799999999</v>
      </c>
      <c r="AE9" s="55">
        <v>113.736402</v>
      </c>
      <c r="AF9" s="55">
        <f>SUM(C9:AE9)</f>
        <v>1737.9177794999998</v>
      </c>
    </row>
    <row r="10" spans="1:32">
      <c r="A10" s="1" t="s">
        <v>23</v>
      </c>
      <c r="B10" s="1" t="s">
        <v>24</v>
      </c>
      <c r="C10" s="55">
        <v>755.67704649999996</v>
      </c>
      <c r="D10" s="55">
        <v>784.95591400000001</v>
      </c>
      <c r="E10" s="55">
        <v>1202.1682420000002</v>
      </c>
      <c r="F10" s="55">
        <v>1174.223082</v>
      </c>
      <c r="G10" s="55">
        <v>1202.1682420000002</v>
      </c>
      <c r="H10" s="55">
        <v>1451.0910120000001</v>
      </c>
      <c r="I10" s="55">
        <v>2157.7711020000002</v>
      </c>
      <c r="J10" s="55">
        <v>1514.298648</v>
      </c>
      <c r="K10" s="55">
        <v>1068.4404270000002</v>
      </c>
      <c r="L10" s="55">
        <v>1156.9716375</v>
      </c>
      <c r="M10" s="55">
        <v>1029.8590529999999</v>
      </c>
      <c r="N10" s="55">
        <v>1273.5116925</v>
      </c>
      <c r="O10" s="55">
        <v>1180.5098855000001</v>
      </c>
      <c r="P10" s="55">
        <v>891.59459449999997</v>
      </c>
      <c r="Q10" s="55">
        <v>1476.420392</v>
      </c>
      <c r="R10" s="55">
        <v>1709.9808419999999</v>
      </c>
      <c r="S10" s="55">
        <v>1648.4913200000001</v>
      </c>
      <c r="T10" s="55">
        <v>1527.6329900000001</v>
      </c>
      <c r="U10" s="55">
        <v>1413.4511230000001</v>
      </c>
      <c r="V10" s="55">
        <v>2218.714066</v>
      </c>
      <c r="W10" s="55">
        <v>2065.6349270000001</v>
      </c>
      <c r="X10" s="55">
        <v>2256.0670730000002</v>
      </c>
      <c r="Y10" s="55">
        <v>1550.3624029999996</v>
      </c>
      <c r="Z10" s="55">
        <v>1593.3530699999999</v>
      </c>
      <c r="AA10" s="55">
        <v>1254.4063820000001</v>
      </c>
      <c r="AB10" s="55">
        <v>962.80589900000018</v>
      </c>
      <c r="AC10" s="55">
        <v>1081.3771220000001</v>
      </c>
      <c r="AD10" s="55">
        <v>1108.7386739999999</v>
      </c>
      <c r="AE10" s="55">
        <v>996.33749699999998</v>
      </c>
      <c r="AF10" s="55">
        <f t="shared" ref="AF10:AF33" si="0">SUM(C10:AE10)</f>
        <v>39707.014358499997</v>
      </c>
    </row>
    <row r="11" spans="1:32">
      <c r="A11" s="1" t="s">
        <v>25</v>
      </c>
      <c r="B11" s="1" t="s">
        <v>26</v>
      </c>
      <c r="C11" s="55">
        <v>372.79656399999999</v>
      </c>
      <c r="D11" s="55">
        <v>189.51551499999999</v>
      </c>
      <c r="E11" s="55">
        <v>256.18116099999997</v>
      </c>
      <c r="F11" s="55">
        <v>264.02713800000004</v>
      </c>
      <c r="G11" s="55">
        <v>256.18116099999997</v>
      </c>
      <c r="H11" s="55">
        <v>448.46014450000001</v>
      </c>
      <c r="I11" s="55">
        <v>922.21684849999997</v>
      </c>
      <c r="J11" s="55">
        <v>666.64850249999995</v>
      </c>
      <c r="K11" s="55">
        <v>320.161677</v>
      </c>
      <c r="L11" s="55">
        <v>619.21759599999996</v>
      </c>
      <c r="M11" s="55">
        <v>482.6621715</v>
      </c>
      <c r="N11" s="55">
        <v>483.18006450000001</v>
      </c>
      <c r="O11" s="55">
        <v>290.47424949999998</v>
      </c>
      <c r="P11" s="55">
        <v>90.765931499999994</v>
      </c>
      <c r="Q11" s="55">
        <v>166.38447400000001</v>
      </c>
      <c r="R11" s="55">
        <v>170.224289</v>
      </c>
      <c r="S11" s="55">
        <v>178.98635999999999</v>
      </c>
      <c r="T11" s="55">
        <v>201.96724499999999</v>
      </c>
      <c r="U11" s="55">
        <v>202.68789100000001</v>
      </c>
      <c r="V11" s="55">
        <v>294.12321900000001</v>
      </c>
      <c r="W11" s="55">
        <v>281.95857599999999</v>
      </c>
      <c r="X11" s="55">
        <v>308.87788799999998</v>
      </c>
      <c r="Y11" s="55">
        <v>276.40111000000002</v>
      </c>
      <c r="Z11" s="55">
        <v>333.64198399999998</v>
      </c>
      <c r="AA11" s="55">
        <v>305.01007299999998</v>
      </c>
      <c r="AB11" s="55">
        <v>185.51167400000003</v>
      </c>
      <c r="AC11" s="55">
        <v>206.58289200000002</v>
      </c>
      <c r="AD11" s="55">
        <v>175.09008699999998</v>
      </c>
      <c r="AE11" s="55">
        <v>153.16179099999999</v>
      </c>
      <c r="AF11" s="55">
        <f t="shared" si="0"/>
        <v>9103.0982774999993</v>
      </c>
    </row>
    <row r="12" spans="1:32">
      <c r="A12" s="1" t="s">
        <v>27</v>
      </c>
      <c r="B12" s="1" t="s">
        <v>28</v>
      </c>
      <c r="C12" s="55">
        <v>8.7592420000000004</v>
      </c>
      <c r="D12" s="55">
        <v>53.908876000000006</v>
      </c>
      <c r="E12" s="55">
        <v>116.76361800000001</v>
      </c>
      <c r="F12" s="55">
        <v>42.877894999999995</v>
      </c>
      <c r="G12" s="55">
        <v>116.76361800000001</v>
      </c>
      <c r="H12" s="55">
        <v>82.349603500000001</v>
      </c>
      <c r="I12" s="55">
        <v>120.457047</v>
      </c>
      <c r="J12" s="55">
        <v>184.12108449999999</v>
      </c>
      <c r="K12" s="55">
        <v>348.79988500000002</v>
      </c>
      <c r="L12" s="55">
        <v>197.2223535</v>
      </c>
      <c r="M12" s="55">
        <v>234.844446</v>
      </c>
      <c r="N12" s="55">
        <v>290.55858799999999</v>
      </c>
      <c r="O12" s="55">
        <v>237.81777550000001</v>
      </c>
      <c r="P12" s="55">
        <v>294.08815800000002</v>
      </c>
      <c r="Q12" s="55">
        <v>593.72814300000005</v>
      </c>
      <c r="R12" s="55">
        <v>675.21946700000001</v>
      </c>
      <c r="S12" s="55">
        <v>811.71211200000005</v>
      </c>
      <c r="T12" s="55">
        <v>342.86930799999999</v>
      </c>
      <c r="U12" s="55">
        <v>296.10117700000001</v>
      </c>
      <c r="V12" s="55">
        <v>269.51524999999998</v>
      </c>
      <c r="W12" s="55">
        <v>219.38116600000001</v>
      </c>
      <c r="X12" s="55">
        <v>187.652905</v>
      </c>
      <c r="Y12" s="55">
        <v>85.704334000000003</v>
      </c>
      <c r="Z12" s="55">
        <v>146.21656400000001</v>
      </c>
      <c r="AA12" s="55">
        <v>82.046294999999986</v>
      </c>
      <c r="AB12" s="55">
        <v>437.37048800000002</v>
      </c>
      <c r="AC12" s="55">
        <v>425.77200599999998</v>
      </c>
      <c r="AD12" s="55">
        <v>452.25574800000004</v>
      </c>
      <c r="AE12" s="55">
        <v>350.69302900000002</v>
      </c>
      <c r="AF12" s="55">
        <f t="shared" si="0"/>
        <v>7705.5701820000031</v>
      </c>
    </row>
    <row r="13" spans="1:32">
      <c r="A13" s="1" t="s">
        <v>29</v>
      </c>
      <c r="B13" s="1" t="s">
        <v>30</v>
      </c>
      <c r="C13" s="55">
        <v>376.2546145</v>
      </c>
      <c r="D13" s="55">
        <v>208.28448400000002</v>
      </c>
      <c r="E13" s="55">
        <v>268.520219</v>
      </c>
      <c r="F13" s="55">
        <v>292.266457</v>
      </c>
      <c r="G13" s="55">
        <v>268.520219</v>
      </c>
      <c r="H13" s="55">
        <v>463.55197850000002</v>
      </c>
      <c r="I13" s="55">
        <v>976.23046999999997</v>
      </c>
      <c r="J13" s="55">
        <v>704.68818499999998</v>
      </c>
      <c r="K13" s="55">
        <v>332.42327199999994</v>
      </c>
      <c r="L13" s="55">
        <v>617.2372805</v>
      </c>
      <c r="M13" s="55">
        <v>486.25287950000001</v>
      </c>
      <c r="N13" s="55">
        <v>495.22919200000001</v>
      </c>
      <c r="O13" s="55">
        <v>294.60712000000001</v>
      </c>
      <c r="P13" s="55">
        <v>107.5613805</v>
      </c>
      <c r="Q13" s="55">
        <v>212.49234999999999</v>
      </c>
      <c r="R13" s="55">
        <v>233.14149800000001</v>
      </c>
      <c r="S13" s="55">
        <v>223.67160699999999</v>
      </c>
      <c r="T13" s="55">
        <v>199.50427300000001</v>
      </c>
      <c r="U13" s="55">
        <v>234.43016</v>
      </c>
      <c r="V13" s="55">
        <v>252.31210799999999</v>
      </c>
      <c r="W13" s="55">
        <v>286.96102000000002</v>
      </c>
      <c r="X13" s="55">
        <v>310.420275</v>
      </c>
      <c r="Y13" s="55">
        <v>312.13237700000002</v>
      </c>
      <c r="Z13" s="55">
        <v>326.28212400000001</v>
      </c>
      <c r="AA13" s="55">
        <v>335.04043599999994</v>
      </c>
      <c r="AB13" s="55">
        <v>198.713324</v>
      </c>
      <c r="AC13" s="55">
        <v>204.19771100000003</v>
      </c>
      <c r="AD13" s="55">
        <v>315.65361099999996</v>
      </c>
      <c r="AE13" s="55">
        <v>317.621151</v>
      </c>
      <c r="AF13" s="55">
        <f t="shared" si="0"/>
        <v>9854.2017764999982</v>
      </c>
    </row>
    <row r="14" spans="1:32">
      <c r="A14" s="1" t="s">
        <v>31</v>
      </c>
      <c r="B14" s="1" t="s">
        <v>32</v>
      </c>
      <c r="C14" s="55">
        <v>421.87748749999997</v>
      </c>
      <c r="D14" s="55">
        <v>186.35969799999998</v>
      </c>
      <c r="E14" s="55">
        <v>266.32918099999995</v>
      </c>
      <c r="F14" s="55">
        <v>293.552773</v>
      </c>
      <c r="G14" s="55">
        <v>266.32918099999995</v>
      </c>
      <c r="H14" s="55">
        <v>455.63377750000001</v>
      </c>
      <c r="I14" s="55">
        <v>980.79557750000004</v>
      </c>
      <c r="J14" s="55">
        <v>702.56196999999997</v>
      </c>
      <c r="K14" s="55">
        <v>321.55096600000002</v>
      </c>
      <c r="L14" s="55">
        <v>604.96722299999999</v>
      </c>
      <c r="M14" s="55">
        <v>476.64507200000003</v>
      </c>
      <c r="N14" s="55">
        <v>476.50805250000002</v>
      </c>
      <c r="O14" s="55">
        <v>277.74460299999998</v>
      </c>
      <c r="P14" s="55">
        <v>68.074032500000001</v>
      </c>
      <c r="Q14" s="55">
        <v>119.614384</v>
      </c>
      <c r="R14" s="55">
        <v>135.52857599999999</v>
      </c>
      <c r="S14" s="55">
        <v>137.38460000000001</v>
      </c>
      <c r="T14" s="55">
        <v>142.621635</v>
      </c>
      <c r="U14" s="55">
        <v>137.453552</v>
      </c>
      <c r="V14" s="55">
        <v>146.318174</v>
      </c>
      <c r="W14" s="55">
        <v>169.26906</v>
      </c>
      <c r="X14" s="55">
        <v>188.32183699999999</v>
      </c>
      <c r="Y14" s="55">
        <v>197.45274000000001</v>
      </c>
      <c r="Z14" s="55">
        <v>218.764892</v>
      </c>
      <c r="AA14" s="55">
        <v>245.18155200000001</v>
      </c>
      <c r="AB14" s="55">
        <v>220.23424600000001</v>
      </c>
      <c r="AC14" s="55">
        <v>228.52223599999999</v>
      </c>
      <c r="AD14" s="55">
        <v>104.60451500000001</v>
      </c>
      <c r="AE14" s="55">
        <v>88.860952999999995</v>
      </c>
      <c r="AF14" s="55">
        <f t="shared" si="0"/>
        <v>8279.0625464999994</v>
      </c>
    </row>
    <row r="15" spans="1:32">
      <c r="A15" s="1" t="s">
        <v>33</v>
      </c>
      <c r="B15" s="1" t="s">
        <v>34</v>
      </c>
      <c r="C15" s="55">
        <v>21.2402075</v>
      </c>
      <c r="D15" s="55">
        <v>27.927399999999999</v>
      </c>
      <c r="E15" s="55">
        <v>40.586909000000006</v>
      </c>
      <c r="F15" s="55">
        <v>42.817543999999998</v>
      </c>
      <c r="G15" s="55">
        <v>40.586909000000006</v>
      </c>
      <c r="H15" s="55">
        <v>23.561163000000001</v>
      </c>
      <c r="I15" s="55">
        <v>29.283235999999999</v>
      </c>
      <c r="J15" s="55">
        <v>24.860324500000001</v>
      </c>
      <c r="K15" s="55">
        <v>27.732430000000001</v>
      </c>
      <c r="L15" s="55">
        <v>26.040604500000001</v>
      </c>
      <c r="M15" s="55">
        <v>45.4024985</v>
      </c>
      <c r="N15" s="55">
        <v>59.115781499999997</v>
      </c>
      <c r="O15" s="55">
        <v>40.820939000000003</v>
      </c>
      <c r="P15" s="55">
        <v>36.878993999999999</v>
      </c>
      <c r="Q15" s="55">
        <v>59.229903</v>
      </c>
      <c r="R15" s="55">
        <v>70.704663999999994</v>
      </c>
      <c r="S15" s="55">
        <v>55.252882</v>
      </c>
      <c r="T15" s="55">
        <v>58.318140999999997</v>
      </c>
      <c r="U15" s="55">
        <v>65.607225999999997</v>
      </c>
      <c r="V15" s="55">
        <v>61.968333000000001</v>
      </c>
      <c r="W15" s="55">
        <v>61.777281000000002</v>
      </c>
      <c r="X15" s="55">
        <v>50.508668999999998</v>
      </c>
      <c r="Y15" s="55">
        <v>47.095694000000002</v>
      </c>
      <c r="Z15" s="55">
        <v>46.297482000000002</v>
      </c>
      <c r="AA15" s="55">
        <v>49.604118</v>
      </c>
      <c r="AB15" s="55">
        <v>44.723032000000003</v>
      </c>
      <c r="AC15" s="55">
        <v>51.678128999999998</v>
      </c>
      <c r="AD15" s="55">
        <v>52.167085</v>
      </c>
      <c r="AE15" s="55">
        <v>57.765349000000001</v>
      </c>
      <c r="AF15" s="55">
        <f t="shared" si="0"/>
        <v>1319.5529285</v>
      </c>
    </row>
    <row r="16" spans="1:32">
      <c r="A16" s="1" t="s">
        <v>35</v>
      </c>
      <c r="B16" s="1" t="s">
        <v>36</v>
      </c>
      <c r="C16" s="55">
        <v>5.4616674999999999</v>
      </c>
      <c r="D16" s="55">
        <v>78.348522999999986</v>
      </c>
      <c r="E16" s="55">
        <v>64.646681000000001</v>
      </c>
      <c r="F16" s="55">
        <v>64.493921</v>
      </c>
      <c r="G16" s="55">
        <v>64.646681000000001</v>
      </c>
      <c r="H16" s="55">
        <v>130.8465625</v>
      </c>
      <c r="I16" s="55">
        <v>157.5506705</v>
      </c>
      <c r="J16" s="55">
        <v>243.36307350000001</v>
      </c>
      <c r="K16" s="55">
        <v>198.43256399999999</v>
      </c>
      <c r="L16" s="55">
        <v>287.13071100000002</v>
      </c>
      <c r="M16" s="55">
        <v>313.39725399999998</v>
      </c>
      <c r="N16" s="55">
        <v>549.69527100000005</v>
      </c>
      <c r="O16" s="55">
        <v>127.118656</v>
      </c>
      <c r="P16" s="55">
        <v>106.42900849999999</v>
      </c>
      <c r="Q16" s="55">
        <v>147.39099300000001</v>
      </c>
      <c r="R16" s="55">
        <v>202.88546299999999</v>
      </c>
      <c r="S16" s="55">
        <v>209.95287300000001</v>
      </c>
      <c r="T16" s="55">
        <v>182.73197099999999</v>
      </c>
      <c r="U16" s="55">
        <v>174.21830499999999</v>
      </c>
      <c r="V16" s="55">
        <v>355.06832400000002</v>
      </c>
      <c r="W16" s="55">
        <v>244.60573600000001</v>
      </c>
      <c r="X16" s="55">
        <v>183.45549700000001</v>
      </c>
      <c r="Y16" s="55">
        <v>157.98304199999998</v>
      </c>
      <c r="Z16" s="55">
        <v>168.38736700000001</v>
      </c>
      <c r="AA16" s="55">
        <v>125.30460099999999</v>
      </c>
      <c r="AB16" s="55">
        <v>152.74310700000001</v>
      </c>
      <c r="AC16" s="55">
        <v>147.38040300000003</v>
      </c>
      <c r="AD16" s="55">
        <v>144.916676</v>
      </c>
      <c r="AE16" s="55">
        <v>115.45195899999999</v>
      </c>
      <c r="AF16" s="55">
        <f t="shared" si="0"/>
        <v>5104.0375615000003</v>
      </c>
    </row>
    <row r="17" spans="1:32">
      <c r="A17" s="1" t="s">
        <v>37</v>
      </c>
      <c r="B17" s="1" t="s">
        <v>38</v>
      </c>
      <c r="C17" s="55">
        <v>5.7165350000000004</v>
      </c>
      <c r="D17" s="55">
        <v>16.245173999999999</v>
      </c>
      <c r="E17" s="55">
        <v>39.199923000000005</v>
      </c>
      <c r="F17" s="55">
        <v>34.412382999999998</v>
      </c>
      <c r="G17" s="55">
        <v>39.199923000000005</v>
      </c>
      <c r="H17" s="55">
        <v>20.491315499999999</v>
      </c>
      <c r="I17" s="55">
        <v>16.839944500000001</v>
      </c>
      <c r="J17" s="55">
        <v>17.315752</v>
      </c>
      <c r="K17" s="55">
        <v>50.097861999999999</v>
      </c>
      <c r="L17" s="55">
        <v>40.446929500000003</v>
      </c>
      <c r="M17" s="55">
        <v>37.641973999999998</v>
      </c>
      <c r="N17" s="55">
        <v>40.489140499999998</v>
      </c>
      <c r="O17" s="55">
        <v>42.393673</v>
      </c>
      <c r="P17" s="55">
        <v>48.056051500000002</v>
      </c>
      <c r="Q17" s="55">
        <v>81.497388000000001</v>
      </c>
      <c r="R17" s="55">
        <v>116.84892600000001</v>
      </c>
      <c r="S17" s="55">
        <v>106.486367</v>
      </c>
      <c r="T17" s="55">
        <v>137.34850900000001</v>
      </c>
      <c r="U17" s="55">
        <v>152.04368299999999</v>
      </c>
      <c r="V17" s="55">
        <v>143.57138399999999</v>
      </c>
      <c r="W17" s="55">
        <v>139.62859599999999</v>
      </c>
      <c r="X17" s="55">
        <v>129.24728099999999</v>
      </c>
      <c r="Y17" s="55">
        <v>108.579757</v>
      </c>
      <c r="Z17" s="55">
        <v>99.379221999999999</v>
      </c>
      <c r="AA17" s="55">
        <v>99.110715999999996</v>
      </c>
      <c r="AB17" s="55">
        <v>66.741826000000003</v>
      </c>
      <c r="AC17" s="55">
        <v>55.479934</v>
      </c>
      <c r="AD17" s="55">
        <v>45.312597000000004</v>
      </c>
      <c r="AE17" s="55">
        <v>27.239862000000002</v>
      </c>
      <c r="AF17" s="55">
        <f t="shared" si="0"/>
        <v>1957.0626284999998</v>
      </c>
    </row>
    <row r="18" spans="1:32">
      <c r="A18" s="1" t="s">
        <v>39</v>
      </c>
      <c r="B18" s="1" t="s">
        <v>40</v>
      </c>
      <c r="C18" s="55">
        <v>2.8576920000000001</v>
      </c>
      <c r="D18" s="55">
        <v>12.130414</v>
      </c>
      <c r="E18" s="55">
        <v>6.6839860000000009</v>
      </c>
      <c r="F18" s="55">
        <v>7.8141359999999995</v>
      </c>
      <c r="G18" s="55">
        <v>6.6839860000000009</v>
      </c>
      <c r="H18" s="55">
        <v>5.2982310000000004</v>
      </c>
      <c r="I18" s="55">
        <v>6.2273775000000002</v>
      </c>
      <c r="J18" s="55">
        <v>4.610595</v>
      </c>
      <c r="K18" s="55">
        <v>13.108044</v>
      </c>
      <c r="L18" s="55">
        <v>8.7177024999999997</v>
      </c>
      <c r="M18" s="55">
        <v>0</v>
      </c>
      <c r="N18" s="55">
        <v>23.224034</v>
      </c>
      <c r="O18" s="55">
        <v>18.6480155</v>
      </c>
      <c r="P18" s="55">
        <v>15.124243999999999</v>
      </c>
      <c r="Q18" s="55">
        <v>6.0167780000000004</v>
      </c>
      <c r="R18" s="55">
        <v>19.030218000000001</v>
      </c>
      <c r="S18" s="55">
        <v>13.635915000000001</v>
      </c>
      <c r="T18" s="55">
        <v>13.736779</v>
      </c>
      <c r="U18" s="55">
        <v>11.485144999999999</v>
      </c>
      <c r="V18" s="55">
        <v>10.424689000000001</v>
      </c>
      <c r="W18" s="55">
        <v>14.152528</v>
      </c>
      <c r="X18" s="55">
        <v>10.581693</v>
      </c>
      <c r="Y18" s="55">
        <v>10.710063</v>
      </c>
      <c r="Z18" s="55">
        <v>10.614727</v>
      </c>
      <c r="AA18" s="55">
        <v>11.095261999999998</v>
      </c>
      <c r="AB18" s="55">
        <v>14.560435999999999</v>
      </c>
      <c r="AC18" s="55">
        <v>22.679939000000001</v>
      </c>
      <c r="AD18" s="55">
        <v>18.731622000000002</v>
      </c>
      <c r="AE18" s="55">
        <v>17.9026</v>
      </c>
      <c r="AF18" s="55">
        <f t="shared" si="0"/>
        <v>336.4868515</v>
      </c>
    </row>
    <row r="19" spans="1:32">
      <c r="A19" s="1" t="s">
        <v>41</v>
      </c>
      <c r="B19" s="1" t="s">
        <v>42</v>
      </c>
      <c r="C19" s="55">
        <v>14.3380595</v>
      </c>
      <c r="D19" s="55">
        <v>12.886343</v>
      </c>
      <c r="E19" s="55">
        <v>36.019601999999999</v>
      </c>
      <c r="F19" s="55">
        <v>22.32996</v>
      </c>
      <c r="G19" s="55">
        <v>36.019601999999999</v>
      </c>
      <c r="H19" s="55">
        <v>79.978905499999996</v>
      </c>
      <c r="I19" s="55">
        <v>88.112409999999997</v>
      </c>
      <c r="J19" s="55">
        <v>86.950682</v>
      </c>
      <c r="K19" s="55">
        <v>101.283008</v>
      </c>
      <c r="L19" s="55">
        <v>163.49404749999999</v>
      </c>
      <c r="M19" s="55">
        <v>0</v>
      </c>
      <c r="N19" s="55">
        <v>225.70873449999999</v>
      </c>
      <c r="O19" s="55">
        <v>235.93372600000001</v>
      </c>
      <c r="P19" s="55">
        <v>254.68049199999999</v>
      </c>
      <c r="Q19" s="55">
        <v>426.13909999999998</v>
      </c>
      <c r="R19" s="55">
        <v>525.028549</v>
      </c>
      <c r="S19" s="55">
        <v>570.146299</v>
      </c>
      <c r="T19" s="55">
        <v>612.04955399999994</v>
      </c>
      <c r="U19" s="55">
        <v>647.65988600000003</v>
      </c>
      <c r="V19" s="55">
        <v>1094.3593129999999</v>
      </c>
      <c r="W19" s="55">
        <v>829.50369699999999</v>
      </c>
      <c r="X19" s="55">
        <v>740.46469500000001</v>
      </c>
      <c r="Y19" s="55">
        <v>799.31504599999994</v>
      </c>
      <c r="Z19" s="55">
        <v>207.54486600000001</v>
      </c>
      <c r="AA19" s="55">
        <v>163.96718099999998</v>
      </c>
      <c r="AB19" s="55">
        <v>590.43240700000001</v>
      </c>
      <c r="AC19" s="55">
        <v>722.34520599999996</v>
      </c>
      <c r="AD19" s="55">
        <v>660.06541299999992</v>
      </c>
      <c r="AE19" s="55">
        <v>588.29771300000004</v>
      </c>
      <c r="AF19" s="55">
        <f t="shared" si="0"/>
        <v>10535.054496999999</v>
      </c>
    </row>
    <row r="20" spans="1:32">
      <c r="A20" s="1" t="s">
        <v>43</v>
      </c>
      <c r="B20" s="1" t="s">
        <v>44</v>
      </c>
      <c r="C20" s="55">
        <v>30.510642000000001</v>
      </c>
      <c r="D20" s="55">
        <v>25.455106000000001</v>
      </c>
      <c r="E20" s="55">
        <v>29.696399</v>
      </c>
      <c r="F20" s="55">
        <v>35.467824</v>
      </c>
      <c r="G20" s="55">
        <v>29.696399</v>
      </c>
      <c r="H20" s="55">
        <v>35.511544000000001</v>
      </c>
      <c r="I20" s="55">
        <v>48.528495999999997</v>
      </c>
      <c r="J20" s="55">
        <v>43.660367000000001</v>
      </c>
      <c r="K20" s="55">
        <v>15.071592000000001</v>
      </c>
      <c r="L20" s="55">
        <v>55.175663499999999</v>
      </c>
      <c r="M20" s="55">
        <v>46.732742000000002</v>
      </c>
      <c r="N20" s="55">
        <v>0</v>
      </c>
      <c r="O20" s="55">
        <v>69.202318000000005</v>
      </c>
      <c r="P20" s="55">
        <v>87.499085500000007</v>
      </c>
      <c r="Q20" s="55">
        <v>197.093783</v>
      </c>
      <c r="R20" s="55">
        <v>228.697857</v>
      </c>
      <c r="S20" s="55">
        <v>257.76485000000002</v>
      </c>
      <c r="T20" s="55">
        <v>297.80627600000003</v>
      </c>
      <c r="U20" s="55">
        <v>443.57548800000001</v>
      </c>
      <c r="V20" s="55">
        <v>372.17789299999998</v>
      </c>
      <c r="W20" s="55">
        <v>359.76693899999998</v>
      </c>
      <c r="X20" s="55">
        <v>369.09411899999998</v>
      </c>
      <c r="Y20" s="55">
        <v>383.22138499999994</v>
      </c>
      <c r="Z20" s="55">
        <v>28.15766</v>
      </c>
      <c r="AA20" s="55">
        <v>37.186957999999997</v>
      </c>
      <c r="AB20" s="55">
        <v>885.53505300000006</v>
      </c>
      <c r="AC20" s="55">
        <v>578.93264899999997</v>
      </c>
      <c r="AD20" s="55">
        <v>451.11449000000005</v>
      </c>
      <c r="AE20" s="55">
        <v>427.18145800000002</v>
      </c>
      <c r="AF20" s="55">
        <f t="shared" si="0"/>
        <v>5869.5150359999998</v>
      </c>
    </row>
    <row r="21" spans="1:32">
      <c r="A21" s="1" t="s">
        <v>45</v>
      </c>
      <c r="B21" s="1" t="s">
        <v>46</v>
      </c>
      <c r="C21" s="55">
        <v>2.7171675</v>
      </c>
      <c r="D21" s="55">
        <v>10.174417</v>
      </c>
      <c r="E21" s="55">
        <v>45.388905000000001</v>
      </c>
      <c r="F21" s="55">
        <v>33.244048999999997</v>
      </c>
      <c r="G21" s="55">
        <v>45.388905000000001</v>
      </c>
      <c r="H21" s="55">
        <v>34.097885499999997</v>
      </c>
      <c r="I21" s="55">
        <v>35.007686499999998</v>
      </c>
      <c r="J21" s="55">
        <v>42.570864499999999</v>
      </c>
      <c r="K21" s="55">
        <v>85.892966000000001</v>
      </c>
      <c r="L21" s="55">
        <v>65.362209000000007</v>
      </c>
      <c r="M21" s="55">
        <v>86.431904000000003</v>
      </c>
      <c r="N21" s="55">
        <v>109.993891</v>
      </c>
      <c r="O21" s="55">
        <v>122.14550800000001</v>
      </c>
      <c r="P21" s="55">
        <v>139.84224950000001</v>
      </c>
      <c r="Q21" s="55">
        <v>229.042531</v>
      </c>
      <c r="R21" s="55">
        <v>320.334138</v>
      </c>
      <c r="S21" s="55">
        <v>334.64331199999998</v>
      </c>
      <c r="T21" s="55">
        <v>285.81681900000001</v>
      </c>
      <c r="U21" s="55">
        <v>295.82414899999998</v>
      </c>
      <c r="V21" s="55">
        <v>270.23455300000001</v>
      </c>
      <c r="W21" s="55">
        <v>273.93862100000001</v>
      </c>
      <c r="X21" s="55">
        <v>286.06565999999998</v>
      </c>
      <c r="Y21" s="55">
        <v>312.66361699999999</v>
      </c>
      <c r="Z21" s="55">
        <v>306.694639</v>
      </c>
      <c r="AA21" s="55">
        <v>246.89648500000001</v>
      </c>
      <c r="AB21" s="55">
        <v>219.697541</v>
      </c>
      <c r="AC21" s="55">
        <v>260.612953</v>
      </c>
      <c r="AD21" s="55">
        <v>228.08591300000001</v>
      </c>
      <c r="AE21" s="55">
        <v>197.49066500000001</v>
      </c>
      <c r="AF21" s="55">
        <f t="shared" si="0"/>
        <v>4926.3002035000009</v>
      </c>
    </row>
    <row r="22" spans="1:32">
      <c r="A22" s="1" t="s">
        <v>47</v>
      </c>
      <c r="B22" s="1" t="s">
        <v>48</v>
      </c>
      <c r="C22" s="55">
        <v>6.1531454999999999</v>
      </c>
      <c r="D22" s="55">
        <v>10.770946000000002</v>
      </c>
      <c r="E22" s="55">
        <v>103.43264699999999</v>
      </c>
      <c r="F22" s="55">
        <v>44.321328000000001</v>
      </c>
      <c r="G22" s="55">
        <v>103.43264699999999</v>
      </c>
      <c r="H22" s="55">
        <v>28.765521499999998</v>
      </c>
      <c r="I22" s="55">
        <v>23.324719999999999</v>
      </c>
      <c r="J22" s="55">
        <v>19.491289999999999</v>
      </c>
      <c r="K22" s="55">
        <v>31.895403999999999</v>
      </c>
      <c r="L22" s="55">
        <v>12.876585499999999</v>
      </c>
      <c r="M22" s="55">
        <v>9.7851959999999991</v>
      </c>
      <c r="N22" s="55">
        <v>6.8852019999999996</v>
      </c>
      <c r="O22" s="55">
        <v>0</v>
      </c>
      <c r="P22" s="55">
        <v>4.4969504999999996</v>
      </c>
      <c r="Q22" s="55">
        <v>11.533849999999999</v>
      </c>
      <c r="R22" s="55">
        <v>13.852637</v>
      </c>
      <c r="S22" s="55">
        <v>12.556654</v>
      </c>
      <c r="T22" s="55">
        <v>11.898469</v>
      </c>
      <c r="U22" s="55">
        <v>9.8488950000000006</v>
      </c>
      <c r="V22" s="55">
        <v>8.8700369999999999</v>
      </c>
      <c r="W22" s="55">
        <v>7.949109</v>
      </c>
      <c r="X22" s="55">
        <v>8.4221310000000003</v>
      </c>
      <c r="Y22" s="55">
        <v>6.9596299999999998</v>
      </c>
      <c r="Z22" s="55">
        <v>4.9994750000000003</v>
      </c>
      <c r="AA22" s="55">
        <v>4.8943769999999995</v>
      </c>
      <c r="AB22" s="55">
        <v>9.375316999999999</v>
      </c>
      <c r="AC22" s="55">
        <v>11.280244</v>
      </c>
      <c r="AD22" s="55">
        <v>11.923587999999999</v>
      </c>
      <c r="AE22" s="55">
        <v>22.196621</v>
      </c>
      <c r="AF22" s="55">
        <f t="shared" si="0"/>
        <v>562.19261700000004</v>
      </c>
    </row>
    <row r="23" spans="1:32">
      <c r="A23" s="1" t="s">
        <v>49</v>
      </c>
      <c r="B23" s="1" t="s">
        <v>50</v>
      </c>
      <c r="C23" s="55">
        <v>36.723812500000001</v>
      </c>
      <c r="D23" s="55">
        <v>270.156927</v>
      </c>
      <c r="E23" s="55">
        <v>1161.366939</v>
      </c>
      <c r="F23" s="55">
        <v>761.64289099999996</v>
      </c>
      <c r="G23" s="55">
        <v>1161.366939</v>
      </c>
      <c r="H23" s="55">
        <v>631.77590299999997</v>
      </c>
      <c r="I23" s="55">
        <v>881.16825549999999</v>
      </c>
      <c r="J23" s="55">
        <v>1198.5454649999999</v>
      </c>
      <c r="K23" s="55">
        <v>2049.6529260000002</v>
      </c>
      <c r="L23" s="55">
        <v>1872.915724</v>
      </c>
      <c r="M23" s="55">
        <v>2245.8403804999998</v>
      </c>
      <c r="N23" s="55">
        <v>3354.8526505</v>
      </c>
      <c r="O23" s="55">
        <v>3816.487995</v>
      </c>
      <c r="P23" s="55">
        <v>3852.4988035000001</v>
      </c>
      <c r="Q23" s="55">
        <v>6667.497582</v>
      </c>
      <c r="R23" s="55">
        <v>8710.9661149999993</v>
      </c>
      <c r="S23" s="55">
        <v>7154.0508719999998</v>
      </c>
      <c r="T23" s="55">
        <v>7727.2434880000001</v>
      </c>
      <c r="U23" s="55">
        <v>15231.686453</v>
      </c>
      <c r="V23" s="55">
        <v>13632.620771</v>
      </c>
      <c r="W23" s="55">
        <v>13199.361306999999</v>
      </c>
      <c r="X23" s="55">
        <v>10485.261699000001</v>
      </c>
      <c r="Y23" s="55">
        <v>11202.052328000002</v>
      </c>
      <c r="Z23" s="55">
        <v>12732.268599999999</v>
      </c>
      <c r="AA23" s="55">
        <v>14155.243888999999</v>
      </c>
      <c r="AB23" s="55">
        <v>14806.590199</v>
      </c>
      <c r="AC23" s="55">
        <v>16237.554373999998</v>
      </c>
      <c r="AD23" s="55">
        <v>12426.655189999999</v>
      </c>
      <c r="AE23" s="55">
        <v>8465.7376690000019</v>
      </c>
      <c r="AF23" s="55">
        <f t="shared" si="0"/>
        <v>196129.78614749998</v>
      </c>
    </row>
    <row r="24" spans="1:32">
      <c r="A24" s="1" t="s">
        <v>51</v>
      </c>
      <c r="B24" s="1" t="s">
        <v>52</v>
      </c>
      <c r="C24" s="55">
        <v>13.726850499999999</v>
      </c>
      <c r="D24" s="55">
        <v>98.393681999999984</v>
      </c>
      <c r="E24" s="55">
        <v>92.269919000000002</v>
      </c>
      <c r="F24" s="55">
        <v>104.55859799999999</v>
      </c>
      <c r="G24" s="55">
        <v>92.269919000000002</v>
      </c>
      <c r="H24" s="55">
        <v>143.72208699999999</v>
      </c>
      <c r="I24" s="55">
        <v>172.3861225</v>
      </c>
      <c r="J24" s="55">
        <v>260.82880299999999</v>
      </c>
      <c r="K24" s="55">
        <v>197.16626399999998</v>
      </c>
      <c r="L24" s="55">
        <v>284.7120615</v>
      </c>
      <c r="M24" s="55">
        <v>292.816124</v>
      </c>
      <c r="N24" s="55">
        <v>501.10652700000003</v>
      </c>
      <c r="O24" s="55">
        <v>65.839074499999995</v>
      </c>
      <c r="P24" s="55">
        <v>65.873042999999996</v>
      </c>
      <c r="Q24" s="55">
        <v>346.42654599999997</v>
      </c>
      <c r="R24" s="55">
        <v>194.24697800000001</v>
      </c>
      <c r="S24" s="55">
        <v>201.32758200000001</v>
      </c>
      <c r="T24" s="55">
        <v>142.90818100000001</v>
      </c>
      <c r="U24" s="55">
        <v>156.56855400000001</v>
      </c>
      <c r="V24" s="55">
        <v>377.82136200000002</v>
      </c>
      <c r="W24" s="55">
        <v>313.64256799999998</v>
      </c>
      <c r="X24" s="55">
        <v>221.41278800000001</v>
      </c>
      <c r="Y24" s="55">
        <v>653.86359699999991</v>
      </c>
      <c r="Z24" s="55">
        <v>841.79462000000001</v>
      </c>
      <c r="AA24" s="55">
        <v>927.00950699999999</v>
      </c>
      <c r="AB24" s="55">
        <v>456.20134700000006</v>
      </c>
      <c r="AC24" s="55">
        <v>628.19104200000004</v>
      </c>
      <c r="AD24" s="55">
        <v>458.89969800000006</v>
      </c>
      <c r="AE24" s="55">
        <v>436.20041600000002</v>
      </c>
      <c r="AF24" s="55">
        <f t="shared" si="0"/>
        <v>8742.1838609999995</v>
      </c>
    </row>
    <row r="25" spans="1:32">
      <c r="A25" s="1" t="s">
        <v>53</v>
      </c>
      <c r="B25" s="1" t="s">
        <v>54</v>
      </c>
      <c r="C25" s="55">
        <v>100.44217</v>
      </c>
      <c r="D25" s="55">
        <v>736.91485299999988</v>
      </c>
      <c r="E25" s="55">
        <v>1880.334458</v>
      </c>
      <c r="F25" s="55">
        <v>1037.8359350000001</v>
      </c>
      <c r="G25" s="55">
        <v>1880.334458</v>
      </c>
      <c r="H25" s="55">
        <v>983.19081849999998</v>
      </c>
      <c r="I25" s="55">
        <v>1184.5719445</v>
      </c>
      <c r="J25" s="55">
        <v>1072.604343</v>
      </c>
      <c r="K25" s="55">
        <v>1936.0989950000003</v>
      </c>
      <c r="L25" s="55">
        <v>1053.6439065</v>
      </c>
      <c r="M25" s="55">
        <v>1189.9885635000001</v>
      </c>
      <c r="N25" s="55">
        <v>1285.1240255</v>
      </c>
      <c r="O25" s="55">
        <v>1381.2116189999999</v>
      </c>
      <c r="P25" s="55">
        <v>1195.7266440000001</v>
      </c>
      <c r="Q25" s="55">
        <v>1778.044085</v>
      </c>
      <c r="R25" s="55">
        <v>2140.299356</v>
      </c>
      <c r="S25" s="55">
        <v>1961.3258040000001</v>
      </c>
      <c r="T25" s="55">
        <v>1972.828413</v>
      </c>
      <c r="U25" s="55">
        <v>2948.1800020000001</v>
      </c>
      <c r="V25" s="55">
        <v>2040.0112879999999</v>
      </c>
      <c r="W25" s="55">
        <v>2749.4487009999998</v>
      </c>
      <c r="X25" s="55">
        <v>2453.318346</v>
      </c>
      <c r="Y25" s="55">
        <v>1609.591224</v>
      </c>
      <c r="Z25" s="55">
        <v>1590.4039829999999</v>
      </c>
      <c r="AA25" s="55">
        <v>1087.9165329999998</v>
      </c>
      <c r="AB25" s="55">
        <v>883.63475899999992</v>
      </c>
      <c r="AC25" s="55">
        <v>900.95824500000015</v>
      </c>
      <c r="AD25" s="55">
        <v>1555.4765470000002</v>
      </c>
      <c r="AE25" s="55">
        <v>1648.945749</v>
      </c>
      <c r="AF25" s="55">
        <f t="shared" si="0"/>
        <v>44238.405768500008</v>
      </c>
    </row>
    <row r="26" spans="1:32">
      <c r="A26" s="1" t="s">
        <v>55</v>
      </c>
      <c r="B26" s="1" t="s">
        <v>56</v>
      </c>
      <c r="C26" s="55">
        <v>11.964885499999999</v>
      </c>
      <c r="D26" s="55">
        <v>20.639487000000003</v>
      </c>
      <c r="E26" s="55">
        <v>59.660027999999983</v>
      </c>
      <c r="F26" s="55">
        <v>35.89401800000001</v>
      </c>
      <c r="G26" s="55">
        <v>59.660027999999983</v>
      </c>
      <c r="H26" s="55">
        <v>44.620641499999998</v>
      </c>
      <c r="I26" s="55">
        <v>34.296603500000003</v>
      </c>
      <c r="J26" s="55">
        <v>54.519962499999998</v>
      </c>
      <c r="K26" s="55">
        <v>99.918345000000002</v>
      </c>
      <c r="L26" s="55">
        <v>96.8016255</v>
      </c>
      <c r="M26" s="55">
        <v>88.503026500000004</v>
      </c>
      <c r="N26" s="55">
        <v>84.462082499999994</v>
      </c>
      <c r="O26" s="55">
        <v>105.771557</v>
      </c>
      <c r="P26" s="55">
        <v>136.738022</v>
      </c>
      <c r="Q26" s="55">
        <v>374.384097</v>
      </c>
      <c r="R26" s="55">
        <v>398.08793800000001</v>
      </c>
      <c r="S26" s="55">
        <v>408.70652699999999</v>
      </c>
      <c r="T26" s="55">
        <v>433.06340899999998</v>
      </c>
      <c r="U26" s="55">
        <v>511.84706399999999</v>
      </c>
      <c r="V26" s="55">
        <v>511.27471100000002</v>
      </c>
      <c r="W26" s="55">
        <v>541.47136399999999</v>
      </c>
      <c r="X26" s="55">
        <v>462.86425400000002</v>
      </c>
      <c r="Y26" s="55">
        <v>463.16388699999999</v>
      </c>
      <c r="Z26" s="55">
        <v>461.07481000000001</v>
      </c>
      <c r="AA26" s="55">
        <v>410.93660400000005</v>
      </c>
      <c r="AB26" s="55">
        <v>423.7500280000001</v>
      </c>
      <c r="AC26" s="55">
        <v>473.9904939999999</v>
      </c>
      <c r="AD26" s="55">
        <v>440.89166799999998</v>
      </c>
      <c r="AE26" s="55">
        <v>381.11535399999997</v>
      </c>
      <c r="AF26" s="55">
        <f t="shared" si="0"/>
        <v>7630.0725215000002</v>
      </c>
    </row>
    <row r="27" spans="1:32">
      <c r="A27" s="1" t="s">
        <v>57</v>
      </c>
      <c r="B27" s="1" t="s">
        <v>58</v>
      </c>
      <c r="C27" s="55">
        <v>12.120445</v>
      </c>
      <c r="D27" s="55">
        <v>31.823294000000004</v>
      </c>
      <c r="E27" s="55">
        <v>71.652532999999991</v>
      </c>
      <c r="F27" s="55">
        <v>53.841796000000002</v>
      </c>
      <c r="G27" s="55">
        <v>71.652532999999991</v>
      </c>
      <c r="H27" s="55">
        <v>56.670549000000001</v>
      </c>
      <c r="I27" s="55">
        <v>230.79667699999999</v>
      </c>
      <c r="J27" s="55">
        <v>32.005118500000002</v>
      </c>
      <c r="K27" s="55">
        <v>78.048072999999988</v>
      </c>
      <c r="L27" s="55">
        <v>26.687006</v>
      </c>
      <c r="M27" s="55">
        <v>26.7939775</v>
      </c>
      <c r="N27" s="55">
        <v>27.930002999999999</v>
      </c>
      <c r="O27" s="55">
        <v>35.370072</v>
      </c>
      <c r="P27" s="55">
        <v>47.976793000000001</v>
      </c>
      <c r="Q27" s="55">
        <v>195.269722</v>
      </c>
      <c r="R27" s="55">
        <v>126.057693</v>
      </c>
      <c r="S27" s="55">
        <v>96.961213000000001</v>
      </c>
      <c r="T27" s="55">
        <v>195.56013899999999</v>
      </c>
      <c r="U27" s="55">
        <v>158.539568</v>
      </c>
      <c r="V27" s="55">
        <v>108.98333599999999</v>
      </c>
      <c r="W27" s="55">
        <v>145.26983899999999</v>
      </c>
      <c r="X27" s="55">
        <v>146.16667899999999</v>
      </c>
      <c r="Y27" s="55">
        <v>139.50732499999998</v>
      </c>
      <c r="Z27" s="55">
        <v>157.31783799999999</v>
      </c>
      <c r="AA27" s="55">
        <v>129.83699799999999</v>
      </c>
      <c r="AB27" s="55">
        <v>121.182447</v>
      </c>
      <c r="AC27" s="55">
        <v>128.06999300000001</v>
      </c>
      <c r="AD27" s="55">
        <v>106.386877</v>
      </c>
      <c r="AE27" s="55">
        <v>121.970788</v>
      </c>
      <c r="AF27" s="55">
        <f t="shared" si="0"/>
        <v>2880.449325</v>
      </c>
    </row>
    <row r="28" spans="1:32">
      <c r="A28" s="1" t="s">
        <v>59</v>
      </c>
      <c r="B28" s="1" t="s">
        <v>60</v>
      </c>
      <c r="C28" s="55">
        <v>8.480499</v>
      </c>
      <c r="D28" s="55">
        <v>18.134157999999999</v>
      </c>
      <c r="E28" s="55">
        <v>53.396212999999996</v>
      </c>
      <c r="F28" s="55">
        <v>38.499229999999997</v>
      </c>
      <c r="G28" s="55">
        <v>53.396212999999996</v>
      </c>
      <c r="H28" s="55">
        <v>45.085865499999997</v>
      </c>
      <c r="I28" s="55">
        <v>67.323716500000003</v>
      </c>
      <c r="J28" s="55">
        <v>64.549745000000001</v>
      </c>
      <c r="K28" s="55">
        <v>133.48777600000003</v>
      </c>
      <c r="L28" s="55">
        <v>111.492171</v>
      </c>
      <c r="M28" s="55">
        <v>169.54988349999999</v>
      </c>
      <c r="N28" s="55">
        <v>240.17926249999999</v>
      </c>
      <c r="O28" s="55">
        <v>247.05624850000001</v>
      </c>
      <c r="P28" s="55">
        <v>230.56071600000001</v>
      </c>
      <c r="Q28" s="55">
        <v>360.584743</v>
      </c>
      <c r="R28" s="55">
        <v>371.77654100000001</v>
      </c>
      <c r="S28" s="55">
        <v>467.37780299999997</v>
      </c>
      <c r="T28" s="55">
        <v>530.70191399999999</v>
      </c>
      <c r="U28" s="55">
        <v>674.97730000000001</v>
      </c>
      <c r="V28" s="55">
        <v>679.93891299999996</v>
      </c>
      <c r="W28" s="55">
        <v>762.37536799999998</v>
      </c>
      <c r="X28" s="55">
        <v>776.60854700000004</v>
      </c>
      <c r="Y28" s="55">
        <v>987.5410340000002</v>
      </c>
      <c r="Z28" s="55">
        <v>1056.7714089999999</v>
      </c>
      <c r="AA28" s="55">
        <v>855.40330099999983</v>
      </c>
      <c r="AB28" s="55">
        <v>778.77956300000005</v>
      </c>
      <c r="AC28" s="55">
        <v>934.70292099999995</v>
      </c>
      <c r="AD28" s="55">
        <v>1061.64921</v>
      </c>
      <c r="AE28" s="55">
        <v>909.60182300000008</v>
      </c>
      <c r="AF28" s="55">
        <f t="shared" si="0"/>
        <v>12689.9820875</v>
      </c>
    </row>
    <row r="29" spans="1:32">
      <c r="A29" s="1" t="s">
        <v>61</v>
      </c>
      <c r="B29" s="1" t="s">
        <v>62</v>
      </c>
      <c r="C29" s="55">
        <v>35.058082499999998</v>
      </c>
      <c r="D29" s="55">
        <v>51.633706999999994</v>
      </c>
      <c r="E29" s="55">
        <v>94.351728000000008</v>
      </c>
      <c r="F29" s="55">
        <v>58.13173900000001</v>
      </c>
      <c r="G29" s="55">
        <v>94.351728000000008</v>
      </c>
      <c r="H29" s="55">
        <v>126.7865935</v>
      </c>
      <c r="I29" s="55">
        <v>94.5654605</v>
      </c>
      <c r="J29" s="55">
        <v>99.2965035</v>
      </c>
      <c r="K29" s="55">
        <v>155.14825500000001</v>
      </c>
      <c r="L29" s="55">
        <v>161.7201555</v>
      </c>
      <c r="M29" s="55">
        <v>182.9246005</v>
      </c>
      <c r="N29" s="55">
        <v>188.28647950000001</v>
      </c>
      <c r="O29" s="55">
        <v>406.80057399999998</v>
      </c>
      <c r="P29" s="55">
        <v>221.2205505</v>
      </c>
      <c r="Q29" s="55">
        <v>395.434325</v>
      </c>
      <c r="R29" s="55">
        <v>483.30266399999999</v>
      </c>
      <c r="S29" s="55">
        <v>550.57176900000002</v>
      </c>
      <c r="T29" s="55">
        <v>637.27292399999999</v>
      </c>
      <c r="U29" s="55">
        <v>733.72485099999994</v>
      </c>
      <c r="V29" s="55">
        <v>813.94009500000004</v>
      </c>
      <c r="W29" s="55">
        <v>824.733025</v>
      </c>
      <c r="X29" s="55">
        <v>928.46602900000005</v>
      </c>
      <c r="Y29" s="55">
        <v>1041.870177</v>
      </c>
      <c r="Z29" s="55">
        <v>1075.5049859999999</v>
      </c>
      <c r="AA29" s="55">
        <v>1020.8170640000001</v>
      </c>
      <c r="AB29" s="55">
        <v>946.46464500000002</v>
      </c>
      <c r="AC29" s="55">
        <v>966.62548199999992</v>
      </c>
      <c r="AD29" s="55">
        <v>1202.1331279999999</v>
      </c>
      <c r="AE29" s="55">
        <v>1182.2841450000001</v>
      </c>
      <c r="AF29" s="55">
        <f t="shared" si="0"/>
        <v>14773.421465999998</v>
      </c>
    </row>
    <row r="30" spans="1:32">
      <c r="A30" s="1" t="s">
        <v>63</v>
      </c>
      <c r="B30" s="1" t="s">
        <v>64</v>
      </c>
      <c r="C30" s="55">
        <v>60.469292500000002</v>
      </c>
      <c r="D30" s="55">
        <v>165.11869700000003</v>
      </c>
      <c r="E30" s="55">
        <v>290.85097000000002</v>
      </c>
      <c r="F30" s="55">
        <v>173.01960199999999</v>
      </c>
      <c r="G30" s="55">
        <v>290.85097000000002</v>
      </c>
      <c r="H30" s="55">
        <v>173.645781</v>
      </c>
      <c r="I30" s="55">
        <v>281.94906250000003</v>
      </c>
      <c r="J30" s="55">
        <v>272.29775050000001</v>
      </c>
      <c r="K30" s="55">
        <v>649.21353999999997</v>
      </c>
      <c r="L30" s="55">
        <v>402.98010950000003</v>
      </c>
      <c r="M30" s="55">
        <v>485.07348949999999</v>
      </c>
      <c r="N30" s="55">
        <v>477.780259</v>
      </c>
      <c r="O30" s="55">
        <v>598.30181049999999</v>
      </c>
      <c r="P30" s="55">
        <v>678.75788550000004</v>
      </c>
      <c r="Q30" s="55">
        <v>1716.6540540000001</v>
      </c>
      <c r="R30" s="55">
        <v>2175.3083879999999</v>
      </c>
      <c r="S30" s="55">
        <v>2764.6921550000002</v>
      </c>
      <c r="T30" s="55">
        <v>3441.8466010000002</v>
      </c>
      <c r="U30" s="55">
        <v>3929.0190560000001</v>
      </c>
      <c r="V30" s="55">
        <v>4052.5929099999998</v>
      </c>
      <c r="W30" s="55">
        <v>4114.5423229999997</v>
      </c>
      <c r="X30" s="55">
        <v>4336.4075389999998</v>
      </c>
      <c r="Y30" s="55">
        <v>4653.2971409999982</v>
      </c>
      <c r="Z30" s="55">
        <v>5168.286376</v>
      </c>
      <c r="AA30" s="55">
        <v>5143.6990450000003</v>
      </c>
      <c r="AB30" s="55">
        <v>4759.4513830000005</v>
      </c>
      <c r="AC30" s="55">
        <v>5524.6765140000007</v>
      </c>
      <c r="AD30" s="55">
        <v>5131.1207460000005</v>
      </c>
      <c r="AE30" s="55">
        <v>5142.7315269999999</v>
      </c>
      <c r="AF30" s="55">
        <f t="shared" si="0"/>
        <v>67054.634977499998</v>
      </c>
    </row>
    <row r="31" spans="1:32">
      <c r="A31" s="1" t="s">
        <v>65</v>
      </c>
      <c r="B31" s="1" t="s">
        <v>66</v>
      </c>
      <c r="C31" s="55">
        <v>7.7120860000000002</v>
      </c>
      <c r="D31" s="55">
        <v>18.658819000000001</v>
      </c>
      <c r="E31" s="55">
        <v>2.9567170000000003</v>
      </c>
      <c r="F31" s="55">
        <v>1.832813</v>
      </c>
      <c r="G31" s="55">
        <v>2.9567170000000003</v>
      </c>
      <c r="H31" s="55">
        <v>1.3747370000000001</v>
      </c>
      <c r="I31" s="55">
        <v>1.80124</v>
      </c>
      <c r="J31" s="55">
        <v>1.8589104999999999</v>
      </c>
      <c r="K31" s="55">
        <v>2.7186590000000002</v>
      </c>
      <c r="L31" s="55">
        <v>1.4313585</v>
      </c>
      <c r="M31" s="55">
        <v>1.8824844999999999</v>
      </c>
      <c r="N31" s="55">
        <v>2.5314535</v>
      </c>
      <c r="O31" s="55">
        <v>2.7234045</v>
      </c>
      <c r="P31" s="55">
        <v>2.9751639999999999</v>
      </c>
      <c r="Q31" s="55">
        <v>6.5026529999999996</v>
      </c>
      <c r="R31" s="55">
        <v>5.9182110000000003</v>
      </c>
      <c r="S31" s="55">
        <v>5.8900170000000003</v>
      </c>
      <c r="T31" s="55">
        <v>5.4337869999999997</v>
      </c>
      <c r="U31" s="55">
        <v>6.2044199999999998</v>
      </c>
      <c r="V31" s="55">
        <v>4.6808649999999998</v>
      </c>
      <c r="W31" s="55">
        <v>9.2336030000000004</v>
      </c>
      <c r="X31" s="55">
        <v>12.216025999999999</v>
      </c>
      <c r="Y31" s="55">
        <v>2.7595619999999998</v>
      </c>
      <c r="Z31" s="55">
        <v>11.963175</v>
      </c>
      <c r="AA31" s="55">
        <v>14.624493999999999</v>
      </c>
      <c r="AB31" s="55">
        <v>12.409530999999998</v>
      </c>
      <c r="AC31" s="55">
        <v>11.299097999999997</v>
      </c>
      <c r="AD31" s="55">
        <v>8.7738539999999947</v>
      </c>
      <c r="AE31" s="55">
        <v>8.3387399999999996</v>
      </c>
      <c r="AF31" s="55">
        <f t="shared" si="0"/>
        <v>179.66259949999997</v>
      </c>
    </row>
    <row r="32" spans="1:32">
      <c r="A32" s="1" t="s">
        <v>67</v>
      </c>
      <c r="B32" s="1" t="s">
        <v>68</v>
      </c>
      <c r="C32" s="55">
        <v>2.1738905000000002</v>
      </c>
      <c r="D32" s="55">
        <v>3.0843779999999996</v>
      </c>
      <c r="E32" s="55">
        <v>3.138436</v>
      </c>
      <c r="F32" s="55">
        <v>2.8308910000000003</v>
      </c>
      <c r="G32" s="55">
        <v>3.138436</v>
      </c>
      <c r="H32" s="55">
        <v>1.7982465000000001</v>
      </c>
      <c r="I32" s="55">
        <v>2.5571065000000002</v>
      </c>
      <c r="J32" s="55">
        <v>4.0184474999999997</v>
      </c>
      <c r="K32" s="55">
        <v>6.0722010000000006</v>
      </c>
      <c r="L32" s="55">
        <v>3.6513884999999999</v>
      </c>
      <c r="M32" s="55">
        <v>3.6849465000000001</v>
      </c>
      <c r="N32" s="55">
        <v>4.3482405000000002</v>
      </c>
      <c r="O32" s="55">
        <v>6.2271280000000004</v>
      </c>
      <c r="P32" s="55">
        <v>7.0318515000000001</v>
      </c>
      <c r="Q32" s="55">
        <v>8.9297540000000009</v>
      </c>
      <c r="R32" s="55">
        <v>8.3694670000000002</v>
      </c>
      <c r="S32" s="55">
        <v>10.25393</v>
      </c>
      <c r="T32" s="55">
        <v>13.125995</v>
      </c>
      <c r="U32" s="55">
        <v>12.605394</v>
      </c>
      <c r="V32" s="55">
        <v>10.746835000000001</v>
      </c>
      <c r="W32" s="55">
        <v>10.100894</v>
      </c>
      <c r="X32" s="55">
        <v>7.2082709999999999</v>
      </c>
      <c r="Y32" s="55">
        <v>8.2050020000000004</v>
      </c>
      <c r="Z32" s="55">
        <v>10.245765</v>
      </c>
      <c r="AA32" s="55">
        <v>8.4883159999999993</v>
      </c>
      <c r="AB32" s="55">
        <v>6.983541999999999</v>
      </c>
      <c r="AC32" s="55">
        <v>6.5369070000000002</v>
      </c>
      <c r="AD32" s="55">
        <v>6.0688420000000001</v>
      </c>
      <c r="AE32" s="55">
        <v>5.2074389999999999</v>
      </c>
      <c r="AF32" s="55">
        <f t="shared" si="0"/>
        <v>186.83194100000003</v>
      </c>
    </row>
    <row r="33" spans="1:32">
      <c r="A33" s="1" t="s">
        <v>69</v>
      </c>
      <c r="B33" s="1" t="s">
        <v>70</v>
      </c>
      <c r="C33" s="55">
        <v>292.15598599999998</v>
      </c>
      <c r="D33" s="55">
        <v>527.52556300000015</v>
      </c>
      <c r="E33" s="55">
        <v>762.74635599999988</v>
      </c>
      <c r="F33" s="55">
        <v>645.15486700000008</v>
      </c>
      <c r="G33" s="55">
        <v>762.74635599999988</v>
      </c>
      <c r="H33" s="55">
        <v>468.26624049999998</v>
      </c>
      <c r="I33" s="55">
        <v>611.87178200000005</v>
      </c>
      <c r="J33" s="55">
        <v>656.53180050000003</v>
      </c>
      <c r="K33" s="55">
        <v>1640.8685590000002</v>
      </c>
      <c r="L33" s="55">
        <v>993.73571600000002</v>
      </c>
      <c r="M33" s="55">
        <v>1096.6631414999999</v>
      </c>
      <c r="N33" s="55">
        <v>1250.885143</v>
      </c>
      <c r="O33" s="55">
        <v>1460.6463409999999</v>
      </c>
      <c r="P33" s="55">
        <v>1679.9406425</v>
      </c>
      <c r="Q33" s="55">
        <v>3264.99388</v>
      </c>
      <c r="R33" s="55">
        <v>4011.8748519999999</v>
      </c>
      <c r="S33" s="55">
        <v>4692.5987459999997</v>
      </c>
      <c r="T33" s="55">
        <v>5606.3048820000004</v>
      </c>
      <c r="U33" s="55">
        <v>6069.6949439999999</v>
      </c>
      <c r="V33" s="55">
        <v>6209.0981250000004</v>
      </c>
      <c r="W33" s="55">
        <v>6222.5753699999996</v>
      </c>
      <c r="X33" s="55">
        <v>5760.2183269999996</v>
      </c>
      <c r="Y33" s="55">
        <v>5918.2431960000004</v>
      </c>
      <c r="Z33" s="55">
        <v>6732.223978</v>
      </c>
      <c r="AA33" s="55">
        <v>6141.3228909999989</v>
      </c>
      <c r="AB33" s="55">
        <v>5134.7614900000008</v>
      </c>
      <c r="AC33" s="55">
        <v>5217.7622630000005</v>
      </c>
      <c r="AD33" s="55">
        <v>5873.4526740000019</v>
      </c>
      <c r="AE33" s="55">
        <v>6281.8086410000005</v>
      </c>
      <c r="AF33" s="55">
        <f t="shared" si="0"/>
        <v>95986.672753000006</v>
      </c>
    </row>
    <row r="34" spans="1:32">
      <c r="B34" s="1" t="s">
        <v>431</v>
      </c>
      <c r="C34" s="55">
        <f>SUM(C9:C33)</f>
        <v>2619.7827139999999</v>
      </c>
      <c r="D34" s="55">
        <f t="shared" ref="D34:G34" si="1">SUM(D9:D33)</f>
        <v>3581.0856949999993</v>
      </c>
      <c r="E34" s="55">
        <f t="shared" si="1"/>
        <v>6988.503541000001</v>
      </c>
      <c r="F34" s="55">
        <f t="shared" si="1"/>
        <v>5302.9146950000004</v>
      </c>
      <c r="G34" s="55">
        <f t="shared" si="1"/>
        <v>6988.503541000001</v>
      </c>
      <c r="H34" s="55">
        <f t="shared" ref="H34:AF34" si="2">SUM(H9:H33)</f>
        <v>6017.9063205000002</v>
      </c>
      <c r="I34" s="55">
        <f t="shared" si="2"/>
        <v>9165.0968325000013</v>
      </c>
      <c r="J34" s="55">
        <f t="shared" si="2"/>
        <v>8005.3120590000008</v>
      </c>
      <c r="K34" s="55">
        <f t="shared" si="2"/>
        <v>9889.4297620000016</v>
      </c>
      <c r="L34" s="55">
        <f t="shared" si="2"/>
        <v>8896.2594715000014</v>
      </c>
      <c r="M34" s="55">
        <f t="shared" si="2"/>
        <v>9068.0802084999996</v>
      </c>
      <c r="N34" s="55">
        <f t="shared" si="2"/>
        <v>11484.266846999997</v>
      </c>
      <c r="O34" s="55">
        <f t="shared" si="2"/>
        <v>11091.6433445</v>
      </c>
      <c r="P34" s="55">
        <f t="shared" si="2"/>
        <v>10277.626996499997</v>
      </c>
      <c r="Q34" s="55">
        <f t="shared" si="2"/>
        <v>18964.930032999997</v>
      </c>
      <c r="R34" s="55">
        <f t="shared" si="2"/>
        <v>23067.949029000003</v>
      </c>
      <c r="S34" s="55">
        <f t="shared" si="2"/>
        <v>22888.423038000001</v>
      </c>
      <c r="T34" s="55">
        <f t="shared" si="2"/>
        <v>24732.214644000003</v>
      </c>
      <c r="U34" s="55">
        <f t="shared" si="2"/>
        <v>34529.952596999996</v>
      </c>
      <c r="V34" s="55">
        <f t="shared" si="2"/>
        <v>33949.861555000003</v>
      </c>
      <c r="W34" s="55">
        <f t="shared" si="2"/>
        <v>33852.321909000006</v>
      </c>
      <c r="X34" s="55">
        <f t="shared" si="2"/>
        <v>30623.891455999998</v>
      </c>
      <c r="Y34" s="55">
        <f t="shared" si="2"/>
        <v>31117.519329999999</v>
      </c>
      <c r="Z34" s="55">
        <f t="shared" si="2"/>
        <v>33500.186522999997</v>
      </c>
      <c r="AA34" s="55">
        <f t="shared" si="2"/>
        <v>32998.605936999993</v>
      </c>
      <c r="AB34" s="55">
        <f t="shared" si="2"/>
        <v>32459.669245000001</v>
      </c>
      <c r="AC34" s="55">
        <f t="shared" si="2"/>
        <v>35198.162876000002</v>
      </c>
      <c r="AD34" s="55">
        <f t="shared" si="2"/>
        <v>32171.191151000006</v>
      </c>
      <c r="AE34" s="55">
        <f t="shared" si="2"/>
        <v>28057.879341000003</v>
      </c>
      <c r="AF34" s="55">
        <f t="shared" si="2"/>
        <v>557489.17069199996</v>
      </c>
    </row>
    <row r="35" spans="1:32">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ht="13.8"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1:32" ht="13.8" thickTop="1">
      <c r="A38" s="30" t="s">
        <v>21</v>
      </c>
      <c r="B38" s="30" t="s">
        <v>22</v>
      </c>
      <c r="C38" s="63">
        <f>C9/C$34*100</f>
        <v>0.54945942360317446</v>
      </c>
      <c r="D38" s="63">
        <f t="shared" ref="D38:AF44" si="3">D9/D$34*100</f>
        <v>0.61543682215624851</v>
      </c>
      <c r="E38" s="63">
        <f t="shared" si="3"/>
        <v>0.57468341776432952</v>
      </c>
      <c r="F38" s="63">
        <f t="shared" si="3"/>
        <v>0.71326482086659315</v>
      </c>
      <c r="G38" s="63">
        <f t="shared" si="3"/>
        <v>0.57468341776432952</v>
      </c>
      <c r="H38" s="63">
        <f t="shared" si="3"/>
        <v>1.351486857197248</v>
      </c>
      <c r="I38" s="63">
        <f t="shared" si="3"/>
        <v>0.43058219919794827</v>
      </c>
      <c r="J38" s="63">
        <f t="shared" si="3"/>
        <v>0.4136487216981331</v>
      </c>
      <c r="K38" s="63">
        <f t="shared" si="3"/>
        <v>0.26438402040596848</v>
      </c>
      <c r="L38" s="63">
        <f t="shared" si="3"/>
        <v>0.35551689562700267</v>
      </c>
      <c r="M38" s="63">
        <f t="shared" si="3"/>
        <v>0.38270945119640315</v>
      </c>
      <c r="N38" s="63">
        <f t="shared" si="3"/>
        <v>0.28457259775827298</v>
      </c>
      <c r="O38" s="63">
        <f t="shared" si="3"/>
        <v>0.25055846673775994</v>
      </c>
      <c r="P38" s="63">
        <f t="shared" si="3"/>
        <v>0.12878175579350529</v>
      </c>
      <c r="Q38" s="63">
        <f t="shared" si="3"/>
        <v>0.65185857677769798</v>
      </c>
      <c r="R38" s="63">
        <f t="shared" si="3"/>
        <v>8.7843535524226149E-2</v>
      </c>
      <c r="S38" s="63">
        <f t="shared" si="3"/>
        <v>6.1085331116030026E-2</v>
      </c>
      <c r="T38" s="63">
        <f t="shared" si="3"/>
        <v>4.6995152546194269E-2</v>
      </c>
      <c r="U38" s="63">
        <f t="shared" si="3"/>
        <v>3.6253484463478834E-2</v>
      </c>
      <c r="V38" s="63">
        <f t="shared" si="3"/>
        <v>3.0913236517909563E-2</v>
      </c>
      <c r="W38" s="63">
        <f t="shared" si="3"/>
        <v>1.4889055508656213E-2</v>
      </c>
      <c r="X38" s="63">
        <f t="shared" si="3"/>
        <v>1.4900875698819614E-2</v>
      </c>
      <c r="Y38" s="63">
        <f t="shared" si="3"/>
        <v>0.60687247269719957</v>
      </c>
      <c r="Z38" s="63">
        <f t="shared" si="3"/>
        <v>0.5134207562752322</v>
      </c>
      <c r="AA38" s="63">
        <f t="shared" si="3"/>
        <v>0.43505734537418372</v>
      </c>
      <c r="AB38" s="63">
        <f t="shared" si="3"/>
        <v>0.43443437434816656</v>
      </c>
      <c r="AC38" s="63">
        <f t="shared" si="3"/>
        <v>0.48569045947726353</v>
      </c>
      <c r="AD38" s="63">
        <f t="shared" si="3"/>
        <v>0.40726716454179934</v>
      </c>
      <c r="AE38" s="63">
        <f t="shared" ref="AE38" si="4">AE9/AE$34*100</f>
        <v>0.405363500989189</v>
      </c>
      <c r="AF38" s="63">
        <f t="shared" si="3"/>
        <v>0.31174018633272427</v>
      </c>
    </row>
    <row r="39" spans="1:32">
      <c r="A39" s="1" t="s">
        <v>23</v>
      </c>
      <c r="B39" s="1" t="s">
        <v>24</v>
      </c>
      <c r="C39" s="63">
        <f t="shared" ref="C39:R63" si="5">C10/C$34*100</f>
        <v>28.84502758422277</v>
      </c>
      <c r="D39" s="63">
        <f t="shared" si="5"/>
        <v>21.919495394817691</v>
      </c>
      <c r="E39" s="63">
        <f t="shared" si="5"/>
        <v>17.202083893170343</v>
      </c>
      <c r="F39" s="63">
        <f t="shared" si="5"/>
        <v>22.142975128510905</v>
      </c>
      <c r="G39" s="63">
        <f t="shared" si="5"/>
        <v>17.202083893170343</v>
      </c>
      <c r="H39" s="63">
        <f t="shared" si="5"/>
        <v>24.112888016499326</v>
      </c>
      <c r="I39" s="63">
        <f t="shared" si="5"/>
        <v>23.543353021087679</v>
      </c>
      <c r="J39" s="63">
        <f t="shared" si="5"/>
        <v>18.916172621872303</v>
      </c>
      <c r="K39" s="63">
        <f t="shared" si="5"/>
        <v>10.803862838537647</v>
      </c>
      <c r="L39" s="63">
        <f t="shared" si="5"/>
        <v>13.005147176815907</v>
      </c>
      <c r="M39" s="63">
        <f t="shared" si="5"/>
        <v>11.356968942937423</v>
      </c>
      <c r="N39" s="63">
        <f t="shared" si="5"/>
        <v>11.089185835425583</v>
      </c>
      <c r="O39" s="63">
        <f t="shared" si="5"/>
        <v>10.643236974306229</v>
      </c>
      <c r="P39" s="63">
        <f t="shared" si="5"/>
        <v>8.6751017020137891</v>
      </c>
      <c r="Q39" s="63">
        <f t="shared" si="5"/>
        <v>7.785003105368431</v>
      </c>
      <c r="R39" s="63">
        <f t="shared" si="5"/>
        <v>7.4127996374982779</v>
      </c>
      <c r="S39" s="63">
        <f t="shared" si="3"/>
        <v>7.2022931298636381</v>
      </c>
      <c r="T39" s="63">
        <f t="shared" si="3"/>
        <v>6.1766930781938747</v>
      </c>
      <c r="U39" s="63">
        <f t="shared" si="3"/>
        <v>4.0934059177445912</v>
      </c>
      <c r="V39" s="63">
        <f t="shared" si="3"/>
        <v>6.5352669035353887</v>
      </c>
      <c r="W39" s="63">
        <f t="shared" si="3"/>
        <v>6.1019002848688757</v>
      </c>
      <c r="X39" s="63">
        <f t="shared" si="3"/>
        <v>7.3670162926272358</v>
      </c>
      <c r="Y39" s="63">
        <f t="shared" si="3"/>
        <v>4.9822814812404257</v>
      </c>
      <c r="Z39" s="63">
        <f t="shared" si="3"/>
        <v>4.7562513387979566</v>
      </c>
      <c r="AA39" s="63">
        <f t="shared" si="3"/>
        <v>3.8013920478788634</v>
      </c>
      <c r="AB39" s="63">
        <f t="shared" si="3"/>
        <v>2.9661605351949425</v>
      </c>
      <c r="AC39" s="63">
        <f t="shared" ref="AC39:AF39" si="6">AC10/AC$34*100</f>
        <v>3.0722544406922472</v>
      </c>
      <c r="AD39" s="63">
        <f t="shared" si="6"/>
        <v>3.4463712232350341</v>
      </c>
      <c r="AE39" s="63">
        <f t="shared" ref="AE39" si="7">AE10/AE$34*100</f>
        <v>3.5510078466410917</v>
      </c>
      <c r="AF39" s="63">
        <f t="shared" si="6"/>
        <v>7.1224727664597474</v>
      </c>
    </row>
    <row r="40" spans="1:32">
      <c r="A40" s="1" t="s">
        <v>25</v>
      </c>
      <c r="B40" s="1" t="s">
        <v>26</v>
      </c>
      <c r="C40" s="63">
        <f t="shared" si="5"/>
        <v>14.230056638201024</v>
      </c>
      <c r="D40" s="63">
        <f t="shared" si="3"/>
        <v>5.2921245438110081</v>
      </c>
      <c r="E40" s="63">
        <f t="shared" si="3"/>
        <v>3.6657513228267242</v>
      </c>
      <c r="F40" s="63">
        <f t="shared" si="3"/>
        <v>4.9789060014287108</v>
      </c>
      <c r="G40" s="63">
        <f t="shared" si="3"/>
        <v>3.6657513228267242</v>
      </c>
      <c r="H40" s="63">
        <f t="shared" si="3"/>
        <v>7.4520958056844515</v>
      </c>
      <c r="I40" s="63">
        <f t="shared" si="3"/>
        <v>10.062270648682748</v>
      </c>
      <c r="J40" s="63">
        <f t="shared" si="3"/>
        <v>8.3275767088994126</v>
      </c>
      <c r="K40" s="63">
        <f t="shared" si="3"/>
        <v>3.2374129217259511</v>
      </c>
      <c r="L40" s="63">
        <f t="shared" si="3"/>
        <v>6.9604264352194463</v>
      </c>
      <c r="M40" s="63">
        <f t="shared" si="3"/>
        <v>5.3226500031128392</v>
      </c>
      <c r="N40" s="63">
        <f t="shared" si="3"/>
        <v>4.2073218163353614</v>
      </c>
      <c r="O40" s="63">
        <f t="shared" si="3"/>
        <v>2.6188567417652955</v>
      </c>
      <c r="P40" s="63">
        <f t="shared" si="3"/>
        <v>0.88314093837916041</v>
      </c>
      <c r="Q40" s="63">
        <f t="shared" si="3"/>
        <v>0.87732711752947201</v>
      </c>
      <c r="R40" s="63">
        <f t="shared" si="3"/>
        <v>0.73792554676621469</v>
      </c>
      <c r="S40" s="63">
        <f t="shared" si="3"/>
        <v>0.7819951584381406</v>
      </c>
      <c r="T40" s="63">
        <f t="shared" si="3"/>
        <v>0.81661609324984941</v>
      </c>
      <c r="U40" s="63">
        <f t="shared" si="3"/>
        <v>0.58699151245753456</v>
      </c>
      <c r="V40" s="63">
        <f t="shared" si="3"/>
        <v>0.86634585688518861</v>
      </c>
      <c r="W40" s="63">
        <f t="shared" si="3"/>
        <v>0.83290764148452179</v>
      </c>
      <c r="X40" s="63">
        <f t="shared" si="3"/>
        <v>1.008617368056544</v>
      </c>
      <c r="Y40" s="63">
        <f t="shared" si="3"/>
        <v>0.88824917908390355</v>
      </c>
      <c r="Z40" s="63">
        <f t="shared" si="3"/>
        <v>0.99594067564648825</v>
      </c>
      <c r="AA40" s="63">
        <f t="shared" si="3"/>
        <v>0.92431199542888742</v>
      </c>
      <c r="AB40" s="63">
        <f t="shared" si="3"/>
        <v>0.5715143694157504</v>
      </c>
      <c r="AC40" s="63">
        <f t="shared" ref="AC40:AF40" si="8">AC11/AC$34*100</f>
        <v>0.58691384754304698</v>
      </c>
      <c r="AD40" s="63">
        <f t="shared" si="8"/>
        <v>0.54424496182994919</v>
      </c>
      <c r="AE40" s="63">
        <f t="shared" ref="AE40" si="9">AE11/AE$34*100</f>
        <v>0.54587800146460108</v>
      </c>
      <c r="AF40" s="63">
        <f t="shared" si="8"/>
        <v>1.6328744585658066</v>
      </c>
    </row>
    <row r="41" spans="1:32">
      <c r="A41" s="1" t="s">
        <v>27</v>
      </c>
      <c r="B41" s="1" t="s">
        <v>28</v>
      </c>
      <c r="C41" s="63">
        <f t="shared" si="5"/>
        <v>0.33434994258077239</v>
      </c>
      <c r="D41" s="63">
        <f t="shared" si="3"/>
        <v>1.505377994033176</v>
      </c>
      <c r="E41" s="63">
        <f t="shared" si="3"/>
        <v>1.6707957192118994</v>
      </c>
      <c r="F41" s="63">
        <f t="shared" si="3"/>
        <v>0.80857221860326378</v>
      </c>
      <c r="G41" s="63">
        <f t="shared" si="3"/>
        <v>1.6707957192118994</v>
      </c>
      <c r="H41" s="63">
        <f t="shared" si="3"/>
        <v>1.3684095284015314</v>
      </c>
      <c r="I41" s="63">
        <f t="shared" si="3"/>
        <v>1.3143019566672973</v>
      </c>
      <c r="J41" s="63">
        <f t="shared" si="3"/>
        <v>2.2999863483522947</v>
      </c>
      <c r="K41" s="63">
        <f t="shared" si="3"/>
        <v>3.5269969390981348</v>
      </c>
      <c r="L41" s="63">
        <f t="shared" si="3"/>
        <v>2.2169132333855623</v>
      </c>
      <c r="M41" s="63">
        <f t="shared" si="3"/>
        <v>2.5897923331100188</v>
      </c>
      <c r="N41" s="63">
        <f t="shared" si="3"/>
        <v>2.5300577901139749</v>
      </c>
      <c r="O41" s="63">
        <f t="shared" si="3"/>
        <v>2.1441166841875279</v>
      </c>
      <c r="P41" s="63">
        <f t="shared" si="3"/>
        <v>2.8614402731306607</v>
      </c>
      <c r="Q41" s="63">
        <f t="shared" si="3"/>
        <v>3.1306635034607622</v>
      </c>
      <c r="R41" s="63">
        <f t="shared" si="3"/>
        <v>2.9270892967170337</v>
      </c>
      <c r="S41" s="63">
        <f t="shared" si="3"/>
        <v>3.5463872310135689</v>
      </c>
      <c r="T41" s="63">
        <f t="shared" si="3"/>
        <v>1.3863267521138856</v>
      </c>
      <c r="U41" s="63">
        <f t="shared" si="3"/>
        <v>0.85751979000899536</v>
      </c>
      <c r="V41" s="63">
        <f t="shared" si="3"/>
        <v>0.79386258928736875</v>
      </c>
      <c r="W41" s="63">
        <f t="shared" si="3"/>
        <v>0.64805352669671723</v>
      </c>
      <c r="X41" s="63">
        <f t="shared" si="3"/>
        <v>0.61276636011336838</v>
      </c>
      <c r="Y41" s="63">
        <f t="shared" si="3"/>
        <v>0.27542148553394991</v>
      </c>
      <c r="Z41" s="63">
        <f t="shared" si="3"/>
        <v>0.43646492505232204</v>
      </c>
      <c r="AA41" s="63">
        <f t="shared" si="3"/>
        <v>0.24863563981048306</v>
      </c>
      <c r="AB41" s="63">
        <f t="shared" si="3"/>
        <v>1.3474274327899116</v>
      </c>
      <c r="AC41" s="63">
        <f t="shared" ref="AC41:AF41" si="10">AC12/AC$34*100</f>
        <v>1.2096426949893859</v>
      </c>
      <c r="AD41" s="63">
        <f t="shared" si="10"/>
        <v>1.405778685275513</v>
      </c>
      <c r="AE41" s="63">
        <f t="shared" ref="AE41" si="11">AE12/AE$34*100</f>
        <v>1.2498914288491665</v>
      </c>
      <c r="AF41" s="63">
        <f t="shared" si="10"/>
        <v>1.3821919038239319</v>
      </c>
    </row>
    <row r="42" spans="1:32">
      <c r="A42" s="1" t="s">
        <v>29</v>
      </c>
      <c r="B42" s="1" t="s">
        <v>30</v>
      </c>
      <c r="C42" s="63">
        <f t="shared" si="5"/>
        <v>14.362054245541525</v>
      </c>
      <c r="D42" s="63">
        <f t="shared" si="3"/>
        <v>5.8162384745724456</v>
      </c>
      <c r="E42" s="63">
        <f t="shared" si="3"/>
        <v>3.8423135571821838</v>
      </c>
      <c r="F42" s="63">
        <f t="shared" si="3"/>
        <v>5.5114304832316368</v>
      </c>
      <c r="G42" s="63">
        <f t="shared" si="3"/>
        <v>3.8423135571821838</v>
      </c>
      <c r="H42" s="63">
        <f t="shared" si="3"/>
        <v>7.7028779414679489</v>
      </c>
      <c r="I42" s="63">
        <f t="shared" si="3"/>
        <v>10.65161108323729</v>
      </c>
      <c r="J42" s="63">
        <f t="shared" si="3"/>
        <v>8.8027572167877164</v>
      </c>
      <c r="K42" s="63">
        <f t="shared" si="3"/>
        <v>3.3613997975629681</v>
      </c>
      <c r="L42" s="63">
        <f t="shared" si="3"/>
        <v>6.9381663437018366</v>
      </c>
      <c r="M42" s="63">
        <f t="shared" si="3"/>
        <v>5.3622472267526815</v>
      </c>
      <c r="N42" s="63">
        <f t="shared" si="3"/>
        <v>4.3122403771849598</v>
      </c>
      <c r="O42" s="63">
        <f t="shared" si="3"/>
        <v>2.6561178614356229</v>
      </c>
      <c r="P42" s="63">
        <f t="shared" si="3"/>
        <v>1.0465585152742902</v>
      </c>
      <c r="Q42" s="63">
        <f t="shared" si="3"/>
        <v>1.1204489003136415</v>
      </c>
      <c r="R42" s="63">
        <f t="shared" si="3"/>
        <v>1.0106728504857752</v>
      </c>
      <c r="S42" s="63">
        <f t="shared" si="3"/>
        <v>0.97722593919491141</v>
      </c>
      <c r="T42" s="63">
        <f t="shared" si="3"/>
        <v>0.80665753500728021</v>
      </c>
      <c r="U42" s="63">
        <f t="shared" si="3"/>
        <v>0.67891827925754977</v>
      </c>
      <c r="V42" s="63">
        <f t="shared" si="3"/>
        <v>0.74319038854177732</v>
      </c>
      <c r="W42" s="63">
        <f t="shared" si="3"/>
        <v>0.84768489668564895</v>
      </c>
      <c r="X42" s="63">
        <f t="shared" si="3"/>
        <v>1.0136539160805469</v>
      </c>
      <c r="Y42" s="63">
        <f t="shared" si="3"/>
        <v>1.0030760282972724</v>
      </c>
      <c r="Z42" s="63">
        <f t="shared" si="3"/>
        <v>0.97397106662670874</v>
      </c>
      <c r="AA42" s="63">
        <f t="shared" si="3"/>
        <v>1.0153169398720954</v>
      </c>
      <c r="AB42" s="63">
        <f t="shared" si="3"/>
        <v>0.61218530139708449</v>
      </c>
      <c r="AC42" s="63">
        <f t="shared" ref="AC42:AF42" si="12">AC13/AC$34*100</f>
        <v>0.58013741148755527</v>
      </c>
      <c r="AD42" s="63">
        <f t="shared" si="12"/>
        <v>0.98116855393521296</v>
      </c>
      <c r="AE42" s="63">
        <f t="shared" ref="AE42" si="13">AE13/AE$34*100</f>
        <v>1.1320212306133604</v>
      </c>
      <c r="AF42" s="63">
        <f t="shared" si="12"/>
        <v>1.7676041606813957</v>
      </c>
    </row>
    <row r="43" spans="1:32">
      <c r="A43" s="1" t="s">
        <v>31</v>
      </c>
      <c r="B43" s="1" t="s">
        <v>32</v>
      </c>
      <c r="C43" s="63">
        <f t="shared" si="5"/>
        <v>16.103529702883595</v>
      </c>
      <c r="D43" s="63">
        <f t="shared" si="3"/>
        <v>5.203999956219981</v>
      </c>
      <c r="E43" s="63">
        <f t="shared" si="3"/>
        <v>3.8109615232718377</v>
      </c>
      <c r="F43" s="63">
        <f t="shared" si="3"/>
        <v>5.5356872566097346</v>
      </c>
      <c r="G43" s="63">
        <f t="shared" si="3"/>
        <v>3.8109615232718377</v>
      </c>
      <c r="H43" s="63">
        <f t="shared" si="3"/>
        <v>7.5713006024683933</v>
      </c>
      <c r="I43" s="63">
        <f t="shared" si="3"/>
        <v>10.701420786107116</v>
      </c>
      <c r="J43" s="63">
        <f t="shared" si="3"/>
        <v>8.7761971653577486</v>
      </c>
      <c r="K43" s="63">
        <f t="shared" si="3"/>
        <v>3.2514611432456415</v>
      </c>
      <c r="L43" s="63">
        <f t="shared" si="3"/>
        <v>6.8002425619224471</v>
      </c>
      <c r="M43" s="63">
        <f t="shared" si="3"/>
        <v>5.2562952801543918</v>
      </c>
      <c r="N43" s="63">
        <f t="shared" si="3"/>
        <v>4.1492248381922341</v>
      </c>
      <c r="O43" s="63">
        <f t="shared" si="3"/>
        <v>2.5040888385373918</v>
      </c>
      <c r="P43" s="63">
        <f t="shared" si="3"/>
        <v>0.66235165494118753</v>
      </c>
      <c r="Q43" s="63">
        <f t="shared" si="3"/>
        <v>0.63071355281493025</v>
      </c>
      <c r="R43" s="63">
        <f t="shared" si="3"/>
        <v>0.58751896767943901</v>
      </c>
      <c r="S43" s="63">
        <f t="shared" si="3"/>
        <v>0.60023619701501607</v>
      </c>
      <c r="T43" s="63">
        <f t="shared" si="3"/>
        <v>0.57666342077699784</v>
      </c>
      <c r="U43" s="63">
        <f t="shared" si="3"/>
        <v>0.39807049144904449</v>
      </c>
      <c r="V43" s="63">
        <f t="shared" si="3"/>
        <v>0.4309831242255856</v>
      </c>
      <c r="W43" s="63">
        <f t="shared" si="3"/>
        <v>0.50002200869712865</v>
      </c>
      <c r="X43" s="63">
        <f t="shared" si="3"/>
        <v>0.61495070693604803</v>
      </c>
      <c r="Y43" s="63">
        <f t="shared" si="3"/>
        <v>0.63453882009687823</v>
      </c>
      <c r="Z43" s="63">
        <f t="shared" si="3"/>
        <v>0.65302589240750664</v>
      </c>
      <c r="AA43" s="63">
        <f t="shared" si="3"/>
        <v>0.74300578778416793</v>
      </c>
      <c r="AB43" s="63">
        <f t="shared" si="3"/>
        <v>0.67848579829236644</v>
      </c>
      <c r="AC43" s="63">
        <f t="shared" ref="AC43:AF43" si="14">AC14/AC$34*100</f>
        <v>0.64924478247647044</v>
      </c>
      <c r="AD43" s="63">
        <f t="shared" si="14"/>
        <v>0.32514964866866142</v>
      </c>
      <c r="AE43" s="63">
        <f t="shared" ref="AE43" si="15">AE14/AE$34*100</f>
        <v>0.31670587758979551</v>
      </c>
      <c r="AF43" s="63">
        <f t="shared" si="14"/>
        <v>1.485062487621664</v>
      </c>
    </row>
    <row r="44" spans="1:32">
      <c r="A44" s="1" t="s">
        <v>33</v>
      </c>
      <c r="B44" s="1" t="s">
        <v>34</v>
      </c>
      <c r="C44" s="63">
        <f t="shared" si="5"/>
        <v>0.81076218216469997</v>
      </c>
      <c r="D44" s="63">
        <f t="shared" si="3"/>
        <v>0.77985846691669314</v>
      </c>
      <c r="E44" s="63">
        <f t="shared" si="3"/>
        <v>0.58076680882946696</v>
      </c>
      <c r="F44" s="63">
        <f t="shared" si="3"/>
        <v>0.80743414636429478</v>
      </c>
      <c r="G44" s="63">
        <f t="shared" si="3"/>
        <v>0.58076680882946696</v>
      </c>
      <c r="H44" s="63">
        <f t="shared" si="3"/>
        <v>0.39151761003222812</v>
      </c>
      <c r="I44" s="63">
        <f t="shared" si="3"/>
        <v>0.3195082008971234</v>
      </c>
      <c r="J44" s="63">
        <f t="shared" si="3"/>
        <v>0.31054785018718528</v>
      </c>
      <c r="K44" s="63">
        <f t="shared" si="3"/>
        <v>0.28042496551784496</v>
      </c>
      <c r="L44" s="63">
        <f t="shared" si="3"/>
        <v>0.29271408487380018</v>
      </c>
      <c r="M44" s="63">
        <f t="shared" si="3"/>
        <v>0.50068479166562496</v>
      </c>
      <c r="N44" s="63">
        <f t="shared" si="3"/>
        <v>0.51475450969203695</v>
      </c>
      <c r="O44" s="63">
        <f t="shared" si="3"/>
        <v>0.3680332817430686</v>
      </c>
      <c r="P44" s="63">
        <f t="shared" si="3"/>
        <v>0.35882790854891877</v>
      </c>
      <c r="Q44" s="63">
        <f t="shared" si="3"/>
        <v>0.31231279470547368</v>
      </c>
      <c r="R44" s="63">
        <f t="shared" si="3"/>
        <v>0.30650607000697472</v>
      </c>
      <c r="S44" s="63">
        <f t="shared" si="3"/>
        <v>0.24140099957200029</v>
      </c>
      <c r="T44" s="63">
        <f t="shared" si="3"/>
        <v>0.23579829723881152</v>
      </c>
      <c r="U44" s="63">
        <f t="shared" si="3"/>
        <v>0.19000091533777555</v>
      </c>
      <c r="V44" s="63">
        <f t="shared" si="3"/>
        <v>0.18252897114060115</v>
      </c>
      <c r="W44" s="63">
        <f t="shared" si="3"/>
        <v>0.1824905280236504</v>
      </c>
      <c r="X44" s="63">
        <f t="shared" si="3"/>
        <v>0.16493223623317169</v>
      </c>
      <c r="Y44" s="63">
        <f t="shared" si="3"/>
        <v>0.15134784203249663</v>
      </c>
      <c r="Z44" s="63">
        <f t="shared" si="3"/>
        <v>0.13820066932527034</v>
      </c>
      <c r="AA44" s="63">
        <f t="shared" si="3"/>
        <v>0.15032185933764225</v>
      </c>
      <c r="AB44" s="63">
        <f t="shared" si="3"/>
        <v>0.13778030719425466</v>
      </c>
      <c r="AC44" s="63">
        <f t="shared" ref="AC44:AF44" si="16">AC15/AC$34*100</f>
        <v>0.14682052919084854</v>
      </c>
      <c r="AD44" s="63">
        <f t="shared" si="16"/>
        <v>0.16215465804528795</v>
      </c>
      <c r="AE44" s="63">
        <f t="shared" ref="AE44" si="17">AE15/AE$34*100</f>
        <v>0.20587924090039658</v>
      </c>
      <c r="AF44" s="63">
        <f t="shared" si="16"/>
        <v>0.23669570601022902</v>
      </c>
    </row>
    <row r="45" spans="1:32">
      <c r="A45" s="1" t="s">
        <v>35</v>
      </c>
      <c r="B45" s="1" t="s">
        <v>36</v>
      </c>
      <c r="C45" s="63">
        <f t="shared" si="5"/>
        <v>0.20847788142173385</v>
      </c>
      <c r="D45" s="63">
        <f t="shared" ref="D45:AF51" si="18">D16/D$34*100</f>
        <v>2.1878427290749323</v>
      </c>
      <c r="E45" s="63">
        <f t="shared" si="18"/>
        <v>0.92504326027356576</v>
      </c>
      <c r="F45" s="63">
        <f t="shared" si="18"/>
        <v>1.2161975952735933</v>
      </c>
      <c r="G45" s="63">
        <f t="shared" si="18"/>
        <v>0.92504326027356576</v>
      </c>
      <c r="H45" s="63">
        <f t="shared" si="18"/>
        <v>2.1742871279712537</v>
      </c>
      <c r="I45" s="63">
        <f t="shared" si="18"/>
        <v>1.7190289789554165</v>
      </c>
      <c r="J45" s="63">
        <f t="shared" si="18"/>
        <v>3.0400198231672704</v>
      </c>
      <c r="K45" s="63">
        <f t="shared" si="18"/>
        <v>2.0065116874834827</v>
      </c>
      <c r="L45" s="63">
        <f t="shared" si="18"/>
        <v>3.2275442495787141</v>
      </c>
      <c r="M45" s="63">
        <f t="shared" si="18"/>
        <v>3.4560485438388149</v>
      </c>
      <c r="N45" s="63">
        <f t="shared" si="18"/>
        <v>4.7865073001468561</v>
      </c>
      <c r="O45" s="63">
        <f t="shared" si="18"/>
        <v>1.1460759425070604</v>
      </c>
      <c r="P45" s="63">
        <f t="shared" si="18"/>
        <v>1.0355406801224052</v>
      </c>
      <c r="Q45" s="63">
        <f t="shared" si="18"/>
        <v>0.7771765714059149</v>
      </c>
      <c r="R45" s="63">
        <f t="shared" si="18"/>
        <v>0.87951236039641567</v>
      </c>
      <c r="S45" s="63">
        <f t="shared" si="18"/>
        <v>0.91728850280087171</v>
      </c>
      <c r="T45" s="63">
        <f t="shared" si="18"/>
        <v>0.73884192592647779</v>
      </c>
      <c r="U45" s="63">
        <f t="shared" si="18"/>
        <v>0.50454255478803145</v>
      </c>
      <c r="V45" s="63">
        <f t="shared" si="18"/>
        <v>1.0458608893729258</v>
      </c>
      <c r="W45" s="63">
        <f t="shared" si="18"/>
        <v>0.72256708611461284</v>
      </c>
      <c r="X45" s="63">
        <f t="shared" si="18"/>
        <v>0.599060041940086</v>
      </c>
      <c r="Y45" s="63">
        <f t="shared" si="18"/>
        <v>0.50769806013325292</v>
      </c>
      <c r="Z45" s="63">
        <f t="shared" si="18"/>
        <v>0.50264605805818852</v>
      </c>
      <c r="AA45" s="63">
        <f t="shared" si="18"/>
        <v>0.37972695343320867</v>
      </c>
      <c r="AB45" s="63">
        <f t="shared" si="18"/>
        <v>0.47056273385634745</v>
      </c>
      <c r="AC45" s="63">
        <f t="shared" si="18"/>
        <v>0.41871617993020854</v>
      </c>
      <c r="AD45" s="63">
        <f t="shared" si="18"/>
        <v>0.45045480386415659</v>
      </c>
      <c r="AE45" s="63">
        <f t="shared" ref="AE45" si="19">AE16/AE$34*100</f>
        <v>0.41147785118347857</v>
      </c>
      <c r="AF45" s="63">
        <f t="shared" si="18"/>
        <v>0.9155402167120954</v>
      </c>
    </row>
    <row r="46" spans="1:32">
      <c r="A46" s="1" t="s">
        <v>37</v>
      </c>
      <c r="B46" s="1" t="s">
        <v>38</v>
      </c>
      <c r="C46" s="63">
        <f t="shared" si="5"/>
        <v>0.2182064554228523</v>
      </c>
      <c r="D46" s="63">
        <f t="shared" si="18"/>
        <v>0.45363823665772401</v>
      </c>
      <c r="E46" s="63">
        <f t="shared" si="18"/>
        <v>0.56092012789322843</v>
      </c>
      <c r="F46" s="63">
        <f t="shared" si="18"/>
        <v>0.64893336927419676</v>
      </c>
      <c r="G46" s="63">
        <f t="shared" si="18"/>
        <v>0.56092012789322843</v>
      </c>
      <c r="H46" s="63">
        <f t="shared" si="18"/>
        <v>0.34050572422831382</v>
      </c>
      <c r="I46" s="63">
        <f t="shared" si="18"/>
        <v>0.18373995177317184</v>
      </c>
      <c r="J46" s="63">
        <f t="shared" si="18"/>
        <v>0.21630327303147046</v>
      </c>
      <c r="K46" s="63">
        <f t="shared" si="18"/>
        <v>0.50657988585449432</v>
      </c>
      <c r="L46" s="63">
        <f t="shared" si="18"/>
        <v>0.45465096459445148</v>
      </c>
      <c r="M46" s="63">
        <f t="shared" si="18"/>
        <v>0.41510411393048935</v>
      </c>
      <c r="N46" s="63">
        <f t="shared" si="18"/>
        <v>0.35256182253007179</v>
      </c>
      <c r="O46" s="63">
        <f t="shared" si="18"/>
        <v>0.38221273154281238</v>
      </c>
      <c r="P46" s="63">
        <f t="shared" si="18"/>
        <v>0.46757925264621192</v>
      </c>
      <c r="Q46" s="63">
        <f t="shared" si="18"/>
        <v>0.42972680552045361</v>
      </c>
      <c r="R46" s="63">
        <f t="shared" si="18"/>
        <v>0.50654232785542708</v>
      </c>
      <c r="S46" s="63">
        <f t="shared" si="18"/>
        <v>0.46524116940345067</v>
      </c>
      <c r="T46" s="63">
        <f t="shared" si="18"/>
        <v>0.55534253999093663</v>
      </c>
      <c r="U46" s="63">
        <f t="shared" si="18"/>
        <v>0.44032404207010034</v>
      </c>
      <c r="V46" s="63">
        <f t="shared" si="18"/>
        <v>0.42289239903794357</v>
      </c>
      <c r="W46" s="63">
        <f t="shared" si="18"/>
        <v>0.41246386695524784</v>
      </c>
      <c r="X46" s="63">
        <f t="shared" si="18"/>
        <v>0.42204721495209313</v>
      </c>
      <c r="Y46" s="63">
        <f t="shared" si="18"/>
        <v>0.34893448879557587</v>
      </c>
      <c r="Z46" s="63">
        <f t="shared" si="18"/>
        <v>0.29665274231165811</v>
      </c>
      <c r="AA46" s="63">
        <f t="shared" si="18"/>
        <v>0.30034819103940141</v>
      </c>
      <c r="AB46" s="63">
        <f t="shared" si="18"/>
        <v>0.20561462132051989</v>
      </c>
      <c r="AC46" s="63">
        <f t="shared" si="18"/>
        <v>0.15762167530007426</v>
      </c>
      <c r="AD46" s="63">
        <f t="shared" si="18"/>
        <v>0.14084836581685448</v>
      </c>
      <c r="AE46" s="63">
        <f t="shared" ref="AE46" si="20">AE17/AE$34*100</f>
        <v>9.7084536108170291E-2</v>
      </c>
      <c r="AF46" s="63">
        <f t="shared" si="18"/>
        <v>0.3510494430000744</v>
      </c>
    </row>
    <row r="47" spans="1:32">
      <c r="A47" s="1" t="s">
        <v>39</v>
      </c>
      <c r="B47" s="1" t="s">
        <v>40</v>
      </c>
      <c r="C47" s="63">
        <f t="shared" si="5"/>
        <v>0.10908126024073003</v>
      </c>
      <c r="D47" s="63">
        <f t="shared" si="18"/>
        <v>0.33873565262447602</v>
      </c>
      <c r="E47" s="63">
        <f t="shared" si="18"/>
        <v>9.564259302133192E-2</v>
      </c>
      <c r="F47" s="63">
        <f t="shared" si="18"/>
        <v>0.14735549126158437</v>
      </c>
      <c r="G47" s="63">
        <f t="shared" si="18"/>
        <v>9.564259302133192E-2</v>
      </c>
      <c r="H47" s="63">
        <f t="shared" si="18"/>
        <v>8.8041101303813485E-2</v>
      </c>
      <c r="I47" s="63">
        <f t="shared" si="18"/>
        <v>6.7946663453869183E-2</v>
      </c>
      <c r="J47" s="63">
        <f t="shared" si="18"/>
        <v>5.7594194530074846E-2</v>
      </c>
      <c r="K47" s="63">
        <f t="shared" si="18"/>
        <v>0.13254600432440988</v>
      </c>
      <c r="L47" s="63">
        <f t="shared" si="18"/>
        <v>9.79928983403415E-2</v>
      </c>
      <c r="M47" s="63">
        <f t="shared" si="18"/>
        <v>0</v>
      </c>
      <c r="N47" s="63">
        <f t="shared" si="18"/>
        <v>0.20222478552095599</v>
      </c>
      <c r="O47" s="63">
        <f t="shared" si="18"/>
        <v>0.1681267141468894</v>
      </c>
      <c r="P47" s="63">
        <f t="shared" si="18"/>
        <v>0.14715696536905354</v>
      </c>
      <c r="Q47" s="63">
        <f t="shared" si="18"/>
        <v>3.1725811745840792E-2</v>
      </c>
      <c r="R47" s="63">
        <f t="shared" si="18"/>
        <v>8.2496358805353928E-2</v>
      </c>
      <c r="S47" s="63">
        <f t="shared" si="18"/>
        <v>5.9575598447133171E-2</v>
      </c>
      <c r="T47" s="63">
        <f t="shared" si="18"/>
        <v>5.5542049904263313E-2</v>
      </c>
      <c r="U47" s="63">
        <f t="shared" si="18"/>
        <v>3.3261398108602798E-2</v>
      </c>
      <c r="V47" s="63">
        <f t="shared" si="18"/>
        <v>3.0706131107815057E-2</v>
      </c>
      <c r="W47" s="63">
        <f t="shared" si="18"/>
        <v>4.1806668499856717E-2</v>
      </c>
      <c r="X47" s="63">
        <f t="shared" si="18"/>
        <v>3.4553717691964907E-2</v>
      </c>
      <c r="Y47" s="63">
        <f t="shared" si="18"/>
        <v>3.4418113109918005E-2</v>
      </c>
      <c r="Z47" s="63">
        <f t="shared" si="18"/>
        <v>3.1685575818249011E-2</v>
      </c>
      <c r="AA47" s="63">
        <f t="shared" si="18"/>
        <v>3.3623426459841239E-2</v>
      </c>
      <c r="AB47" s="63">
        <f t="shared" si="18"/>
        <v>4.4857006675269338E-2</v>
      </c>
      <c r="AC47" s="63">
        <f t="shared" si="18"/>
        <v>6.4435007815320952E-2</v>
      </c>
      <c r="AD47" s="63">
        <f t="shared" si="18"/>
        <v>5.8224831999786709E-2</v>
      </c>
      <c r="AE47" s="63">
        <f t="shared" ref="AE47" si="21">AE18/AE$34*100</f>
        <v>6.3805962604734548E-2</v>
      </c>
      <c r="AF47" s="63">
        <f t="shared" si="18"/>
        <v>6.0357558350833201E-2</v>
      </c>
    </row>
    <row r="48" spans="1:32">
      <c r="A48" s="1" t="s">
        <v>41</v>
      </c>
      <c r="B48" s="1" t="s">
        <v>42</v>
      </c>
      <c r="C48" s="63">
        <f t="shared" si="5"/>
        <v>0.54729956890615628</v>
      </c>
      <c r="D48" s="63">
        <f t="shared" si="18"/>
        <v>0.35984458618212439</v>
      </c>
      <c r="E48" s="63">
        <f t="shared" si="18"/>
        <v>0.51541223079706522</v>
      </c>
      <c r="F48" s="63">
        <f t="shared" si="18"/>
        <v>0.42108842559836801</v>
      </c>
      <c r="G48" s="63">
        <f t="shared" si="18"/>
        <v>0.51541223079706522</v>
      </c>
      <c r="H48" s="63">
        <f t="shared" si="18"/>
        <v>1.3290154621974062</v>
      </c>
      <c r="I48" s="63">
        <f t="shared" si="18"/>
        <v>0.96139093356382155</v>
      </c>
      <c r="J48" s="63">
        <f t="shared" si="18"/>
        <v>1.0861623052188876</v>
      </c>
      <c r="K48" s="63">
        <f t="shared" si="18"/>
        <v>1.0241541771111875</v>
      </c>
      <c r="L48" s="63">
        <f t="shared" si="18"/>
        <v>1.8377841611271393</v>
      </c>
      <c r="M48" s="63">
        <f t="shared" si="18"/>
        <v>0</v>
      </c>
      <c r="N48" s="63">
        <f t="shared" si="18"/>
        <v>1.9653734757910231</v>
      </c>
      <c r="O48" s="63">
        <f t="shared" si="18"/>
        <v>2.1271304771712858</v>
      </c>
      <c r="P48" s="63">
        <f t="shared" si="18"/>
        <v>2.4780087084959432</v>
      </c>
      <c r="Q48" s="63">
        <f t="shared" si="18"/>
        <v>2.2469848254567513</v>
      </c>
      <c r="R48" s="63">
        <f t="shared" si="18"/>
        <v>2.276008796187114</v>
      </c>
      <c r="S48" s="63">
        <f t="shared" si="18"/>
        <v>2.4909811307376972</v>
      </c>
      <c r="T48" s="63">
        <f t="shared" si="18"/>
        <v>2.4747058151077557</v>
      </c>
      <c r="U48" s="63">
        <f t="shared" si="18"/>
        <v>1.8756466119686173</v>
      </c>
      <c r="V48" s="63">
        <f t="shared" si="18"/>
        <v>3.2234573658779091</v>
      </c>
      <c r="W48" s="63">
        <f t="shared" si="18"/>
        <v>2.4503598282854195</v>
      </c>
      <c r="X48" s="63">
        <f t="shared" si="18"/>
        <v>2.4179314247632111</v>
      </c>
      <c r="Y48" s="63">
        <f t="shared" si="18"/>
        <v>2.568697837135721</v>
      </c>
      <c r="Z48" s="63">
        <f t="shared" si="18"/>
        <v>0.61953346396297626</v>
      </c>
      <c r="AA48" s="63">
        <f t="shared" si="18"/>
        <v>0.49689123629356191</v>
      </c>
      <c r="AB48" s="63">
        <f t="shared" si="18"/>
        <v>1.8189723454774531</v>
      </c>
      <c r="AC48" s="63">
        <f t="shared" si="18"/>
        <v>2.0522241701783068</v>
      </c>
      <c r="AD48" s="63">
        <f t="shared" si="18"/>
        <v>2.0517282369244274</v>
      </c>
      <c r="AE48" s="63">
        <f t="shared" ref="AE48" si="22">AE19/AE$34*100</f>
        <v>2.0967290715387068</v>
      </c>
      <c r="AF48" s="63">
        <f t="shared" si="18"/>
        <v>1.889732581517781</v>
      </c>
    </row>
    <row r="49" spans="1:32">
      <c r="A49" s="1" t="s">
        <v>43</v>
      </c>
      <c r="B49" s="1" t="s">
        <v>44</v>
      </c>
      <c r="C49" s="63">
        <f t="shared" si="5"/>
        <v>1.1646249071326609</v>
      </c>
      <c r="D49" s="63">
        <f t="shared" si="18"/>
        <v>0.71082091209213594</v>
      </c>
      <c r="E49" s="63">
        <f t="shared" si="18"/>
        <v>0.42493215930675016</v>
      </c>
      <c r="F49" s="63">
        <f t="shared" si="18"/>
        <v>0.66883640488205132</v>
      </c>
      <c r="G49" s="63">
        <f t="shared" si="18"/>
        <v>0.42493215930675016</v>
      </c>
      <c r="H49" s="63">
        <f t="shared" si="18"/>
        <v>0.59009798605587971</v>
      </c>
      <c r="I49" s="63">
        <f t="shared" si="18"/>
        <v>0.5294924525828788</v>
      </c>
      <c r="J49" s="63">
        <f t="shared" si="18"/>
        <v>0.54539244289564792</v>
      </c>
      <c r="K49" s="63">
        <f t="shared" si="18"/>
        <v>0.15240102172435044</v>
      </c>
      <c r="L49" s="63">
        <f t="shared" si="18"/>
        <v>0.62021194049881734</v>
      </c>
      <c r="M49" s="63">
        <f t="shared" si="18"/>
        <v>0.51535430791839365</v>
      </c>
      <c r="N49" s="63">
        <f t="shared" si="18"/>
        <v>0</v>
      </c>
      <c r="O49" s="63">
        <f t="shared" si="18"/>
        <v>0.62391402112938732</v>
      </c>
      <c r="P49" s="63">
        <f t="shared" si="18"/>
        <v>0.8513549434105504</v>
      </c>
      <c r="Q49" s="63">
        <f t="shared" si="18"/>
        <v>1.0392539421819444</v>
      </c>
      <c r="R49" s="63">
        <f t="shared" si="18"/>
        <v>0.99140958180760319</v>
      </c>
      <c r="S49" s="63">
        <f t="shared" si="18"/>
        <v>1.1261800324646727</v>
      </c>
      <c r="T49" s="63">
        <f t="shared" si="18"/>
        <v>1.2041229638618205</v>
      </c>
      <c r="U49" s="63">
        <f t="shared" si="18"/>
        <v>1.2846107643905031</v>
      </c>
      <c r="V49" s="63">
        <f t="shared" si="18"/>
        <v>1.0962574689651041</v>
      </c>
      <c r="W49" s="63">
        <f t="shared" si="18"/>
        <v>1.0627540999022347</v>
      </c>
      <c r="X49" s="63">
        <f t="shared" si="18"/>
        <v>1.2052489133535154</v>
      </c>
      <c r="Y49" s="63">
        <f t="shared" si="18"/>
        <v>1.231529354689084</v>
      </c>
      <c r="Z49" s="63">
        <f t="shared" si="18"/>
        <v>8.4052248427536322E-2</v>
      </c>
      <c r="AA49" s="63">
        <f t="shared" si="18"/>
        <v>0.11269251213519833</v>
      </c>
      <c r="AB49" s="63">
        <f t="shared" si="18"/>
        <v>2.7281086763889482</v>
      </c>
      <c r="AC49" s="63">
        <f t="shared" si="18"/>
        <v>1.6447808683638636</v>
      </c>
      <c r="AD49" s="63">
        <f t="shared" si="18"/>
        <v>1.4022312319199834</v>
      </c>
      <c r="AE49" s="63">
        <f t="shared" ref="AE49" si="23">AE20/AE$34*100</f>
        <v>1.5225008733135958</v>
      </c>
      <c r="AF49" s="63">
        <f t="shared" si="18"/>
        <v>1.0528482604808791</v>
      </c>
    </row>
    <row r="50" spans="1:32">
      <c r="A50" s="1" t="s">
        <v>45</v>
      </c>
      <c r="B50" s="1" t="s">
        <v>46</v>
      </c>
      <c r="C50" s="63">
        <f t="shared" si="5"/>
        <v>0.10371728485265516</v>
      </c>
      <c r="D50" s="63">
        <f t="shared" si="18"/>
        <v>0.28411542941309037</v>
      </c>
      <c r="E50" s="63">
        <f t="shared" si="18"/>
        <v>0.64947960223119805</v>
      </c>
      <c r="F50" s="63">
        <f t="shared" si="18"/>
        <v>0.62690144782726875</v>
      </c>
      <c r="G50" s="63">
        <f t="shared" si="18"/>
        <v>0.64947960223119805</v>
      </c>
      <c r="H50" s="63">
        <f t="shared" si="18"/>
        <v>0.56660711689455079</v>
      </c>
      <c r="I50" s="63">
        <f t="shared" si="18"/>
        <v>0.38196744824190593</v>
      </c>
      <c r="J50" s="63">
        <f t="shared" si="18"/>
        <v>0.53178269861622141</v>
      </c>
      <c r="K50" s="63">
        <f t="shared" si="18"/>
        <v>0.86853305061170005</v>
      </c>
      <c r="L50" s="63">
        <f t="shared" si="18"/>
        <v>0.73471563199560386</v>
      </c>
      <c r="M50" s="63">
        <f t="shared" si="18"/>
        <v>0.95314445850382679</v>
      </c>
      <c r="N50" s="63">
        <f t="shared" si="18"/>
        <v>0.95777895502953592</v>
      </c>
      <c r="O50" s="63">
        <f t="shared" si="18"/>
        <v>1.1012390518359765</v>
      </c>
      <c r="P50" s="63">
        <f t="shared" si="18"/>
        <v>1.3606472539587464</v>
      </c>
      <c r="Q50" s="63">
        <f t="shared" si="18"/>
        <v>1.2077161930017863</v>
      </c>
      <c r="R50" s="63">
        <f t="shared" si="18"/>
        <v>1.3886546116314462</v>
      </c>
      <c r="S50" s="63">
        <f t="shared" si="18"/>
        <v>1.4620636443341499</v>
      </c>
      <c r="T50" s="63">
        <f t="shared" si="18"/>
        <v>1.1556458777109098</v>
      </c>
      <c r="U50" s="63">
        <f t="shared" si="18"/>
        <v>0.85671750683405679</v>
      </c>
      <c r="V50" s="63">
        <f t="shared" si="18"/>
        <v>0.79598131074028167</v>
      </c>
      <c r="W50" s="63">
        <f t="shared" si="18"/>
        <v>0.80921663730005611</v>
      </c>
      <c r="X50" s="63">
        <f t="shared" si="18"/>
        <v>0.93412576390239421</v>
      </c>
      <c r="Y50" s="63">
        <f t="shared" si="18"/>
        <v>1.0047832337925633</v>
      </c>
      <c r="Z50" s="63">
        <f t="shared" si="18"/>
        <v>0.91550128770009898</v>
      </c>
      <c r="AA50" s="63">
        <f t="shared" si="18"/>
        <v>0.74820277399405244</v>
      </c>
      <c r="AB50" s="63">
        <f t="shared" si="18"/>
        <v>0.67683234644740453</v>
      </c>
      <c r="AC50" s="63">
        <f t="shared" si="18"/>
        <v>0.74041635047293874</v>
      </c>
      <c r="AD50" s="63">
        <f t="shared" si="18"/>
        <v>0.70897565442773536</v>
      </c>
      <c r="AE50" s="63">
        <f t="shared" ref="AE50" si="24">AE21/AE$34*100</f>
        <v>0.70386882272821583</v>
      </c>
      <c r="AF50" s="63">
        <f t="shared" si="18"/>
        <v>0.88365845696788781</v>
      </c>
    </row>
    <row r="51" spans="1:32">
      <c r="A51" s="1" t="s">
        <v>47</v>
      </c>
      <c r="B51" s="1" t="s">
        <v>48</v>
      </c>
      <c r="C51" s="63">
        <f t="shared" si="5"/>
        <v>0.23487236048691632</v>
      </c>
      <c r="D51" s="63">
        <f t="shared" si="18"/>
        <v>0.30077319889436499</v>
      </c>
      <c r="E51" s="63">
        <f t="shared" si="18"/>
        <v>1.4800399884350575</v>
      </c>
      <c r="F51" s="63">
        <f t="shared" si="18"/>
        <v>0.83579183428671011</v>
      </c>
      <c r="G51" s="63">
        <f t="shared" si="18"/>
        <v>1.4800399884350575</v>
      </c>
      <c r="H51" s="63">
        <f t="shared" si="18"/>
        <v>0.47799882497356661</v>
      </c>
      <c r="I51" s="63">
        <f t="shared" ref="D51:AF57" si="25">I22/I$34*100</f>
        <v>0.2544950743705085</v>
      </c>
      <c r="J51" s="63">
        <f t="shared" si="25"/>
        <v>0.24347945284764819</v>
      </c>
      <c r="K51" s="63">
        <f t="shared" si="25"/>
        <v>0.32252015300778664</v>
      </c>
      <c r="L51" s="63">
        <f t="shared" si="25"/>
        <v>0.14474156853508313</v>
      </c>
      <c r="M51" s="63">
        <f t="shared" si="25"/>
        <v>0.10790813242727836</v>
      </c>
      <c r="N51" s="63">
        <f t="shared" si="25"/>
        <v>5.9953343924593692E-2</v>
      </c>
      <c r="O51" s="63">
        <f t="shared" si="25"/>
        <v>0</v>
      </c>
      <c r="P51" s="63">
        <f t="shared" si="25"/>
        <v>4.3754754881952976E-2</v>
      </c>
      <c r="Q51" s="63">
        <f t="shared" si="25"/>
        <v>6.0816728455789087E-2</v>
      </c>
      <c r="R51" s="63">
        <f t="shared" si="25"/>
        <v>6.0051446197427777E-2</v>
      </c>
      <c r="S51" s="63">
        <f t="shared" si="25"/>
        <v>5.4860284516557091E-2</v>
      </c>
      <c r="T51" s="63">
        <f t="shared" si="25"/>
        <v>4.8109193500334393E-2</v>
      </c>
      <c r="U51" s="63">
        <f t="shared" si="25"/>
        <v>2.8522758530678333E-2</v>
      </c>
      <c r="V51" s="63">
        <f t="shared" si="25"/>
        <v>2.6126872375105917E-2</v>
      </c>
      <c r="W51" s="63">
        <f t="shared" si="25"/>
        <v>2.3481724595932792E-2</v>
      </c>
      <c r="X51" s="63">
        <f t="shared" si="25"/>
        <v>2.7501831411924926E-2</v>
      </c>
      <c r="Y51" s="63">
        <f t="shared" si="25"/>
        <v>2.2365632447090056E-2</v>
      </c>
      <c r="Z51" s="63">
        <f t="shared" si="25"/>
        <v>1.4923722877087698E-2</v>
      </c>
      <c r="AA51" s="63">
        <f t="shared" si="25"/>
        <v>1.4832072025540126E-2</v>
      </c>
      <c r="AB51" s="63">
        <f t="shared" si="25"/>
        <v>2.8882971447542233E-2</v>
      </c>
      <c r="AC51" s="63">
        <f t="shared" si="25"/>
        <v>3.2047820335792232E-2</v>
      </c>
      <c r="AD51" s="63">
        <f t="shared" si="25"/>
        <v>3.7062936041239392E-2</v>
      </c>
      <c r="AE51" s="63">
        <f t="shared" ref="AE51" si="26">AE22/AE$34*100</f>
        <v>7.9110116378484988E-2</v>
      </c>
      <c r="AF51" s="63">
        <f t="shared" si="25"/>
        <v>0.10084368388755638</v>
      </c>
    </row>
    <row r="52" spans="1:32">
      <c r="A52" s="1" t="s">
        <v>49</v>
      </c>
      <c r="B52" s="1" t="s">
        <v>50</v>
      </c>
      <c r="C52" s="63">
        <f t="shared" si="5"/>
        <v>1.4017884881730691</v>
      </c>
      <c r="D52" s="63">
        <f t="shared" si="25"/>
        <v>7.5439950341651922</v>
      </c>
      <c r="E52" s="63">
        <f t="shared" si="25"/>
        <v>16.61824927449085</v>
      </c>
      <c r="F52" s="63">
        <f t="shared" si="25"/>
        <v>14.362721914386741</v>
      </c>
      <c r="G52" s="63">
        <f t="shared" si="25"/>
        <v>16.61824927449085</v>
      </c>
      <c r="H52" s="63">
        <f t="shared" si="25"/>
        <v>10.498267492929477</v>
      </c>
      <c r="I52" s="63">
        <f t="shared" si="25"/>
        <v>9.6143911145087166</v>
      </c>
      <c r="J52" s="63">
        <f t="shared" si="25"/>
        <v>14.97187687583685</v>
      </c>
      <c r="K52" s="63">
        <f t="shared" si="25"/>
        <v>20.725693749054809</v>
      </c>
      <c r="L52" s="63">
        <f t="shared" si="25"/>
        <v>21.052845074944816</v>
      </c>
      <c r="M52" s="63">
        <f t="shared" si="25"/>
        <v>24.766437094313005</v>
      </c>
      <c r="N52" s="63">
        <f t="shared" si="25"/>
        <v>29.212597505746558</v>
      </c>
      <c r="O52" s="63">
        <f t="shared" si="25"/>
        <v>34.408679367539143</v>
      </c>
      <c r="P52" s="63">
        <f t="shared" si="25"/>
        <v>37.484322060062624</v>
      </c>
      <c r="Q52" s="63">
        <f t="shared" si="25"/>
        <v>35.156984868376504</v>
      </c>
      <c r="R52" s="63">
        <f t="shared" si="25"/>
        <v>37.762204624472503</v>
      </c>
      <c r="S52" s="63">
        <f t="shared" si="25"/>
        <v>31.256198210434349</v>
      </c>
      <c r="T52" s="63">
        <f t="shared" si="25"/>
        <v>31.243637495579545</v>
      </c>
      <c r="U52" s="63">
        <f t="shared" si="25"/>
        <v>44.111518572786423</v>
      </c>
      <c r="V52" s="63">
        <f t="shared" si="25"/>
        <v>40.155158656286893</v>
      </c>
      <c r="W52" s="63">
        <f t="shared" si="25"/>
        <v>38.991007300715779</v>
      </c>
      <c r="X52" s="63">
        <f t="shared" si="25"/>
        <v>34.238828576260751</v>
      </c>
      <c r="Y52" s="63">
        <f t="shared" si="25"/>
        <v>35.999181712406767</v>
      </c>
      <c r="Z52" s="63">
        <f t="shared" si="25"/>
        <v>38.006560325443239</v>
      </c>
      <c r="AA52" s="63">
        <f t="shared" si="25"/>
        <v>42.896490585162269</v>
      </c>
      <c r="AB52" s="63">
        <f t="shared" si="25"/>
        <v>45.615345268130753</v>
      </c>
      <c r="AC52" s="63">
        <f t="shared" si="25"/>
        <v>46.13182350227612</v>
      </c>
      <c r="AD52" s="63">
        <f t="shared" si="25"/>
        <v>38.626655543071898</v>
      </c>
      <c r="AE52" s="63">
        <f t="shared" ref="AE52" si="27">AE23/AE$34*100</f>
        <v>30.172407422927765</v>
      </c>
      <c r="AF52" s="63">
        <f t="shared" si="25"/>
        <v>35.180914080187073</v>
      </c>
    </row>
    <row r="53" spans="1:32">
      <c r="A53" s="1" t="s">
        <v>51</v>
      </c>
      <c r="B53" s="1" t="s">
        <v>52</v>
      </c>
      <c r="C53" s="63">
        <f t="shared" si="5"/>
        <v>0.52396904623594676</v>
      </c>
      <c r="D53" s="63">
        <f t="shared" si="25"/>
        <v>2.7475936176947591</v>
      </c>
      <c r="E53" s="63">
        <f t="shared" si="25"/>
        <v>1.3203101130116461</v>
      </c>
      <c r="F53" s="63">
        <f t="shared" si="25"/>
        <v>1.9717194036439234</v>
      </c>
      <c r="G53" s="63">
        <f t="shared" si="25"/>
        <v>1.3203101130116461</v>
      </c>
      <c r="H53" s="63">
        <f t="shared" si="25"/>
        <v>2.3882406828170564</v>
      </c>
      <c r="I53" s="63">
        <f t="shared" si="25"/>
        <v>1.880897994320236</v>
      </c>
      <c r="J53" s="63">
        <f t="shared" si="25"/>
        <v>3.2581965709476903</v>
      </c>
      <c r="K53" s="63">
        <f t="shared" si="25"/>
        <v>1.993707106931571</v>
      </c>
      <c r="L53" s="63">
        <f t="shared" si="25"/>
        <v>3.2003569861254801</v>
      </c>
      <c r="M53" s="63">
        <f t="shared" si="25"/>
        <v>3.2290861711338605</v>
      </c>
      <c r="N53" s="63">
        <f t="shared" si="25"/>
        <v>4.3634176536998766</v>
      </c>
      <c r="O53" s="63">
        <f t="shared" si="25"/>
        <v>0.59359170192438193</v>
      </c>
      <c r="P53" s="63">
        <f t="shared" si="25"/>
        <v>0.64093630779199118</v>
      </c>
      <c r="Q53" s="63">
        <f t="shared" si="25"/>
        <v>1.8266692542350496</v>
      </c>
      <c r="R53" s="63">
        <f t="shared" si="25"/>
        <v>0.84206436279099328</v>
      </c>
      <c r="S53" s="63">
        <f t="shared" si="25"/>
        <v>0.87960442563365038</v>
      </c>
      <c r="T53" s="63">
        <f t="shared" si="25"/>
        <v>0.5778220149592197</v>
      </c>
      <c r="U53" s="63">
        <f t="shared" si="25"/>
        <v>0.4534282332423557</v>
      </c>
      <c r="V53" s="63">
        <f t="shared" si="25"/>
        <v>1.1128804204044125</v>
      </c>
      <c r="W53" s="63">
        <f t="shared" si="25"/>
        <v>0.92650237949147807</v>
      </c>
      <c r="X53" s="63">
        <f t="shared" si="25"/>
        <v>0.72300670317527405</v>
      </c>
      <c r="Y53" s="63">
        <f t="shared" si="25"/>
        <v>2.1012716022308964</v>
      </c>
      <c r="Z53" s="63">
        <f t="shared" si="25"/>
        <v>2.5128057702665472</v>
      </c>
      <c r="AA53" s="63">
        <f t="shared" si="25"/>
        <v>2.8092383925848878</v>
      </c>
      <c r="AB53" s="63">
        <f t="shared" si="25"/>
        <v>1.4054405285422682</v>
      </c>
      <c r="AC53" s="63">
        <f t="shared" si="25"/>
        <v>1.784726788761849</v>
      </c>
      <c r="AD53" s="63">
        <f t="shared" si="25"/>
        <v>1.4264305472747025</v>
      </c>
      <c r="AE53" s="63">
        <f t="shared" ref="AE53" si="28">AE24/AE$34*100</f>
        <v>1.5546449918707703</v>
      </c>
      <c r="AF53" s="63">
        <f t="shared" si="25"/>
        <v>1.5681351890922839</v>
      </c>
    </row>
    <row r="54" spans="1:32">
      <c r="A54" s="1" t="s">
        <v>53</v>
      </c>
      <c r="B54" s="1" t="s">
        <v>54</v>
      </c>
      <c r="C54" s="63">
        <f t="shared" si="5"/>
        <v>3.8339885771152549</v>
      </c>
      <c r="D54" s="63">
        <f t="shared" si="25"/>
        <v>20.577973155708023</v>
      </c>
      <c r="E54" s="63">
        <f t="shared" si="25"/>
        <v>26.906110113109261</v>
      </c>
      <c r="F54" s="63">
        <f t="shared" si="25"/>
        <v>19.571047144668427</v>
      </c>
      <c r="G54" s="63">
        <f t="shared" si="25"/>
        <v>26.906110113109261</v>
      </c>
      <c r="H54" s="63">
        <f t="shared" si="25"/>
        <v>16.33775546074488</v>
      </c>
      <c r="I54" s="63">
        <f t="shared" si="25"/>
        <v>12.924816465652981</v>
      </c>
      <c r="J54" s="63">
        <f t="shared" si="25"/>
        <v>13.3986574801181</v>
      </c>
      <c r="K54" s="63">
        <f t="shared" si="25"/>
        <v>19.577458373175713</v>
      </c>
      <c r="L54" s="63">
        <f t="shared" si="25"/>
        <v>11.843673286232789</v>
      </c>
      <c r="M54" s="63">
        <f t="shared" si="25"/>
        <v>13.122827943058551</v>
      </c>
      <c r="N54" s="63">
        <f t="shared" si="25"/>
        <v>11.1903009797766</v>
      </c>
      <c r="O54" s="63">
        <f t="shared" si="25"/>
        <v>12.452722974408474</v>
      </c>
      <c r="P54" s="63">
        <f t="shared" si="25"/>
        <v>11.634267758571115</v>
      </c>
      <c r="Q54" s="63">
        <f t="shared" si="25"/>
        <v>9.3754318202392923</v>
      </c>
      <c r="R54" s="63">
        <f t="shared" si="25"/>
        <v>9.278238621514685</v>
      </c>
      <c r="S54" s="63">
        <f t="shared" si="25"/>
        <v>8.5690735475473865</v>
      </c>
      <c r="T54" s="63">
        <f t="shared" si="25"/>
        <v>7.9767559896970441</v>
      </c>
      <c r="U54" s="63">
        <f t="shared" si="25"/>
        <v>8.5380366327411092</v>
      </c>
      <c r="V54" s="63">
        <f t="shared" si="25"/>
        <v>6.0088942769180598</v>
      </c>
      <c r="W54" s="63">
        <f t="shared" si="25"/>
        <v>8.1218910430750366</v>
      </c>
      <c r="X54" s="63">
        <f t="shared" si="25"/>
        <v>8.0111253970609688</v>
      </c>
      <c r="Y54" s="63">
        <f t="shared" si="25"/>
        <v>5.1726206286894278</v>
      </c>
      <c r="Z54" s="63">
        <f t="shared" si="25"/>
        <v>4.747448143036717</v>
      </c>
      <c r="AA54" s="63">
        <f t="shared" si="25"/>
        <v>3.2968560401521789</v>
      </c>
      <c r="AB54" s="63">
        <f t="shared" si="25"/>
        <v>2.7222543530264485</v>
      </c>
      <c r="AC54" s="63">
        <f t="shared" si="25"/>
        <v>2.5596740607570796</v>
      </c>
      <c r="AD54" s="63">
        <f t="shared" si="25"/>
        <v>4.8349983054688659</v>
      </c>
      <c r="AE54" s="63">
        <f t="shared" ref="AE54" si="29">AE25/AE$34*100</f>
        <v>5.8769436170126115</v>
      </c>
      <c r="AF54" s="63">
        <f t="shared" si="25"/>
        <v>7.9352941894078004</v>
      </c>
    </row>
    <row r="55" spans="1:32">
      <c r="A55" s="1" t="s">
        <v>55</v>
      </c>
      <c r="B55" s="1" t="s">
        <v>56</v>
      </c>
      <c r="C55" s="63">
        <f t="shared" si="5"/>
        <v>0.45671289592301662</v>
      </c>
      <c r="D55" s="63">
        <f t="shared" si="25"/>
        <v>0.5763471962934974</v>
      </c>
      <c r="E55" s="63">
        <f t="shared" si="25"/>
        <v>0.85368817014955822</v>
      </c>
      <c r="F55" s="63">
        <f t="shared" si="25"/>
        <v>0.67687338123397833</v>
      </c>
      <c r="G55" s="63">
        <f t="shared" si="25"/>
        <v>0.85368817014955822</v>
      </c>
      <c r="H55" s="63">
        <f t="shared" si="25"/>
        <v>0.74146454138044271</v>
      </c>
      <c r="I55" s="63">
        <f t="shared" si="25"/>
        <v>0.37420885045515417</v>
      </c>
      <c r="J55" s="63">
        <f t="shared" si="25"/>
        <v>0.68104731081289627</v>
      </c>
      <c r="K55" s="63">
        <f t="shared" si="25"/>
        <v>1.0103549689379956</v>
      </c>
      <c r="L55" s="63">
        <f t="shared" si="25"/>
        <v>1.0881160313513005</v>
      </c>
      <c r="M55" s="63">
        <f t="shared" si="25"/>
        <v>0.97598416053975079</v>
      </c>
      <c r="N55" s="63">
        <f t="shared" si="25"/>
        <v>0.73545907305405211</v>
      </c>
      <c r="O55" s="63">
        <f t="shared" si="25"/>
        <v>0.95361484060383894</v>
      </c>
      <c r="P55" s="63">
        <f t="shared" si="25"/>
        <v>1.3304435162568711</v>
      </c>
      <c r="Q55" s="63">
        <f t="shared" si="25"/>
        <v>1.97408636018457</v>
      </c>
      <c r="R55" s="63">
        <f t="shared" si="25"/>
        <v>1.7257188209473737</v>
      </c>
      <c r="S55" s="63">
        <f t="shared" si="25"/>
        <v>1.7856473830523578</v>
      </c>
      <c r="T55" s="63">
        <f t="shared" si="25"/>
        <v>1.7510094232707969</v>
      </c>
      <c r="U55" s="63">
        <f t="shared" si="25"/>
        <v>1.4823277343406196</v>
      </c>
      <c r="V55" s="63">
        <f t="shared" si="25"/>
        <v>1.5059699438588769</v>
      </c>
      <c r="W55" s="63">
        <f t="shared" si="25"/>
        <v>1.5995102653683673</v>
      </c>
      <c r="X55" s="63">
        <f t="shared" si="25"/>
        <v>1.5114481928759356</v>
      </c>
      <c r="Y55" s="63">
        <f t="shared" si="25"/>
        <v>1.4884344799087814</v>
      </c>
      <c r="Z55" s="63">
        <f t="shared" si="25"/>
        <v>1.3763350531897578</v>
      </c>
      <c r="AA55" s="63">
        <f t="shared" si="25"/>
        <v>1.245315043867455</v>
      </c>
      <c r="AB55" s="63">
        <f t="shared" si="25"/>
        <v>1.3054662535271317</v>
      </c>
      <c r="AC55" s="63">
        <f t="shared" si="25"/>
        <v>1.3466341856244779</v>
      </c>
      <c r="AD55" s="63">
        <f t="shared" si="25"/>
        <v>1.3704549077173207</v>
      </c>
      <c r="AE55" s="63">
        <f t="shared" ref="AE55" si="30">AE26/AE$34*100</f>
        <v>1.3583184579566188</v>
      </c>
      <c r="AF55" s="63">
        <f t="shared" si="25"/>
        <v>1.3686494595094907</v>
      </c>
    </row>
    <row r="56" spans="1:32">
      <c r="A56" s="1" t="s">
        <v>57</v>
      </c>
      <c r="B56" s="1" t="s">
        <v>58</v>
      </c>
      <c r="C56" s="63">
        <f t="shared" si="5"/>
        <v>0.46265077386872178</v>
      </c>
      <c r="D56" s="63">
        <f t="shared" si="25"/>
        <v>0.88864932901305538</v>
      </c>
      <c r="E56" s="63">
        <f t="shared" si="25"/>
        <v>1.0252915031040688</v>
      </c>
      <c r="F56" s="63">
        <f t="shared" si="25"/>
        <v>1.0153245733099616</v>
      </c>
      <c r="G56" s="63">
        <f t="shared" si="25"/>
        <v>1.0252915031040688</v>
      </c>
      <c r="H56" s="63">
        <f t="shared" si="25"/>
        <v>0.94169875670798919</v>
      </c>
      <c r="I56" s="63">
        <f t="shared" si="25"/>
        <v>2.5182131865926465</v>
      </c>
      <c r="J56" s="63">
        <f t="shared" si="25"/>
        <v>0.3997985120894586</v>
      </c>
      <c r="K56" s="63">
        <f t="shared" si="25"/>
        <v>0.7892070107004413</v>
      </c>
      <c r="L56" s="63">
        <f t="shared" si="25"/>
        <v>0.29998007685695677</v>
      </c>
      <c r="M56" s="63">
        <f t="shared" si="25"/>
        <v>0.2954757444126328</v>
      </c>
      <c r="N56" s="63">
        <f t="shared" si="25"/>
        <v>0.24320231645693668</v>
      </c>
      <c r="O56" s="63">
        <f t="shared" si="25"/>
        <v>0.31888937375126575</v>
      </c>
      <c r="P56" s="63">
        <f t="shared" si="25"/>
        <v>0.46680807754881837</v>
      </c>
      <c r="Q56" s="63">
        <f t="shared" si="25"/>
        <v>1.0296358682063167</v>
      </c>
      <c r="R56" s="63">
        <f t="shared" si="25"/>
        <v>0.54646250883217173</v>
      </c>
      <c r="S56" s="63">
        <f t="shared" si="25"/>
        <v>0.42362557192787931</v>
      </c>
      <c r="T56" s="63">
        <f t="shared" si="25"/>
        <v>0.79071018028481554</v>
      </c>
      <c r="U56" s="63">
        <f t="shared" si="25"/>
        <v>0.45913636155345933</v>
      </c>
      <c r="V56" s="63">
        <f t="shared" si="25"/>
        <v>0.32101260802917575</v>
      </c>
      <c r="W56" s="63">
        <f t="shared" si="25"/>
        <v>0.42912813895161034</v>
      </c>
      <c r="X56" s="63">
        <f t="shared" si="25"/>
        <v>0.47729622869781368</v>
      </c>
      <c r="Y56" s="63">
        <f t="shared" si="25"/>
        <v>0.4483240566850159</v>
      </c>
      <c r="Z56" s="63">
        <f t="shared" si="25"/>
        <v>0.46960287188846356</v>
      </c>
      <c r="AA56" s="63">
        <f t="shared" si="25"/>
        <v>0.39346207002768885</v>
      </c>
      <c r="AB56" s="63">
        <f t="shared" si="25"/>
        <v>0.37333235309742602</v>
      </c>
      <c r="AC56" s="63">
        <f t="shared" si="25"/>
        <v>0.36385419730904478</v>
      </c>
      <c r="AD56" s="63">
        <f t="shared" si="25"/>
        <v>0.33068989115341813</v>
      </c>
      <c r="AE56" s="63">
        <f t="shared" ref="AE56" si="31">AE27/AE$34*100</f>
        <v>0.4347113568977693</v>
      </c>
      <c r="AF56" s="63">
        <f t="shared" si="25"/>
        <v>0.51668256110240796</v>
      </c>
    </row>
    <row r="57" spans="1:32">
      <c r="A57" s="1" t="s">
        <v>59</v>
      </c>
      <c r="B57" s="1" t="s">
        <v>60</v>
      </c>
      <c r="C57" s="63">
        <f t="shared" si="5"/>
        <v>0.32371001437182551</v>
      </c>
      <c r="D57" s="63">
        <f t="shared" si="25"/>
        <v>0.50638715586503169</v>
      </c>
      <c r="E57" s="63">
        <f t="shared" si="25"/>
        <v>0.76405789432224303</v>
      </c>
      <c r="F57" s="63">
        <f t="shared" si="25"/>
        <v>0.72600130709815225</v>
      </c>
      <c r="G57" s="63">
        <f t="shared" si="25"/>
        <v>0.76405789432224303</v>
      </c>
      <c r="H57" s="63">
        <f t="shared" si="25"/>
        <v>0.7491952034283913</v>
      </c>
      <c r="I57" s="63">
        <f t="shared" si="25"/>
        <v>0.73456634152806688</v>
      </c>
      <c r="J57" s="63">
        <f t="shared" si="25"/>
        <v>0.80633639918421074</v>
      </c>
      <c r="K57" s="63">
        <f t="shared" si="25"/>
        <v>1.3498025590203895</v>
      </c>
      <c r="L57" s="63">
        <f t="shared" si="25"/>
        <v>1.2532477425728823</v>
      </c>
      <c r="M57" s="63">
        <f t="shared" si="25"/>
        <v>1.8697439766916901</v>
      </c>
      <c r="N57" s="63">
        <f t="shared" si="25"/>
        <v>2.0913765388753691</v>
      </c>
      <c r="O57" s="63">
        <f t="shared" si="25"/>
        <v>2.2274088773554688</v>
      </c>
      <c r="P57" s="63">
        <f t="shared" si="25"/>
        <v>2.2433263639409806</v>
      </c>
      <c r="Q57" s="63">
        <f t="shared" si="25"/>
        <v>1.9013238771382925</v>
      </c>
      <c r="R57" s="63">
        <f t="shared" si="25"/>
        <v>1.6116584119924098</v>
      </c>
      <c r="S57" s="63">
        <f t="shared" si="25"/>
        <v>2.0419834176607372</v>
      </c>
      <c r="T57" s="63">
        <f t="shared" si="25"/>
        <v>2.145792124316483</v>
      </c>
      <c r="U57" s="63">
        <f t="shared" si="25"/>
        <v>1.9547588375740861</v>
      </c>
      <c r="V57" s="63">
        <f t="shared" si="25"/>
        <v>2.0027737429752825</v>
      </c>
      <c r="W57" s="63">
        <f t="shared" si="25"/>
        <v>2.2520622663620431</v>
      </c>
      <c r="X57" s="63">
        <f t="shared" ref="D57:AF63" si="32">X28/X$34*100</f>
        <v>2.5359564381810227</v>
      </c>
      <c r="Y57" s="63">
        <f t="shared" si="32"/>
        <v>3.1735853476209606</v>
      </c>
      <c r="Z57" s="63">
        <f t="shared" si="32"/>
        <v>3.1545239554844255</v>
      </c>
      <c r="AA57" s="63">
        <f t="shared" si="32"/>
        <v>2.5922407226326825</v>
      </c>
      <c r="AB57" s="63">
        <f t="shared" si="32"/>
        <v>2.3992221150557813</v>
      </c>
      <c r="AC57" s="63">
        <f t="shared" si="32"/>
        <v>2.6555446211578579</v>
      </c>
      <c r="AD57" s="63">
        <f t="shared" si="32"/>
        <v>3.2999996954324762</v>
      </c>
      <c r="AE57" s="63">
        <f t="shared" ref="AE57" si="33">AE28/AE$34*100</f>
        <v>3.2418765935415177</v>
      </c>
      <c r="AF57" s="63">
        <f t="shared" si="32"/>
        <v>2.276274186949351</v>
      </c>
    </row>
    <row r="58" spans="1:32">
      <c r="A58" s="1" t="s">
        <v>61</v>
      </c>
      <c r="B58" s="1" t="s">
        <v>62</v>
      </c>
      <c r="C58" s="63">
        <f t="shared" si="5"/>
        <v>1.3382057341111229</v>
      </c>
      <c r="D58" s="63">
        <f t="shared" si="32"/>
        <v>1.441845054757898</v>
      </c>
      <c r="E58" s="63">
        <f t="shared" si="32"/>
        <v>1.3500991656720118</v>
      </c>
      <c r="F58" s="63">
        <f t="shared" si="32"/>
        <v>1.0962224049127385</v>
      </c>
      <c r="G58" s="63">
        <f t="shared" si="32"/>
        <v>1.3500991656720118</v>
      </c>
      <c r="H58" s="63">
        <f t="shared" si="32"/>
        <v>2.1068223190530802</v>
      </c>
      <c r="I58" s="63">
        <f t="shared" si="32"/>
        <v>1.0317999059722427</v>
      </c>
      <c r="J58" s="63">
        <f t="shared" si="32"/>
        <v>1.2403826705089598</v>
      </c>
      <c r="K58" s="63">
        <f t="shared" si="32"/>
        <v>1.5688291310400428</v>
      </c>
      <c r="L58" s="63">
        <f t="shared" si="32"/>
        <v>1.8178444099802353</v>
      </c>
      <c r="M58" s="63">
        <f t="shared" si="32"/>
        <v>2.0172362428878268</v>
      </c>
      <c r="N58" s="63">
        <f t="shared" si="32"/>
        <v>1.6395167580870482</v>
      </c>
      <c r="O58" s="63">
        <f t="shared" si="32"/>
        <v>3.6676312189727924</v>
      </c>
      <c r="P58" s="63">
        <f t="shared" si="32"/>
        <v>2.1524477447501815</v>
      </c>
      <c r="Q58" s="63">
        <f t="shared" si="32"/>
        <v>2.0850819080899483</v>
      </c>
      <c r="R58" s="63">
        <f t="shared" si="32"/>
        <v>2.0951262870938949</v>
      </c>
      <c r="S58" s="63">
        <f t="shared" si="32"/>
        <v>2.4054595988807326</v>
      </c>
      <c r="T58" s="63">
        <f t="shared" si="32"/>
        <v>2.5766917082559018</v>
      </c>
      <c r="U58" s="63">
        <f t="shared" si="32"/>
        <v>2.1248938843424501</v>
      </c>
      <c r="V58" s="63">
        <f t="shared" si="32"/>
        <v>2.3974769195491055</v>
      </c>
      <c r="W58" s="63">
        <f t="shared" si="32"/>
        <v>2.4362672292228669</v>
      </c>
      <c r="X58" s="63">
        <f t="shared" si="32"/>
        <v>3.0318355534077299</v>
      </c>
      <c r="Y58" s="63">
        <f t="shared" si="32"/>
        <v>3.3481787733495403</v>
      </c>
      <c r="Z58" s="63">
        <f t="shared" si="32"/>
        <v>3.2104447694988139</v>
      </c>
      <c r="AA58" s="63">
        <f t="shared" si="32"/>
        <v>3.0935157259337416</v>
      </c>
      <c r="AB58" s="63">
        <f t="shared" si="32"/>
        <v>2.9158172803803009</v>
      </c>
      <c r="AC58" s="63">
        <f t="shared" si="32"/>
        <v>2.7462384483114515</v>
      </c>
      <c r="AD58" s="63">
        <f t="shared" si="32"/>
        <v>3.7366758425499982</v>
      </c>
      <c r="AE58" s="63">
        <f t="shared" ref="AE58" si="34">AE29/AE$34*100</f>
        <v>4.2137330859227458</v>
      </c>
      <c r="AF58" s="63">
        <f t="shared" si="32"/>
        <v>2.6499925456241691</v>
      </c>
    </row>
    <row r="59" spans="1:32">
      <c r="A59" s="1" t="s">
        <v>63</v>
      </c>
      <c r="B59" s="1" t="s">
        <v>64</v>
      </c>
      <c r="C59" s="63">
        <f t="shared" si="5"/>
        <v>2.3081796889816415</v>
      </c>
      <c r="D59" s="63">
        <f t="shared" si="32"/>
        <v>4.6108557868509781</v>
      </c>
      <c r="E59" s="63">
        <f t="shared" si="32"/>
        <v>4.161849075322662</v>
      </c>
      <c r="F59" s="63">
        <f t="shared" si="32"/>
        <v>3.2627264806491474</v>
      </c>
      <c r="G59" s="63">
        <f t="shared" si="32"/>
        <v>4.161849075322662</v>
      </c>
      <c r="H59" s="63">
        <f t="shared" si="32"/>
        <v>2.8854849469569772</v>
      </c>
      <c r="I59" s="63">
        <f t="shared" si="32"/>
        <v>3.076334791141444</v>
      </c>
      <c r="J59" s="63">
        <f t="shared" si="32"/>
        <v>3.4014632845432713</v>
      </c>
      <c r="K59" s="63">
        <f t="shared" si="32"/>
        <v>6.5647216838992479</v>
      </c>
      <c r="L59" s="63">
        <f t="shared" si="32"/>
        <v>4.5297701892686977</v>
      </c>
      <c r="M59" s="63">
        <f t="shared" si="32"/>
        <v>5.3492412765087209</v>
      </c>
      <c r="N59" s="63">
        <f t="shared" si="32"/>
        <v>4.1603026589791332</v>
      </c>
      <c r="O59" s="63">
        <f t="shared" si="32"/>
        <v>5.3941674097975678</v>
      </c>
      <c r="P59" s="63">
        <f t="shared" si="32"/>
        <v>6.6042276658916323</v>
      </c>
      <c r="Q59" s="63">
        <f t="shared" si="32"/>
        <v>9.0517289070559706</v>
      </c>
      <c r="R59" s="63">
        <f t="shared" si="32"/>
        <v>9.4300034444557639</v>
      </c>
      <c r="S59" s="63">
        <f t="shared" si="32"/>
        <v>12.078997973822753</v>
      </c>
      <c r="T59" s="63">
        <f t="shared" si="32"/>
        <v>13.916451278393652</v>
      </c>
      <c r="U59" s="63">
        <f t="shared" si="32"/>
        <v>11.378582246711099</v>
      </c>
      <c r="V59" s="63">
        <f t="shared" si="32"/>
        <v>11.936993920975651</v>
      </c>
      <c r="W59" s="63">
        <f t="shared" si="32"/>
        <v>12.154387324037895</v>
      </c>
      <c r="X59" s="63">
        <f t="shared" si="32"/>
        <v>14.160210648703783</v>
      </c>
      <c r="Y59" s="63">
        <f t="shared" si="32"/>
        <v>14.953946333742016</v>
      </c>
      <c r="Z59" s="63">
        <f t="shared" si="32"/>
        <v>15.427634626606167</v>
      </c>
      <c r="AA59" s="63">
        <f t="shared" si="32"/>
        <v>15.587625291869012</v>
      </c>
      <c r="AB59" s="63">
        <f t="shared" si="32"/>
        <v>14.662661369333371</v>
      </c>
      <c r="AC59" s="63">
        <f t="shared" si="32"/>
        <v>15.695922919224351</v>
      </c>
      <c r="AD59" s="63">
        <f t="shared" si="32"/>
        <v>15.949427305679681</v>
      </c>
      <c r="AE59" s="63">
        <f t="shared" ref="AE59" si="35">AE30/AE$34*100</f>
        <v>18.32901005987685</v>
      </c>
      <c r="AF59" s="63">
        <f t="shared" si="32"/>
        <v>12.02797085623501</v>
      </c>
    </row>
    <row r="60" spans="1:32">
      <c r="A60" s="1" t="s">
        <v>65</v>
      </c>
      <c r="B60" s="1" t="s">
        <v>66</v>
      </c>
      <c r="C60" s="63">
        <f t="shared" si="5"/>
        <v>0.29437884137439957</v>
      </c>
      <c r="D60" s="63">
        <f t="shared" si="32"/>
        <v>0.52103804793199748</v>
      </c>
      <c r="E60" s="63">
        <f t="shared" si="32"/>
        <v>4.2308299375590171E-2</v>
      </c>
      <c r="F60" s="63">
        <f t="shared" si="32"/>
        <v>3.4562370043932977E-2</v>
      </c>
      <c r="G60" s="63">
        <f t="shared" si="32"/>
        <v>4.2308299375590171E-2</v>
      </c>
      <c r="H60" s="63">
        <f t="shared" si="32"/>
        <v>2.284410768105442E-2</v>
      </c>
      <c r="I60" s="63">
        <f t="shared" si="32"/>
        <v>1.9653256620406796E-2</v>
      </c>
      <c r="J60" s="63">
        <f t="shared" si="32"/>
        <v>2.3220962359738532E-2</v>
      </c>
      <c r="K60" s="63">
        <f t="shared" si="32"/>
        <v>2.7490553706609151E-2</v>
      </c>
      <c r="L60" s="63">
        <f t="shared" si="32"/>
        <v>1.6089441911912424E-2</v>
      </c>
      <c r="M60" s="63">
        <f t="shared" si="32"/>
        <v>2.0759460180286515E-2</v>
      </c>
      <c r="N60" s="63">
        <f t="shared" si="32"/>
        <v>2.2042795885235673E-2</v>
      </c>
      <c r="O60" s="63">
        <f t="shared" si="32"/>
        <v>2.4553660944664716E-2</v>
      </c>
      <c r="P60" s="63">
        <f t="shared" si="32"/>
        <v>2.8947966305969068E-2</v>
      </c>
      <c r="Q60" s="63">
        <f t="shared" si="32"/>
        <v>3.4287777432793237E-2</v>
      </c>
      <c r="R60" s="63">
        <f t="shared" si="32"/>
        <v>2.5655557815564306E-2</v>
      </c>
      <c r="S60" s="63">
        <f t="shared" si="32"/>
        <v>2.573360772920541E-2</v>
      </c>
      <c r="T60" s="63">
        <f t="shared" si="32"/>
        <v>2.1970482943864583E-2</v>
      </c>
      <c r="U60" s="63">
        <f t="shared" si="32"/>
        <v>1.7968226230750884E-2</v>
      </c>
      <c r="V60" s="63">
        <f t="shared" si="32"/>
        <v>1.3787581997696308E-2</v>
      </c>
      <c r="W60" s="63">
        <f t="shared" si="32"/>
        <v>2.7276129019513866E-2</v>
      </c>
      <c r="X60" s="63">
        <f t="shared" si="32"/>
        <v>3.9890508420694422E-2</v>
      </c>
      <c r="Y60" s="63">
        <f t="shared" si="32"/>
        <v>8.8681940572928053E-3</v>
      </c>
      <c r="Z60" s="63">
        <f t="shared" si="32"/>
        <v>3.5710771317009005E-2</v>
      </c>
      <c r="AA60" s="63">
        <f t="shared" si="32"/>
        <v>4.4318520691209409E-2</v>
      </c>
      <c r="AB60" s="63">
        <f t="shared" si="32"/>
        <v>3.8230614447531772E-2</v>
      </c>
      <c r="AC60" s="63">
        <f t="shared" si="32"/>
        <v>3.2101385631419781E-2</v>
      </c>
      <c r="AD60" s="63">
        <f t="shared" si="32"/>
        <v>2.7272393983855552E-2</v>
      </c>
      <c r="AE60" s="63">
        <f t="shared" ref="AE60" si="36">AE31/AE$34*100</f>
        <v>2.9719779954342052E-2</v>
      </c>
      <c r="AF60" s="63">
        <f t="shared" si="32"/>
        <v>3.2227101250592624E-2</v>
      </c>
    </row>
    <row r="61" spans="1:32">
      <c r="A61" s="1" t="s">
        <v>67</v>
      </c>
      <c r="B61" s="1" t="s">
        <v>68</v>
      </c>
      <c r="C61" s="63">
        <f t="shared" si="5"/>
        <v>8.2979801659993704E-2</v>
      </c>
      <c r="D61" s="63">
        <f t="shared" si="32"/>
        <v>8.6129689783924601E-2</v>
      </c>
      <c r="E61" s="63">
        <f t="shared" si="32"/>
        <v>4.4908555624068758E-2</v>
      </c>
      <c r="F61" s="63">
        <f t="shared" si="32"/>
        <v>5.3383679784047518E-2</v>
      </c>
      <c r="G61" s="63">
        <f t="shared" si="32"/>
        <v>4.4908555624068758E-2</v>
      </c>
      <c r="H61" s="63">
        <f t="shared" si="32"/>
        <v>2.9881596758564895E-2</v>
      </c>
      <c r="I61" s="63">
        <f t="shared" si="32"/>
        <v>2.7900485360202003E-2</v>
      </c>
      <c r="J61" s="63">
        <f t="shared" si="32"/>
        <v>5.0197262397563197E-2</v>
      </c>
      <c r="K61" s="63">
        <f t="shared" si="32"/>
        <v>6.1400921449812497E-2</v>
      </c>
      <c r="L61" s="63">
        <f t="shared" si="32"/>
        <v>4.1044087255970495E-2</v>
      </c>
      <c r="M61" s="63">
        <f t="shared" si="32"/>
        <v>4.0636456838415491E-2</v>
      </c>
      <c r="N61" s="63">
        <f t="shared" si="32"/>
        <v>3.786258677136084E-2</v>
      </c>
      <c r="O61" s="63">
        <f t="shared" si="32"/>
        <v>5.614251925155743E-2</v>
      </c>
      <c r="P61" s="63">
        <f t="shared" si="32"/>
        <v>6.8419018343384791E-2</v>
      </c>
      <c r="Q61" s="63">
        <f t="shared" si="32"/>
        <v>4.7085615314487052E-2</v>
      </c>
      <c r="R61" s="63">
        <f t="shared" si="32"/>
        <v>3.6281799432963356E-2</v>
      </c>
      <c r="S61" s="63">
        <f t="shared" si="32"/>
        <v>4.4799635094895519E-2</v>
      </c>
      <c r="T61" s="63">
        <f t="shared" si="32"/>
        <v>5.3072461115747052E-2</v>
      </c>
      <c r="U61" s="63">
        <f t="shared" si="32"/>
        <v>3.6505680002280605E-2</v>
      </c>
      <c r="V61" s="63">
        <f t="shared" si="32"/>
        <v>3.1655018629721775E-2</v>
      </c>
      <c r="W61" s="63">
        <f t="shared" si="32"/>
        <v>2.9838112809965244E-2</v>
      </c>
      <c r="X61" s="63">
        <f t="shared" si="32"/>
        <v>2.3538063444212335E-2</v>
      </c>
      <c r="Y61" s="63">
        <f t="shared" si="32"/>
        <v>2.6367789517494293E-2</v>
      </c>
      <c r="Z61" s="63">
        <f t="shared" si="32"/>
        <v>3.0584202846051723E-2</v>
      </c>
      <c r="AA61" s="63">
        <f t="shared" si="32"/>
        <v>2.5723256358785741E-2</v>
      </c>
      <c r="AB61" s="63">
        <f t="shared" si="32"/>
        <v>2.151451990249631E-2</v>
      </c>
      <c r="AC61" s="63">
        <f t="shared" si="32"/>
        <v>1.8571727800194976E-2</v>
      </c>
      <c r="AD61" s="63">
        <f t="shared" si="32"/>
        <v>1.8864212927382881E-2</v>
      </c>
      <c r="AE61" s="63">
        <f t="shared" ref="AE61" si="37">AE32/AE$34*100</f>
        <v>1.8559631455790569E-2</v>
      </c>
      <c r="AF61" s="63">
        <f t="shared" si="32"/>
        <v>3.3513106769067699E-2</v>
      </c>
    </row>
    <row r="62" spans="1:32">
      <c r="A62" s="1" t="s">
        <v>69</v>
      </c>
      <c r="B62" s="1" t="s">
        <v>70</v>
      </c>
      <c r="C62" s="63">
        <f t="shared" si="5"/>
        <v>11.151916700523737</v>
      </c>
      <c r="D62" s="63">
        <f t="shared" si="32"/>
        <v>14.730883534469571</v>
      </c>
      <c r="E62" s="63">
        <f t="shared" si="32"/>
        <v>10.914301631603047</v>
      </c>
      <c r="F62" s="63">
        <f t="shared" si="32"/>
        <v>12.166042716250031</v>
      </c>
      <c r="G62" s="63">
        <f t="shared" si="32"/>
        <v>10.914301631603047</v>
      </c>
      <c r="H62" s="63">
        <f t="shared" si="32"/>
        <v>7.7812151861661727</v>
      </c>
      <c r="I62" s="63">
        <f t="shared" si="32"/>
        <v>6.6761082090291159</v>
      </c>
      <c r="J62" s="63">
        <f t="shared" si="32"/>
        <v>8.2012018477392363</v>
      </c>
      <c r="K62" s="63">
        <f t="shared" si="32"/>
        <v>16.592145335871795</v>
      </c>
      <c r="L62" s="63">
        <f t="shared" si="32"/>
        <v>11.170264527282789</v>
      </c>
      <c r="M62" s="63">
        <f t="shared" si="32"/>
        <v>12.093663887887081</v>
      </c>
      <c r="N62" s="63">
        <f t="shared" si="32"/>
        <v>10.892163685022393</v>
      </c>
      <c r="O62" s="63">
        <f t="shared" si="32"/>
        <v>13.168890268404535</v>
      </c>
      <c r="P62" s="63">
        <f t="shared" si="32"/>
        <v>16.345608213570085</v>
      </c>
      <c r="Q62" s="63">
        <f t="shared" si="32"/>
        <v>17.215955314987902</v>
      </c>
      <c r="R62" s="63">
        <f t="shared" si="32"/>
        <v>17.391554173092931</v>
      </c>
      <c r="S62" s="63">
        <f t="shared" si="32"/>
        <v>20.502062279298212</v>
      </c>
      <c r="T62" s="63">
        <f t="shared" si="32"/>
        <v>22.668026146053531</v>
      </c>
      <c r="U62" s="63">
        <f t="shared" si="32"/>
        <v>17.578057563065819</v>
      </c>
      <c r="V62" s="63">
        <f t="shared" si="32"/>
        <v>18.289023402764212</v>
      </c>
      <c r="W62" s="63">
        <f t="shared" si="32"/>
        <v>18.381531957326864</v>
      </c>
      <c r="X62" s="63">
        <f t="shared" si="32"/>
        <v>18.8095570260109</v>
      </c>
      <c r="Y62" s="63">
        <f t="shared" si="32"/>
        <v>19.019007052706474</v>
      </c>
      <c r="Z62" s="63">
        <f t="shared" si="32"/>
        <v>20.096079087135539</v>
      </c>
      <c r="AA62" s="63">
        <f t="shared" si="32"/>
        <v>18.61085556985298</v>
      </c>
      <c r="AB62" s="63">
        <f t="shared" si="32"/>
        <v>15.818896524310535</v>
      </c>
      <c r="AC62" s="63">
        <f t="shared" si="32"/>
        <v>14.823961924892822</v>
      </c>
      <c r="AD62" s="63">
        <f t="shared" si="32"/>
        <v>18.256870398214744</v>
      </c>
      <c r="AE62" s="63">
        <f t="shared" ref="AE62" si="38">AE33/AE$34*100</f>
        <v>22.388750641680222</v>
      </c>
      <c r="AF62" s="63">
        <f t="shared" si="32"/>
        <v>17.217674853460149</v>
      </c>
    </row>
    <row r="63" spans="1:32">
      <c r="B63" s="1" t="s">
        <v>431</v>
      </c>
      <c r="C63" s="63">
        <f t="shared" si="5"/>
        <v>100</v>
      </c>
      <c r="D63" s="63">
        <f t="shared" si="32"/>
        <v>100</v>
      </c>
      <c r="E63" s="63">
        <f t="shared" si="32"/>
        <v>100</v>
      </c>
      <c r="F63" s="63">
        <f t="shared" si="32"/>
        <v>100</v>
      </c>
      <c r="G63" s="63">
        <f t="shared" si="32"/>
        <v>100</v>
      </c>
      <c r="H63" s="63">
        <f t="shared" si="32"/>
        <v>100</v>
      </c>
      <c r="I63" s="63">
        <f t="shared" si="32"/>
        <v>100</v>
      </c>
      <c r="J63" s="63">
        <f t="shared" si="32"/>
        <v>100</v>
      </c>
      <c r="K63" s="63">
        <f t="shared" si="32"/>
        <v>100</v>
      </c>
      <c r="L63" s="63">
        <f t="shared" si="32"/>
        <v>100</v>
      </c>
      <c r="M63" s="63">
        <f t="shared" si="32"/>
        <v>100</v>
      </c>
      <c r="N63" s="63">
        <f t="shared" si="32"/>
        <v>100</v>
      </c>
      <c r="O63" s="63">
        <f t="shared" si="32"/>
        <v>100</v>
      </c>
      <c r="P63" s="63">
        <f t="shared" si="32"/>
        <v>100</v>
      </c>
      <c r="Q63" s="63">
        <f t="shared" si="32"/>
        <v>100</v>
      </c>
      <c r="R63" s="63">
        <f t="shared" si="32"/>
        <v>100</v>
      </c>
      <c r="S63" s="63">
        <f t="shared" si="32"/>
        <v>100</v>
      </c>
      <c r="T63" s="63">
        <f t="shared" si="32"/>
        <v>100</v>
      </c>
      <c r="U63" s="63">
        <f t="shared" si="32"/>
        <v>100</v>
      </c>
      <c r="V63" s="63">
        <f t="shared" si="32"/>
        <v>100</v>
      </c>
      <c r="W63" s="63">
        <f t="shared" si="32"/>
        <v>100</v>
      </c>
      <c r="X63" s="63">
        <f t="shared" si="32"/>
        <v>100</v>
      </c>
      <c r="Y63" s="63">
        <f t="shared" si="32"/>
        <v>100</v>
      </c>
      <c r="Z63" s="63">
        <f t="shared" si="32"/>
        <v>100</v>
      </c>
      <c r="AA63" s="63">
        <f t="shared" si="32"/>
        <v>100</v>
      </c>
      <c r="AB63" s="63">
        <f t="shared" si="32"/>
        <v>100</v>
      </c>
      <c r="AC63" s="63">
        <f t="shared" si="32"/>
        <v>100</v>
      </c>
      <c r="AD63" s="63">
        <f t="shared" si="32"/>
        <v>100</v>
      </c>
      <c r="AE63" s="63">
        <f t="shared" ref="AE63" si="39">AE34/AE$34*100</f>
        <v>100</v>
      </c>
      <c r="AF63" s="63">
        <f t="shared" si="32"/>
        <v>100</v>
      </c>
    </row>
    <row r="64" spans="1:3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13.8"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13.8" thickTop="1">
      <c r="A67" s="30" t="s">
        <v>21</v>
      </c>
      <c r="B67" s="30" t="s">
        <v>22</v>
      </c>
      <c r="C67" s="66" t="s">
        <v>434</v>
      </c>
      <c r="D67" s="50">
        <f t="shared" ref="D67:D92" si="40">IFERROR(D9/C9*100-100,"--")</f>
        <v>53.107791558290131</v>
      </c>
      <c r="E67" s="50">
        <f t="shared" ref="E67:E92" si="41">IFERROR(E9/D9*100-100,"--")</f>
        <v>82.227813743799686</v>
      </c>
      <c r="F67" s="50">
        <f t="shared" ref="F67:F92" si="42">IFERROR(F9/E9*100-100,"--")</f>
        <v>-5.8213219730773176</v>
      </c>
      <c r="G67" s="50">
        <f t="shared" ref="G67:G92" si="43">IFERROR(G9/F9*100-100,"--")</f>
        <v>6.1811464070595576</v>
      </c>
      <c r="H67" s="50">
        <f t="shared" ref="H67:H92" si="44">IFERROR(H9/G9*100-100,"--")</f>
        <v>102.50903029151783</v>
      </c>
      <c r="I67" s="50">
        <f t="shared" ref="I67:I92" si="45">IFERROR(I9/H9*100-100,"--")</f>
        <v>-51.478314358842773</v>
      </c>
      <c r="J67" s="50">
        <f t="shared" ref="J67:J92" si="46">IFERROR(J9/I9*100-100,"--")</f>
        <v>-16.089400637815771</v>
      </c>
      <c r="K67" s="50">
        <f t="shared" ref="K67:K92" si="47">IFERROR(K9/J9*100-100,"--")</f>
        <v>-21.041934360377255</v>
      </c>
      <c r="L67" s="50">
        <f t="shared" ref="L67:L92" si="48">IFERROR(L9/K9*100-100,"--")</f>
        <v>20.965418820846196</v>
      </c>
      <c r="M67" s="50">
        <f t="shared" ref="M67:M92" si="49">IFERROR(M9/L9*100-100,"--")</f>
        <v>9.7278460494075318</v>
      </c>
      <c r="N67" s="50">
        <f t="shared" ref="N67:N92" si="50">IFERROR(N9/M9*100-100,"--")</f>
        <v>-5.830164186673727</v>
      </c>
      <c r="O67" s="50">
        <f t="shared" ref="O67:O92" si="51">IFERROR(O9/N9*100-100,"--")</f>
        <v>-14.96286390688509</v>
      </c>
      <c r="P67" s="50">
        <f t="shared" ref="P67:P92" si="52">IFERROR(P9/O9*100-100,"--")</f>
        <v>-52.374207575413259</v>
      </c>
      <c r="Q67" s="50">
        <f t="shared" ref="Q67:Q92" si="53">IFERROR(Q9/P9*100-100,"--")</f>
        <v>834.02270834236049</v>
      </c>
      <c r="R67" s="50">
        <f t="shared" ref="R67:R92" si="54">IFERROR(R9/Q9*100-100,"--")</f>
        <v>-83.608671234266353</v>
      </c>
      <c r="S67" s="50">
        <f t="shared" ref="S67:S92" si="55">IFERROR(S9/R9*100-100,"--")</f>
        <v>-31.002395317499236</v>
      </c>
      <c r="T67" s="50">
        <f t="shared" ref="T67:T92" si="56">IFERROR(T9/S9*100-100,"--")</f>
        <v>-16.868949893605603</v>
      </c>
      <c r="U67" s="50">
        <f t="shared" ref="U67:U92" si="57">IFERROR(U9/T9*100-100,"--")</f>
        <v>7.7034626861254338</v>
      </c>
      <c r="V67" s="50">
        <f t="shared" ref="V67:V92" si="58">IFERROR(V9/U9*100-100,"--")</f>
        <v>-16.162803432507786</v>
      </c>
      <c r="W67" s="50">
        <f t="shared" ref="W67:W92" si="59">IFERROR(W9/V9*100-100,"--")</f>
        <v>-51.974363794724745</v>
      </c>
      <c r="X67" s="50">
        <f t="shared" ref="X67:X92" si="60">IFERROR(X9/W9*100-100,"--")</f>
        <v>-9.4649892238364828</v>
      </c>
      <c r="Y67" s="50">
        <f t="shared" ref="Y67:Y92" si="61">IFERROR(Y9/X9*100-100,"--")</f>
        <v>4038.3787748497352</v>
      </c>
      <c r="Z67" s="50">
        <f t="shared" ref="Z67:Z92" si="62">IFERROR(Z9/Y9*100-100,"--")</f>
        <v>-8.9210027433328065</v>
      </c>
      <c r="AA67" s="50">
        <f t="shared" ref="AA67:AA92" si="63">IFERROR(AA9/Z9*100-100,"--")</f>
        <v>-16.531722479597349</v>
      </c>
      <c r="AB67" s="50">
        <f t="shared" ref="AB67" si="64">IFERROR(AB9/AA9*100-100,"--")</f>
        <v>-1.7740646973323067</v>
      </c>
      <c r="AC67" s="50">
        <f t="shared" ref="AC67" si="65">IFERROR(AC9/AB9*100-100,"--")</f>
        <v>21.230332926639406</v>
      </c>
      <c r="AD67" s="50">
        <f t="shared" ref="AD67:AE67" si="66">IFERROR(AD9/AC9*100-100,"--")</f>
        <v>-23.357975364138497</v>
      </c>
      <c r="AE67" s="50">
        <f t="shared" si="66"/>
        <v>-13.193359825333459</v>
      </c>
      <c r="AF67" s="47">
        <f>IFERROR(POWER(AD9/C9,1/28)*100-100,"--")</f>
        <v>8.2069613482491803</v>
      </c>
    </row>
    <row r="68" spans="1:32">
      <c r="A68" s="1" t="s">
        <v>23</v>
      </c>
      <c r="B68" s="1" t="s">
        <v>24</v>
      </c>
      <c r="C68" s="66" t="s">
        <v>434</v>
      </c>
      <c r="D68" s="50">
        <f t="shared" si="40"/>
        <v>3.8745212171797903</v>
      </c>
      <c r="E68" s="50">
        <f t="shared" si="41"/>
        <v>53.151052251324273</v>
      </c>
      <c r="F68" s="50">
        <f t="shared" si="42"/>
        <v>-2.3245631537819378</v>
      </c>
      <c r="G68" s="50">
        <f t="shared" si="43"/>
        <v>2.3798850855837799</v>
      </c>
      <c r="H68" s="50">
        <f t="shared" si="44"/>
        <v>20.706150878339358</v>
      </c>
      <c r="I68" s="50">
        <f t="shared" si="45"/>
        <v>48.699915040201489</v>
      </c>
      <c r="J68" s="50">
        <f t="shared" si="46"/>
        <v>-29.821163764941375</v>
      </c>
      <c r="K68" s="50">
        <f t="shared" si="47"/>
        <v>-29.443215946132156</v>
      </c>
      <c r="L68" s="50">
        <f t="shared" si="48"/>
        <v>8.2860221555431508</v>
      </c>
      <c r="M68" s="50">
        <f t="shared" si="49"/>
        <v>-10.986663836865233</v>
      </c>
      <c r="N68" s="50">
        <f t="shared" si="50"/>
        <v>23.658833584094353</v>
      </c>
      <c r="O68" s="50">
        <f t="shared" si="51"/>
        <v>-7.3027839122097333</v>
      </c>
      <c r="P68" s="50">
        <f t="shared" si="52"/>
        <v>-24.473771422729868</v>
      </c>
      <c r="Q68" s="50">
        <f t="shared" si="53"/>
        <v>65.59324171631684</v>
      </c>
      <c r="R68" s="50">
        <f t="shared" si="54"/>
        <v>15.81937307731252</v>
      </c>
      <c r="S68" s="50">
        <f t="shared" si="55"/>
        <v>-3.5959187664395955</v>
      </c>
      <c r="T68" s="50">
        <f t="shared" si="56"/>
        <v>-7.3314507958707367</v>
      </c>
      <c r="U68" s="50">
        <f t="shared" si="57"/>
        <v>-7.4744305567792253</v>
      </c>
      <c r="V68" s="50">
        <f t="shared" si="58"/>
        <v>56.971403531156966</v>
      </c>
      <c r="W68" s="50">
        <f t="shared" si="59"/>
        <v>-6.8994532168797207</v>
      </c>
      <c r="X68" s="50">
        <f t="shared" si="60"/>
        <v>9.219061098883131</v>
      </c>
      <c r="Y68" s="50">
        <f t="shared" si="61"/>
        <v>-31.280305379466895</v>
      </c>
      <c r="Z68" s="50">
        <f t="shared" si="62"/>
        <v>2.7729430820053267</v>
      </c>
      <c r="AA68" s="50">
        <f t="shared" si="63"/>
        <v>-21.272541182601785</v>
      </c>
      <c r="AB68" s="50">
        <f t="shared" ref="AB68:AB92" si="67">IFERROR(AB10/AA10*100-100,"--")</f>
        <v>-23.246093704902719</v>
      </c>
      <c r="AC68" s="50">
        <f t="shared" ref="AC68:AC92" si="68">IFERROR(AC10/AB10*100-100,"--")</f>
        <v>12.31517413044017</v>
      </c>
      <c r="AD68" s="50">
        <f t="shared" ref="AD68:AE92" si="69">IFERROR(AD10/AC10*100-100,"--")</f>
        <v>2.5302506815933867</v>
      </c>
      <c r="AE68" s="50">
        <f t="shared" si="69"/>
        <v>-10.137751991142324</v>
      </c>
      <c r="AF68" s="47">
        <f t="shared" ref="AF68:AF92" si="70">IFERROR(POWER(AD10/C10,1/28)*100-100,"--")</f>
        <v>1.378573822092676</v>
      </c>
    </row>
    <row r="69" spans="1:32">
      <c r="A69" s="1" t="s">
        <v>25</v>
      </c>
      <c r="B69" s="1" t="s">
        <v>26</v>
      </c>
      <c r="C69" s="66" t="s">
        <v>434</v>
      </c>
      <c r="D69" s="50">
        <f t="shared" si="40"/>
        <v>-49.163824642976053</v>
      </c>
      <c r="E69" s="50">
        <f t="shared" si="41"/>
        <v>35.176880373092388</v>
      </c>
      <c r="F69" s="50">
        <f t="shared" si="42"/>
        <v>3.0626674379073791</v>
      </c>
      <c r="G69" s="50">
        <f t="shared" si="43"/>
        <v>-2.9716555121693773</v>
      </c>
      <c r="H69" s="50">
        <f t="shared" si="44"/>
        <v>75.055863885322935</v>
      </c>
      <c r="I69" s="50">
        <f t="shared" si="45"/>
        <v>105.64075978885566</v>
      </c>
      <c r="J69" s="50">
        <f t="shared" si="46"/>
        <v>-27.712391767260144</v>
      </c>
      <c r="K69" s="50">
        <f t="shared" si="47"/>
        <v>-51.974439933584037</v>
      </c>
      <c r="L69" s="50">
        <f t="shared" si="48"/>
        <v>93.407781281705354</v>
      </c>
      <c r="M69" s="50">
        <f t="shared" si="49"/>
        <v>-22.052897944456987</v>
      </c>
      <c r="N69" s="50">
        <f t="shared" si="50"/>
        <v>0.10729927277924389</v>
      </c>
      <c r="O69" s="50">
        <f t="shared" si="51"/>
        <v>-39.882815777884815</v>
      </c>
      <c r="P69" s="50">
        <f t="shared" si="52"/>
        <v>-68.752503309247729</v>
      </c>
      <c r="Q69" s="50">
        <f t="shared" si="53"/>
        <v>83.311591971046994</v>
      </c>
      <c r="R69" s="50">
        <f t="shared" si="54"/>
        <v>2.3077964594220504</v>
      </c>
      <c r="S69" s="50">
        <f t="shared" si="55"/>
        <v>5.1473682466078685</v>
      </c>
      <c r="T69" s="50">
        <f t="shared" si="56"/>
        <v>12.839461621544785</v>
      </c>
      <c r="U69" s="50">
        <f t="shared" si="57"/>
        <v>0.35681330405830636</v>
      </c>
      <c r="V69" s="50">
        <f t="shared" si="58"/>
        <v>45.111391484161231</v>
      </c>
      <c r="W69" s="50">
        <f t="shared" si="59"/>
        <v>-4.1359002670237999</v>
      </c>
      <c r="X69" s="50">
        <f t="shared" si="60"/>
        <v>9.5472577503725233</v>
      </c>
      <c r="Y69" s="50">
        <f t="shared" si="61"/>
        <v>-10.514439285469336</v>
      </c>
      <c r="Z69" s="50">
        <f t="shared" si="62"/>
        <v>20.70935026273952</v>
      </c>
      <c r="AA69" s="50">
        <f t="shared" si="63"/>
        <v>-8.581627125200157</v>
      </c>
      <c r="AB69" s="50">
        <f t="shared" si="67"/>
        <v>-39.178509032388561</v>
      </c>
      <c r="AC69" s="50">
        <f t="shared" si="68"/>
        <v>11.358432353966037</v>
      </c>
      <c r="AD69" s="50">
        <f t="shared" si="69"/>
        <v>-15.244633616611409</v>
      </c>
      <c r="AE69" s="50">
        <f t="shared" si="69"/>
        <v>-12.524007712669643</v>
      </c>
      <c r="AF69" s="47">
        <f t="shared" si="70"/>
        <v>-2.6629450375939285</v>
      </c>
    </row>
    <row r="70" spans="1:32">
      <c r="A70" s="1" t="s">
        <v>27</v>
      </c>
      <c r="B70" s="1" t="s">
        <v>28</v>
      </c>
      <c r="C70" s="66" t="s">
        <v>434</v>
      </c>
      <c r="D70" s="50">
        <f t="shared" si="40"/>
        <v>515.45138266530375</v>
      </c>
      <c r="E70" s="50">
        <f t="shared" si="41"/>
        <v>116.59442129715333</v>
      </c>
      <c r="F70" s="50">
        <f t="shared" si="42"/>
        <v>-63.278034944069653</v>
      </c>
      <c r="G70" s="50">
        <f t="shared" si="43"/>
        <v>172.31658177249608</v>
      </c>
      <c r="H70" s="50">
        <f t="shared" si="44"/>
        <v>-29.473234119895125</v>
      </c>
      <c r="I70" s="50">
        <f t="shared" si="45"/>
        <v>46.275199734264675</v>
      </c>
      <c r="J70" s="50">
        <f t="shared" si="46"/>
        <v>52.852065599781781</v>
      </c>
      <c r="K70" s="50">
        <f t="shared" si="47"/>
        <v>89.440490179167966</v>
      </c>
      <c r="L70" s="50">
        <f t="shared" si="48"/>
        <v>-43.456875422995054</v>
      </c>
      <c r="M70" s="50">
        <f t="shared" si="49"/>
        <v>19.0759778657646</v>
      </c>
      <c r="N70" s="50">
        <f t="shared" si="50"/>
        <v>23.723849104781465</v>
      </c>
      <c r="O70" s="50">
        <f t="shared" si="51"/>
        <v>-18.151524228910404</v>
      </c>
      <c r="P70" s="50">
        <f t="shared" si="52"/>
        <v>23.661133984494782</v>
      </c>
      <c r="Q70" s="50">
        <f t="shared" si="53"/>
        <v>101.88781045716229</v>
      </c>
      <c r="R70" s="50">
        <f t="shared" si="54"/>
        <v>13.725359823477305</v>
      </c>
      <c r="S70" s="50">
        <f t="shared" si="55"/>
        <v>20.214560105388671</v>
      </c>
      <c r="T70" s="50">
        <f t="shared" si="56"/>
        <v>-57.75973982263308</v>
      </c>
      <c r="U70" s="50">
        <f t="shared" si="57"/>
        <v>-13.640220897228858</v>
      </c>
      <c r="V70" s="50">
        <f t="shared" si="58"/>
        <v>-8.9786630601606987</v>
      </c>
      <c r="W70" s="50">
        <f t="shared" si="59"/>
        <v>-18.601575977611645</v>
      </c>
      <c r="X70" s="50">
        <f t="shared" si="60"/>
        <v>-14.462618454676274</v>
      </c>
      <c r="Y70" s="50">
        <f t="shared" si="61"/>
        <v>-54.328266860563659</v>
      </c>
      <c r="Z70" s="50">
        <f t="shared" si="62"/>
        <v>70.605799235310542</v>
      </c>
      <c r="AA70" s="50">
        <f t="shared" si="63"/>
        <v>-43.887140584154352</v>
      </c>
      <c r="AB70" s="50">
        <f t="shared" si="67"/>
        <v>433.07768254495841</v>
      </c>
      <c r="AC70" s="50">
        <f t="shared" si="68"/>
        <v>-2.651866625258009</v>
      </c>
      <c r="AD70" s="50">
        <f t="shared" si="69"/>
        <v>6.2201698624592154</v>
      </c>
      <c r="AE70" s="50">
        <f t="shared" si="69"/>
        <v>-22.456921653099698</v>
      </c>
      <c r="AF70" s="47">
        <f t="shared" si="70"/>
        <v>15.126586359455047</v>
      </c>
    </row>
    <row r="71" spans="1:32">
      <c r="A71" s="1" t="s">
        <v>29</v>
      </c>
      <c r="B71" s="1" t="s">
        <v>30</v>
      </c>
      <c r="C71" s="66" t="s">
        <v>434</v>
      </c>
      <c r="D71" s="50">
        <f t="shared" si="40"/>
        <v>-44.64267653520033</v>
      </c>
      <c r="E71" s="50">
        <f t="shared" si="41"/>
        <v>28.919933853546183</v>
      </c>
      <c r="F71" s="50">
        <f t="shared" si="42"/>
        <v>8.8433705619762009</v>
      </c>
      <c r="G71" s="50">
        <f t="shared" si="43"/>
        <v>-8.1248591589147026</v>
      </c>
      <c r="H71" s="50">
        <f t="shared" si="44"/>
        <v>72.63205736473796</v>
      </c>
      <c r="I71" s="50">
        <f t="shared" si="45"/>
        <v>110.59784345198301</v>
      </c>
      <c r="J71" s="50">
        <f t="shared" si="46"/>
        <v>-27.815387180037519</v>
      </c>
      <c r="K71" s="50">
        <f t="shared" si="47"/>
        <v>-52.826898609063534</v>
      </c>
      <c r="L71" s="50">
        <f t="shared" si="48"/>
        <v>85.678119581230789</v>
      </c>
      <c r="M71" s="50">
        <f t="shared" si="49"/>
        <v>-21.221077394076815</v>
      </c>
      <c r="N71" s="50">
        <f t="shared" si="50"/>
        <v>1.8460173457954738</v>
      </c>
      <c r="O71" s="50">
        <f t="shared" si="51"/>
        <v>-40.510954370395837</v>
      </c>
      <c r="P71" s="50">
        <f t="shared" si="52"/>
        <v>-63.489891045403112</v>
      </c>
      <c r="Q71" s="50">
        <f t="shared" si="53"/>
        <v>97.554502380154929</v>
      </c>
      <c r="R71" s="50">
        <f t="shared" si="54"/>
        <v>9.7175959511013161</v>
      </c>
      <c r="S71" s="50">
        <f t="shared" si="55"/>
        <v>-4.0618641817253973</v>
      </c>
      <c r="T71" s="50">
        <f t="shared" si="56"/>
        <v>-10.804828705862519</v>
      </c>
      <c r="U71" s="50">
        <f t="shared" si="57"/>
        <v>17.506335315434569</v>
      </c>
      <c r="V71" s="50">
        <f t="shared" si="58"/>
        <v>7.6278359405632727</v>
      </c>
      <c r="W71" s="50">
        <f t="shared" si="59"/>
        <v>13.732560151255214</v>
      </c>
      <c r="X71" s="50">
        <f t="shared" si="60"/>
        <v>8.1750667738775178</v>
      </c>
      <c r="Y71" s="50">
        <f t="shared" si="61"/>
        <v>0.5515432263565998</v>
      </c>
      <c r="Z71" s="50">
        <f t="shared" si="62"/>
        <v>4.5332519285559414</v>
      </c>
      <c r="AA71" s="50">
        <f t="shared" si="63"/>
        <v>2.6842757711114729</v>
      </c>
      <c r="AB71" s="50">
        <f t="shared" si="67"/>
        <v>-40.689748863626704</v>
      </c>
      <c r="AC71" s="50">
        <f t="shared" si="68"/>
        <v>2.7599493026446709</v>
      </c>
      <c r="AD71" s="50">
        <f t="shared" si="69"/>
        <v>54.582345440689039</v>
      </c>
      <c r="AE71" s="50">
        <f t="shared" si="69"/>
        <v>0.62332250651809318</v>
      </c>
      <c r="AF71" s="47">
        <f t="shared" si="70"/>
        <v>-0.62525365942083511</v>
      </c>
    </row>
    <row r="72" spans="1:32">
      <c r="A72" s="1" t="s">
        <v>31</v>
      </c>
      <c r="B72" s="1" t="s">
        <v>32</v>
      </c>
      <c r="C72" s="66" t="s">
        <v>434</v>
      </c>
      <c r="D72" s="50">
        <f t="shared" si="40"/>
        <v>-55.826109825307995</v>
      </c>
      <c r="E72" s="50">
        <f t="shared" si="41"/>
        <v>42.911361124871519</v>
      </c>
      <c r="F72" s="50">
        <f t="shared" si="42"/>
        <v>10.221783395188709</v>
      </c>
      <c r="G72" s="50">
        <f t="shared" si="43"/>
        <v>-9.2738323408718202</v>
      </c>
      <c r="H72" s="50">
        <f t="shared" si="44"/>
        <v>71.079179453489957</v>
      </c>
      <c r="I72" s="50">
        <f t="shared" si="45"/>
        <v>115.25962866087119</v>
      </c>
      <c r="J72" s="50">
        <f t="shared" si="46"/>
        <v>-28.36815477993936</v>
      </c>
      <c r="K72" s="50">
        <f t="shared" si="47"/>
        <v>-54.231657884926506</v>
      </c>
      <c r="L72" s="50">
        <f t="shared" si="48"/>
        <v>88.140384252492026</v>
      </c>
      <c r="M72" s="50">
        <f t="shared" si="49"/>
        <v>-21.211422060794845</v>
      </c>
      <c r="N72" s="50">
        <f t="shared" si="50"/>
        <v>-2.8746651974202564E-2</v>
      </c>
      <c r="O72" s="50">
        <f t="shared" si="51"/>
        <v>-41.712505897263931</v>
      </c>
      <c r="P72" s="50">
        <f t="shared" si="52"/>
        <v>-75.490421140604482</v>
      </c>
      <c r="Q72" s="50">
        <f t="shared" si="53"/>
        <v>75.71220567842812</v>
      </c>
      <c r="R72" s="50">
        <f t="shared" si="54"/>
        <v>13.304580492593601</v>
      </c>
      <c r="S72" s="50">
        <f t="shared" si="55"/>
        <v>1.3694705978464867</v>
      </c>
      <c r="T72" s="50">
        <f t="shared" si="56"/>
        <v>3.8119519946194771</v>
      </c>
      <c r="U72" s="50">
        <f t="shared" si="57"/>
        <v>-3.6236318564150594</v>
      </c>
      <c r="V72" s="50">
        <f t="shared" si="58"/>
        <v>6.449176373412314</v>
      </c>
      <c r="W72" s="50">
        <f t="shared" si="59"/>
        <v>15.685601707960075</v>
      </c>
      <c r="X72" s="50">
        <f t="shared" si="60"/>
        <v>11.255912332708647</v>
      </c>
      <c r="Y72" s="50">
        <f t="shared" si="61"/>
        <v>4.8485630479486019</v>
      </c>
      <c r="Z72" s="50">
        <f t="shared" si="62"/>
        <v>10.793545837854651</v>
      </c>
      <c r="AA72" s="50">
        <f t="shared" si="63"/>
        <v>12.075365365298211</v>
      </c>
      <c r="AB72" s="50">
        <f t="shared" si="67"/>
        <v>-10.1750338867257</v>
      </c>
      <c r="AC72" s="50">
        <f t="shared" si="68"/>
        <v>3.7632612323153438</v>
      </c>
      <c r="AD72" s="50">
        <f t="shared" si="69"/>
        <v>-54.225673251332964</v>
      </c>
      <c r="AE72" s="50">
        <f t="shared" si="69"/>
        <v>-15.05055685215882</v>
      </c>
      <c r="AF72" s="47">
        <f t="shared" si="70"/>
        <v>-4.8584668174866863</v>
      </c>
    </row>
    <row r="73" spans="1:32">
      <c r="A73" s="1" t="s">
        <v>33</v>
      </c>
      <c r="B73" s="1" t="s">
        <v>34</v>
      </c>
      <c r="C73" s="66" t="s">
        <v>434</v>
      </c>
      <c r="D73" s="50">
        <f t="shared" si="40"/>
        <v>31.483649582990182</v>
      </c>
      <c r="E73" s="50">
        <f t="shared" si="41"/>
        <v>45.330066529644739</v>
      </c>
      <c r="F73" s="50">
        <f t="shared" si="42"/>
        <v>5.495946981328359</v>
      </c>
      <c r="G73" s="50">
        <f t="shared" si="43"/>
        <v>-5.209628557864022</v>
      </c>
      <c r="H73" s="50">
        <f t="shared" si="44"/>
        <v>-41.948860899951768</v>
      </c>
      <c r="I73" s="50">
        <f t="shared" si="45"/>
        <v>24.286038002453438</v>
      </c>
      <c r="J73" s="50">
        <f t="shared" si="46"/>
        <v>-15.103902792710471</v>
      </c>
      <c r="K73" s="50">
        <f t="shared" si="47"/>
        <v>11.552968667001906</v>
      </c>
      <c r="L73" s="50">
        <f t="shared" si="48"/>
        <v>-6.1005310389316776</v>
      </c>
      <c r="M73" s="50">
        <f t="shared" si="49"/>
        <v>74.352705598673793</v>
      </c>
      <c r="N73" s="50">
        <f t="shared" si="50"/>
        <v>30.203806955689885</v>
      </c>
      <c r="O73" s="50">
        <f t="shared" si="51"/>
        <v>-30.947476351978864</v>
      </c>
      <c r="P73" s="50">
        <f t="shared" si="52"/>
        <v>-9.6566739927271215</v>
      </c>
      <c r="Q73" s="50">
        <f t="shared" si="53"/>
        <v>60.606070219811329</v>
      </c>
      <c r="R73" s="50">
        <f t="shared" si="54"/>
        <v>19.373256444468595</v>
      </c>
      <c r="S73" s="50">
        <f t="shared" si="55"/>
        <v>-21.85397840233</v>
      </c>
      <c r="T73" s="50">
        <f t="shared" si="56"/>
        <v>5.547690706884751</v>
      </c>
      <c r="U73" s="50">
        <f t="shared" si="57"/>
        <v>12.498829480864288</v>
      </c>
      <c r="V73" s="50">
        <f t="shared" si="58"/>
        <v>-5.5464820292813357</v>
      </c>
      <c r="W73" s="50">
        <f t="shared" si="59"/>
        <v>-0.30830585679947831</v>
      </c>
      <c r="X73" s="50">
        <f t="shared" si="60"/>
        <v>-18.240705673012712</v>
      </c>
      <c r="Y73" s="50">
        <f t="shared" si="61"/>
        <v>-6.7572063718408231</v>
      </c>
      <c r="Z73" s="50">
        <f t="shared" si="62"/>
        <v>-1.6948725715773492</v>
      </c>
      <c r="AA73" s="50">
        <f t="shared" si="63"/>
        <v>7.1421508409463854</v>
      </c>
      <c r="AB73" s="50">
        <f t="shared" si="67"/>
        <v>-9.8400822286568967</v>
      </c>
      <c r="AC73" s="50">
        <f t="shared" si="68"/>
        <v>15.551488101253952</v>
      </c>
      <c r="AD73" s="50">
        <f t="shared" si="69"/>
        <v>0.94615654525729553</v>
      </c>
      <c r="AE73" s="50">
        <f t="shared" si="69"/>
        <v>10.731410428625637</v>
      </c>
      <c r="AF73" s="47">
        <f t="shared" si="70"/>
        <v>3.2611755400850768</v>
      </c>
    </row>
    <row r="74" spans="1:32">
      <c r="A74" s="1" t="s">
        <v>35</v>
      </c>
      <c r="B74" s="1" t="s">
        <v>36</v>
      </c>
      <c r="C74" s="66" t="s">
        <v>434</v>
      </c>
      <c r="D74" s="50">
        <f t="shared" si="40"/>
        <v>1334.5165281482257</v>
      </c>
      <c r="E74" s="50">
        <f t="shared" si="41"/>
        <v>-17.488322019803732</v>
      </c>
      <c r="F74" s="50">
        <f t="shared" si="42"/>
        <v>-0.23629983417092149</v>
      </c>
      <c r="G74" s="50">
        <f t="shared" si="43"/>
        <v>0.23685953285425398</v>
      </c>
      <c r="H74" s="50">
        <f t="shared" si="44"/>
        <v>102.40259898261445</v>
      </c>
      <c r="I74" s="50">
        <f t="shared" si="45"/>
        <v>20.408719564184196</v>
      </c>
      <c r="J74" s="50">
        <f t="shared" si="46"/>
        <v>54.466542559081034</v>
      </c>
      <c r="K74" s="50">
        <f t="shared" si="47"/>
        <v>-18.462336480969881</v>
      </c>
      <c r="L74" s="50">
        <f t="shared" si="48"/>
        <v>44.699390670575639</v>
      </c>
      <c r="M74" s="50">
        <f t="shared" si="49"/>
        <v>9.1479392463873239</v>
      </c>
      <c r="N74" s="50">
        <f t="shared" si="50"/>
        <v>75.398879212898294</v>
      </c>
      <c r="O74" s="50">
        <f t="shared" si="51"/>
        <v>-76.87470445784497</v>
      </c>
      <c r="P74" s="50">
        <f t="shared" si="52"/>
        <v>-16.275854505573122</v>
      </c>
      <c r="Q74" s="50">
        <f t="shared" si="53"/>
        <v>38.487612613623128</v>
      </c>
      <c r="R74" s="50">
        <f t="shared" si="54"/>
        <v>37.651194873217236</v>
      </c>
      <c r="S74" s="50">
        <f t="shared" si="55"/>
        <v>3.4834481955959689</v>
      </c>
      <c r="T74" s="50">
        <f t="shared" si="56"/>
        <v>-12.965243871656867</v>
      </c>
      <c r="U74" s="50">
        <f t="shared" si="57"/>
        <v>-4.6591004044935289</v>
      </c>
      <c r="V74" s="50">
        <f t="shared" si="58"/>
        <v>103.8065540816736</v>
      </c>
      <c r="W74" s="50">
        <f t="shared" si="59"/>
        <v>-31.110234434767548</v>
      </c>
      <c r="X74" s="50">
        <f t="shared" si="60"/>
        <v>-24.999511458717379</v>
      </c>
      <c r="Y74" s="50">
        <f t="shared" si="61"/>
        <v>-13.884814255524873</v>
      </c>
      <c r="Z74" s="50">
        <f t="shared" si="62"/>
        <v>6.5857226625627447</v>
      </c>
      <c r="AA74" s="50">
        <f t="shared" si="63"/>
        <v>-25.585509630303804</v>
      </c>
      <c r="AB74" s="50">
        <f t="shared" si="67"/>
        <v>21.897444931012558</v>
      </c>
      <c r="AC74" s="50">
        <f t="shared" si="68"/>
        <v>-3.5109302837475838</v>
      </c>
      <c r="AD74" s="50">
        <f t="shared" si="69"/>
        <v>-1.6716788323614793</v>
      </c>
      <c r="AE74" s="50">
        <f t="shared" si="69"/>
        <v>-20.332178333982768</v>
      </c>
      <c r="AF74" s="47">
        <f t="shared" si="70"/>
        <v>12.421597895059122</v>
      </c>
    </row>
    <row r="75" spans="1:32">
      <c r="A75" s="1" t="s">
        <v>37</v>
      </c>
      <c r="B75" s="1" t="s">
        <v>38</v>
      </c>
      <c r="C75" s="66" t="s">
        <v>434</v>
      </c>
      <c r="D75" s="50">
        <f t="shared" si="40"/>
        <v>184.17868516505183</v>
      </c>
      <c r="E75" s="50">
        <f t="shared" si="41"/>
        <v>141.3019583539087</v>
      </c>
      <c r="F75" s="50">
        <f t="shared" si="42"/>
        <v>-12.213136234987005</v>
      </c>
      <c r="G75" s="50">
        <f t="shared" si="43"/>
        <v>13.912259432890778</v>
      </c>
      <c r="H75" s="50">
        <f t="shared" si="44"/>
        <v>-47.726133288578154</v>
      </c>
      <c r="I75" s="50">
        <f t="shared" si="45"/>
        <v>-17.819114639077213</v>
      </c>
      <c r="J75" s="50">
        <f t="shared" si="46"/>
        <v>2.8254695257457598</v>
      </c>
      <c r="K75" s="50">
        <f t="shared" si="47"/>
        <v>189.31958600469676</v>
      </c>
      <c r="L75" s="50">
        <f t="shared" si="48"/>
        <v>-19.264160414669988</v>
      </c>
      <c r="M75" s="50">
        <f t="shared" si="49"/>
        <v>-6.9349034269709051</v>
      </c>
      <c r="N75" s="50">
        <f t="shared" si="50"/>
        <v>7.5638076260294014</v>
      </c>
      <c r="O75" s="50">
        <f t="shared" si="51"/>
        <v>4.7038106427574178</v>
      </c>
      <c r="P75" s="50">
        <f t="shared" si="52"/>
        <v>13.356659376978271</v>
      </c>
      <c r="Q75" s="50">
        <f t="shared" si="53"/>
        <v>69.588190157487219</v>
      </c>
      <c r="R75" s="50">
        <f t="shared" si="54"/>
        <v>43.377510454690906</v>
      </c>
      <c r="S75" s="50">
        <f t="shared" si="55"/>
        <v>-8.8683391065143411</v>
      </c>
      <c r="T75" s="50">
        <f t="shared" si="56"/>
        <v>28.982247088963049</v>
      </c>
      <c r="U75" s="50">
        <f t="shared" si="57"/>
        <v>10.699187131328799</v>
      </c>
      <c r="V75" s="50">
        <f t="shared" si="58"/>
        <v>-5.5722795139078585</v>
      </c>
      <c r="W75" s="50">
        <f t="shared" si="59"/>
        <v>-2.7462213500707122</v>
      </c>
      <c r="X75" s="50">
        <f t="shared" si="60"/>
        <v>-7.4349490701747101</v>
      </c>
      <c r="Y75" s="50">
        <f t="shared" si="61"/>
        <v>-15.990683780806179</v>
      </c>
      <c r="Z75" s="50">
        <f t="shared" si="62"/>
        <v>-8.4735269761195013</v>
      </c>
      <c r="AA75" s="50">
        <f t="shared" si="63"/>
        <v>-0.2701832381018221</v>
      </c>
      <c r="AB75" s="50">
        <f t="shared" si="67"/>
        <v>-32.659324144121797</v>
      </c>
      <c r="AC75" s="50">
        <f t="shared" si="68"/>
        <v>-16.873814630124144</v>
      </c>
      <c r="AD75" s="50">
        <f t="shared" si="69"/>
        <v>-18.326151938104317</v>
      </c>
      <c r="AE75" s="50">
        <f t="shared" si="69"/>
        <v>-39.88457117123523</v>
      </c>
      <c r="AF75" s="47">
        <f t="shared" si="70"/>
        <v>7.6738438921763361</v>
      </c>
    </row>
    <row r="76" spans="1:32">
      <c r="A76" s="1" t="s">
        <v>39</v>
      </c>
      <c r="B76" s="1" t="s">
        <v>40</v>
      </c>
      <c r="C76" s="66" t="s">
        <v>434</v>
      </c>
      <c r="D76" s="50">
        <f t="shared" si="40"/>
        <v>324.48290438577703</v>
      </c>
      <c r="E76" s="50">
        <f t="shared" si="41"/>
        <v>-44.898945740846095</v>
      </c>
      <c r="F76" s="50">
        <f t="shared" si="42"/>
        <v>16.908323865429978</v>
      </c>
      <c r="G76" s="50">
        <f t="shared" si="43"/>
        <v>-14.462891354847159</v>
      </c>
      <c r="H76" s="50">
        <f t="shared" si="44"/>
        <v>-20.732464131432963</v>
      </c>
      <c r="I76" s="50">
        <f t="shared" si="45"/>
        <v>17.536919398191571</v>
      </c>
      <c r="J76" s="50">
        <f t="shared" si="46"/>
        <v>-25.962493842713087</v>
      </c>
      <c r="K76" s="50">
        <f t="shared" si="47"/>
        <v>184.30265508030959</v>
      </c>
      <c r="L76" s="50">
        <f t="shared" si="48"/>
        <v>-33.493490714556657</v>
      </c>
      <c r="M76" s="50">
        <f t="shared" si="49"/>
        <v>-100</v>
      </c>
      <c r="N76" s="50" t="str">
        <f t="shared" si="50"/>
        <v>--</v>
      </c>
      <c r="O76" s="50">
        <f t="shared" si="51"/>
        <v>-19.703805549027351</v>
      </c>
      <c r="P76" s="50">
        <f t="shared" si="52"/>
        <v>-18.896227858669462</v>
      </c>
      <c r="Q76" s="50">
        <f t="shared" si="53"/>
        <v>-60.217661127392546</v>
      </c>
      <c r="R76" s="50">
        <f t="shared" si="54"/>
        <v>216.28585930875295</v>
      </c>
      <c r="S76" s="50">
        <f t="shared" si="55"/>
        <v>-28.345986367576032</v>
      </c>
      <c r="T76" s="50">
        <f t="shared" si="56"/>
        <v>0.73969366925506108</v>
      </c>
      <c r="U76" s="50">
        <f t="shared" si="57"/>
        <v>-16.391280663392777</v>
      </c>
      <c r="V76" s="50">
        <f t="shared" si="58"/>
        <v>-9.233283515358309</v>
      </c>
      <c r="W76" s="50">
        <f t="shared" si="59"/>
        <v>35.759714270612761</v>
      </c>
      <c r="X76" s="50">
        <f t="shared" si="60"/>
        <v>-25.231075324493276</v>
      </c>
      <c r="Y76" s="50">
        <f t="shared" si="61"/>
        <v>1.2131329079382738</v>
      </c>
      <c r="Z76" s="50">
        <f t="shared" si="62"/>
        <v>-0.89015349396170507</v>
      </c>
      <c r="AA76" s="50">
        <f t="shared" si="63"/>
        <v>4.5270594335586622</v>
      </c>
      <c r="AB76" s="50">
        <f t="shared" si="67"/>
        <v>31.231114686611278</v>
      </c>
      <c r="AC76" s="50">
        <f t="shared" si="68"/>
        <v>55.764147447233057</v>
      </c>
      <c r="AD76" s="50">
        <f t="shared" si="69"/>
        <v>-17.408851937388363</v>
      </c>
      <c r="AE76" s="50">
        <f t="shared" si="69"/>
        <v>-4.4257886476675736</v>
      </c>
      <c r="AF76" s="47">
        <f t="shared" si="70"/>
        <v>6.9455838910957794</v>
      </c>
    </row>
    <row r="77" spans="1:32">
      <c r="A77" s="1" t="s">
        <v>41</v>
      </c>
      <c r="B77" s="1" t="s">
        <v>42</v>
      </c>
      <c r="C77" s="66" t="s">
        <v>434</v>
      </c>
      <c r="D77" s="50">
        <f t="shared" si="40"/>
        <v>-10.124916136664098</v>
      </c>
      <c r="E77" s="50">
        <f t="shared" si="41"/>
        <v>179.51764127340084</v>
      </c>
      <c r="F77" s="50">
        <f t="shared" si="42"/>
        <v>-38.006089017863111</v>
      </c>
      <c r="G77" s="50">
        <f t="shared" si="43"/>
        <v>61.306164453496535</v>
      </c>
      <c r="H77" s="50">
        <f t="shared" si="44"/>
        <v>122.04272412560249</v>
      </c>
      <c r="I77" s="50">
        <f t="shared" si="45"/>
        <v>10.169562147859111</v>
      </c>
      <c r="J77" s="50">
        <f t="shared" si="46"/>
        <v>-1.3184612700980551</v>
      </c>
      <c r="K77" s="50">
        <f t="shared" si="47"/>
        <v>16.483281867760383</v>
      </c>
      <c r="L77" s="50">
        <f t="shared" si="48"/>
        <v>61.42297778122861</v>
      </c>
      <c r="M77" s="50">
        <f t="shared" si="49"/>
        <v>-100</v>
      </c>
      <c r="N77" s="50" t="str">
        <f t="shared" si="50"/>
        <v>--</v>
      </c>
      <c r="O77" s="50">
        <f t="shared" si="51"/>
        <v>4.5301709402832273</v>
      </c>
      <c r="P77" s="50">
        <f t="shared" si="52"/>
        <v>7.9457762643056782</v>
      </c>
      <c r="Q77" s="50">
        <f t="shared" si="53"/>
        <v>67.323023704540361</v>
      </c>
      <c r="R77" s="50">
        <f t="shared" si="54"/>
        <v>23.205908352460497</v>
      </c>
      <c r="S77" s="50">
        <f t="shared" si="55"/>
        <v>8.5933898425016935</v>
      </c>
      <c r="T77" s="50">
        <f t="shared" si="56"/>
        <v>7.349561870961125</v>
      </c>
      <c r="U77" s="50">
        <f t="shared" si="57"/>
        <v>5.818210595412026</v>
      </c>
      <c r="V77" s="50">
        <f t="shared" si="58"/>
        <v>68.971297536867979</v>
      </c>
      <c r="W77" s="50">
        <f t="shared" si="59"/>
        <v>-24.201888068548826</v>
      </c>
      <c r="X77" s="50">
        <f t="shared" si="60"/>
        <v>-10.734009061324286</v>
      </c>
      <c r="Y77" s="50">
        <f t="shared" si="61"/>
        <v>7.9477592108560913</v>
      </c>
      <c r="Z77" s="50">
        <f t="shared" si="62"/>
        <v>-74.034660420992495</v>
      </c>
      <c r="AA77" s="50">
        <f t="shared" si="63"/>
        <v>-20.996754022332709</v>
      </c>
      <c r="AB77" s="50">
        <f t="shared" si="67"/>
        <v>260.0918204478981</v>
      </c>
      <c r="AC77" s="50">
        <f t="shared" si="68"/>
        <v>22.341727424863379</v>
      </c>
      <c r="AD77" s="50">
        <f t="shared" si="69"/>
        <v>-8.6218877736969404</v>
      </c>
      <c r="AE77" s="50">
        <f t="shared" si="69"/>
        <v>-10.872816327978072</v>
      </c>
      <c r="AF77" s="47">
        <f t="shared" si="70"/>
        <v>14.655873435066383</v>
      </c>
    </row>
    <row r="78" spans="1:32">
      <c r="A78" s="1" t="s">
        <v>43</v>
      </c>
      <c r="B78" s="1" t="s">
        <v>44</v>
      </c>
      <c r="C78" s="66" t="s">
        <v>434</v>
      </c>
      <c r="D78" s="50">
        <f t="shared" si="40"/>
        <v>-16.569746385539844</v>
      </c>
      <c r="E78" s="50">
        <f t="shared" si="41"/>
        <v>16.66185558213742</v>
      </c>
      <c r="F78" s="50">
        <f t="shared" si="42"/>
        <v>19.434763790720893</v>
      </c>
      <c r="G78" s="50">
        <f t="shared" si="43"/>
        <v>-16.272283859308658</v>
      </c>
      <c r="H78" s="50">
        <f t="shared" si="44"/>
        <v>19.581987028124189</v>
      </c>
      <c r="I78" s="50">
        <f t="shared" si="45"/>
        <v>36.655550656991977</v>
      </c>
      <c r="J78" s="50">
        <f t="shared" si="46"/>
        <v>-10.031485418381806</v>
      </c>
      <c r="K78" s="50">
        <f t="shared" si="47"/>
        <v>-65.479923702885969</v>
      </c>
      <c r="L78" s="50">
        <f t="shared" si="48"/>
        <v>266.09048002360993</v>
      </c>
      <c r="M78" s="50">
        <f t="shared" si="49"/>
        <v>-15.301893922852415</v>
      </c>
      <c r="N78" s="50">
        <f t="shared" si="50"/>
        <v>-100</v>
      </c>
      <c r="O78" s="50" t="str">
        <f t="shared" si="51"/>
        <v>--</v>
      </c>
      <c r="P78" s="50">
        <f t="shared" si="52"/>
        <v>26.439529814593783</v>
      </c>
      <c r="Q78" s="50">
        <f t="shared" si="53"/>
        <v>125.25239192357046</v>
      </c>
      <c r="R78" s="50">
        <f t="shared" si="54"/>
        <v>16.035043581257952</v>
      </c>
      <c r="S78" s="50">
        <f t="shared" si="55"/>
        <v>12.709779348741364</v>
      </c>
      <c r="T78" s="50">
        <f t="shared" si="56"/>
        <v>15.53409085839283</v>
      </c>
      <c r="U78" s="50">
        <f t="shared" si="57"/>
        <v>48.947662875983184</v>
      </c>
      <c r="V78" s="50">
        <f t="shared" si="58"/>
        <v>-16.095928862507392</v>
      </c>
      <c r="W78" s="50">
        <f t="shared" si="59"/>
        <v>-3.334683288133931</v>
      </c>
      <c r="X78" s="50">
        <f t="shared" si="60"/>
        <v>2.5925617361966573</v>
      </c>
      <c r="Y78" s="50">
        <f t="shared" si="61"/>
        <v>3.8275510967976061</v>
      </c>
      <c r="Z78" s="50">
        <f t="shared" si="62"/>
        <v>-92.652377685029236</v>
      </c>
      <c r="AA78" s="50">
        <f t="shared" si="63"/>
        <v>32.066933118732152</v>
      </c>
      <c r="AB78" s="50">
        <f t="shared" si="67"/>
        <v>2281.3054377827843</v>
      </c>
      <c r="AC78" s="50">
        <f t="shared" si="68"/>
        <v>-34.62340682746526</v>
      </c>
      <c r="AD78" s="50">
        <f t="shared" si="69"/>
        <v>-22.078243336385057</v>
      </c>
      <c r="AE78" s="50">
        <f t="shared" si="69"/>
        <v>-5.3053121836099848</v>
      </c>
      <c r="AF78" s="47">
        <f t="shared" si="70"/>
        <v>10.098103181514873</v>
      </c>
    </row>
    <row r="79" spans="1:32">
      <c r="A79" s="1" t="s">
        <v>45</v>
      </c>
      <c r="B79" s="1" t="s">
        <v>46</v>
      </c>
      <c r="C79" s="66" t="s">
        <v>434</v>
      </c>
      <c r="D79" s="50">
        <f t="shared" si="40"/>
        <v>274.44938525136934</v>
      </c>
      <c r="E79" s="50">
        <f t="shared" si="41"/>
        <v>346.10816521477352</v>
      </c>
      <c r="F79" s="50">
        <f t="shared" si="42"/>
        <v>-26.757323182835108</v>
      </c>
      <c r="G79" s="50">
        <f t="shared" si="43"/>
        <v>36.532421186119677</v>
      </c>
      <c r="H79" s="50">
        <f t="shared" si="44"/>
        <v>-24.87616632302543</v>
      </c>
      <c r="I79" s="50">
        <f t="shared" si="45"/>
        <v>2.6682035752627655</v>
      </c>
      <c r="J79" s="50">
        <f t="shared" si="46"/>
        <v>21.604335379317348</v>
      </c>
      <c r="K79" s="50">
        <f t="shared" si="47"/>
        <v>101.76467405307216</v>
      </c>
      <c r="L79" s="50">
        <f t="shared" si="48"/>
        <v>-23.902722139086436</v>
      </c>
      <c r="M79" s="50">
        <f t="shared" si="49"/>
        <v>32.235285989186792</v>
      </c>
      <c r="N79" s="50">
        <f t="shared" si="50"/>
        <v>27.26075200194596</v>
      </c>
      <c r="O79" s="50">
        <f t="shared" si="51"/>
        <v>11.047538085546947</v>
      </c>
      <c r="P79" s="50">
        <f t="shared" si="52"/>
        <v>14.488245855099308</v>
      </c>
      <c r="Q79" s="50">
        <f t="shared" si="53"/>
        <v>63.786360573383064</v>
      </c>
      <c r="R79" s="50">
        <f t="shared" si="54"/>
        <v>39.857927958366815</v>
      </c>
      <c r="S79" s="50">
        <f t="shared" si="55"/>
        <v>4.4669525668850127</v>
      </c>
      <c r="T79" s="50">
        <f t="shared" si="56"/>
        <v>-14.590607745359634</v>
      </c>
      <c r="U79" s="50">
        <f t="shared" si="57"/>
        <v>3.5013089974946325</v>
      </c>
      <c r="V79" s="50">
        <f t="shared" si="58"/>
        <v>-8.6502728348928599</v>
      </c>
      <c r="W79" s="50">
        <f t="shared" si="59"/>
        <v>1.3706863015404309</v>
      </c>
      <c r="X79" s="50">
        <f t="shared" si="60"/>
        <v>4.4269183205094578</v>
      </c>
      <c r="Y79" s="50">
        <f t="shared" si="61"/>
        <v>9.2978503606479848</v>
      </c>
      <c r="Z79" s="50">
        <f t="shared" si="62"/>
        <v>-1.9090734180305873</v>
      </c>
      <c r="AA79" s="50">
        <f t="shared" si="63"/>
        <v>-19.497619585062253</v>
      </c>
      <c r="AB79" s="50">
        <f t="shared" si="67"/>
        <v>-11.016335044219034</v>
      </c>
      <c r="AC79" s="50">
        <f t="shared" si="68"/>
        <v>18.623518412525158</v>
      </c>
      <c r="AD79" s="50">
        <f t="shared" si="69"/>
        <v>-12.480975955174415</v>
      </c>
      <c r="AE79" s="50">
        <f t="shared" si="69"/>
        <v>-13.413913905327419</v>
      </c>
      <c r="AF79" s="47">
        <f t="shared" si="70"/>
        <v>17.142272458979505</v>
      </c>
    </row>
    <row r="80" spans="1:32">
      <c r="A80" s="1" t="s">
        <v>47</v>
      </c>
      <c r="B80" s="1" t="s">
        <v>48</v>
      </c>
      <c r="C80" s="66" t="s">
        <v>434</v>
      </c>
      <c r="D80" s="50">
        <f t="shared" si="40"/>
        <v>75.047802786396034</v>
      </c>
      <c r="E80" s="50">
        <f t="shared" si="41"/>
        <v>860.29306060953206</v>
      </c>
      <c r="F80" s="50">
        <f t="shared" si="42"/>
        <v>-57.149575800762399</v>
      </c>
      <c r="G80" s="50">
        <f t="shared" si="43"/>
        <v>133.36991842843693</v>
      </c>
      <c r="H80" s="50">
        <f t="shared" si="44"/>
        <v>-72.189127577872</v>
      </c>
      <c r="I80" s="50">
        <f t="shared" si="45"/>
        <v>-18.914315528748531</v>
      </c>
      <c r="J80" s="50">
        <f t="shared" si="46"/>
        <v>-16.435052596558492</v>
      </c>
      <c r="K80" s="50">
        <f t="shared" si="47"/>
        <v>63.639266564706588</v>
      </c>
      <c r="L80" s="50">
        <f t="shared" si="48"/>
        <v>-59.628711710314128</v>
      </c>
      <c r="M80" s="50">
        <f t="shared" si="49"/>
        <v>-24.007835772922874</v>
      </c>
      <c r="N80" s="50">
        <f t="shared" si="50"/>
        <v>-29.63654483773243</v>
      </c>
      <c r="O80" s="50">
        <f t="shared" si="51"/>
        <v>-100</v>
      </c>
      <c r="P80" s="50" t="str">
        <f t="shared" si="52"/>
        <v>--</v>
      </c>
      <c r="Q80" s="50">
        <f t="shared" si="53"/>
        <v>156.48158679976575</v>
      </c>
      <c r="R80" s="50">
        <f t="shared" si="54"/>
        <v>20.104188974193349</v>
      </c>
      <c r="S80" s="50">
        <f t="shared" si="55"/>
        <v>-9.35549671878357</v>
      </c>
      <c r="T80" s="50">
        <f t="shared" si="56"/>
        <v>-5.2417228347615463</v>
      </c>
      <c r="U80" s="50">
        <f t="shared" si="57"/>
        <v>-17.225527082517928</v>
      </c>
      <c r="V80" s="50">
        <f t="shared" si="58"/>
        <v>-9.9387596273490573</v>
      </c>
      <c r="W80" s="50">
        <f t="shared" si="59"/>
        <v>-10.382459509469911</v>
      </c>
      <c r="X80" s="50">
        <f t="shared" si="60"/>
        <v>5.9506291837236205</v>
      </c>
      <c r="Y80" s="50">
        <f t="shared" si="61"/>
        <v>-17.364975681332922</v>
      </c>
      <c r="Z80" s="50">
        <f t="shared" si="62"/>
        <v>-28.164643810087597</v>
      </c>
      <c r="AA80" s="50">
        <f t="shared" si="63"/>
        <v>-2.1021807289765491</v>
      </c>
      <c r="AB80" s="50">
        <f t="shared" si="67"/>
        <v>91.552816630186015</v>
      </c>
      <c r="AC80" s="50">
        <f t="shared" si="68"/>
        <v>20.318534295960362</v>
      </c>
      <c r="AD80" s="50">
        <f t="shared" si="69"/>
        <v>5.7032808864772733</v>
      </c>
      <c r="AE80" s="50">
        <f t="shared" si="69"/>
        <v>86.157228847558315</v>
      </c>
      <c r="AF80" s="47">
        <f t="shared" si="70"/>
        <v>2.3908299906480579</v>
      </c>
    </row>
    <row r="81" spans="1:32">
      <c r="A81" s="1" t="s">
        <v>49</v>
      </c>
      <c r="B81" s="1" t="s">
        <v>50</v>
      </c>
      <c r="C81" s="66" t="s">
        <v>434</v>
      </c>
      <c r="D81" s="50">
        <f t="shared" si="40"/>
        <v>635.64509948415616</v>
      </c>
      <c r="E81" s="50">
        <f t="shared" si="41"/>
        <v>329.88604878526769</v>
      </c>
      <c r="F81" s="50">
        <f t="shared" si="42"/>
        <v>-34.418411147831023</v>
      </c>
      <c r="G81" s="50">
        <f t="shared" si="43"/>
        <v>52.48181959332436</v>
      </c>
      <c r="H81" s="50">
        <f t="shared" si="44"/>
        <v>-45.600664029234949</v>
      </c>
      <c r="I81" s="50">
        <f t="shared" si="45"/>
        <v>39.474812400371036</v>
      </c>
      <c r="J81" s="50">
        <f t="shared" si="46"/>
        <v>36.017776119262379</v>
      </c>
      <c r="K81" s="50">
        <f t="shared" si="47"/>
        <v>71.011695914263896</v>
      </c>
      <c r="L81" s="50">
        <f t="shared" si="48"/>
        <v>-8.6227868024910777</v>
      </c>
      <c r="M81" s="50">
        <f t="shared" si="49"/>
        <v>19.911448855987061</v>
      </c>
      <c r="N81" s="50">
        <f t="shared" si="50"/>
        <v>49.380725345810049</v>
      </c>
      <c r="O81" s="50">
        <f t="shared" si="51"/>
        <v>13.760227127447735</v>
      </c>
      <c r="P81" s="50">
        <f t="shared" si="52"/>
        <v>0.94355880451288954</v>
      </c>
      <c r="Q81" s="50">
        <f t="shared" si="53"/>
        <v>73.069426418577223</v>
      </c>
      <c r="R81" s="50">
        <f t="shared" si="54"/>
        <v>30.648208085094439</v>
      </c>
      <c r="S81" s="50">
        <f t="shared" si="55"/>
        <v>-17.87304901024747</v>
      </c>
      <c r="T81" s="50">
        <f t="shared" si="56"/>
        <v>8.0121406215239546</v>
      </c>
      <c r="U81" s="50">
        <f t="shared" si="57"/>
        <v>97.116688203937173</v>
      </c>
      <c r="V81" s="50">
        <f t="shared" si="58"/>
        <v>-10.498283869840634</v>
      </c>
      <c r="W81" s="50">
        <f t="shared" si="59"/>
        <v>-3.1781083863320845</v>
      </c>
      <c r="X81" s="50">
        <f t="shared" si="60"/>
        <v>-20.562355593377333</v>
      </c>
      <c r="Y81" s="50">
        <f t="shared" si="61"/>
        <v>6.8361729976502517</v>
      </c>
      <c r="Z81" s="50">
        <f t="shared" si="62"/>
        <v>13.66014215248002</v>
      </c>
      <c r="AA81" s="50">
        <f t="shared" si="63"/>
        <v>11.176133128388457</v>
      </c>
      <c r="AB81" s="50">
        <f t="shared" si="67"/>
        <v>4.6014488701685963</v>
      </c>
      <c r="AC81" s="50">
        <f t="shared" si="68"/>
        <v>9.6643734699744925</v>
      </c>
      <c r="AD81" s="50">
        <f t="shared" si="69"/>
        <v>-23.469662340913303</v>
      </c>
      <c r="AE81" s="50">
        <f t="shared" si="69"/>
        <v>-31.87436571175995</v>
      </c>
      <c r="AF81" s="47">
        <f t="shared" si="70"/>
        <v>23.122080617065393</v>
      </c>
    </row>
    <row r="82" spans="1:32">
      <c r="A82" s="1" t="s">
        <v>51</v>
      </c>
      <c r="B82" s="1" t="s">
        <v>52</v>
      </c>
      <c r="C82" s="66" t="s">
        <v>434</v>
      </c>
      <c r="D82" s="50">
        <f t="shared" si="40"/>
        <v>616.79721433550969</v>
      </c>
      <c r="E82" s="50">
        <f t="shared" si="41"/>
        <v>-6.223735991503986</v>
      </c>
      <c r="F82" s="50">
        <f t="shared" si="42"/>
        <v>13.31818552913218</v>
      </c>
      <c r="G82" s="50">
        <f t="shared" si="43"/>
        <v>-11.752911032720604</v>
      </c>
      <c r="H82" s="50">
        <f t="shared" si="44"/>
        <v>55.762667354243575</v>
      </c>
      <c r="I82" s="50">
        <f t="shared" si="45"/>
        <v>19.944071296431986</v>
      </c>
      <c r="J82" s="50">
        <f t="shared" si="46"/>
        <v>51.304988601968233</v>
      </c>
      <c r="K82" s="50">
        <f t="shared" si="47"/>
        <v>-24.407787126178704</v>
      </c>
      <c r="L82" s="50">
        <f t="shared" si="48"/>
        <v>44.402016716206617</v>
      </c>
      <c r="M82" s="50">
        <f t="shared" si="49"/>
        <v>2.8464064561592153</v>
      </c>
      <c r="N82" s="50">
        <f t="shared" si="50"/>
        <v>71.133515516379163</v>
      </c>
      <c r="O82" s="50">
        <f t="shared" si="51"/>
        <v>-86.86126183704647</v>
      </c>
      <c r="P82" s="50">
        <f t="shared" si="52"/>
        <v>5.1593222198164312E-2</v>
      </c>
      <c r="Q82" s="50">
        <f t="shared" si="53"/>
        <v>425.9003231412886</v>
      </c>
      <c r="R82" s="50">
        <f t="shared" si="54"/>
        <v>-43.928379553222797</v>
      </c>
      <c r="S82" s="50">
        <f t="shared" si="55"/>
        <v>3.6451552929693349</v>
      </c>
      <c r="T82" s="50">
        <f t="shared" si="56"/>
        <v>-29.01708768349485</v>
      </c>
      <c r="U82" s="50">
        <f t="shared" si="57"/>
        <v>9.5588460397518986</v>
      </c>
      <c r="V82" s="50">
        <f t="shared" si="58"/>
        <v>141.31369444722597</v>
      </c>
      <c r="W82" s="50">
        <f t="shared" si="59"/>
        <v>-16.986544556472168</v>
      </c>
      <c r="X82" s="50">
        <f t="shared" si="60"/>
        <v>-29.406014811101784</v>
      </c>
      <c r="Y82" s="50">
        <f t="shared" si="61"/>
        <v>195.31428735724148</v>
      </c>
      <c r="Z82" s="50">
        <f t="shared" si="62"/>
        <v>28.741624990632431</v>
      </c>
      <c r="AA82" s="50">
        <f t="shared" si="63"/>
        <v>10.123002092838277</v>
      </c>
      <c r="AB82" s="50">
        <f t="shared" si="67"/>
        <v>-50.787845911487501</v>
      </c>
      <c r="AC82" s="50">
        <f t="shared" si="68"/>
        <v>37.700391752679309</v>
      </c>
      <c r="AD82" s="50">
        <f t="shared" si="69"/>
        <v>-26.949022300766899</v>
      </c>
      <c r="AE82" s="50">
        <f t="shared" si="69"/>
        <v>-4.9464582563312263</v>
      </c>
      <c r="AF82" s="47">
        <f t="shared" si="70"/>
        <v>13.35320829978474</v>
      </c>
    </row>
    <row r="83" spans="1:32">
      <c r="A83" s="1" t="s">
        <v>53</v>
      </c>
      <c r="B83" s="1" t="s">
        <v>54</v>
      </c>
      <c r="C83" s="66" t="s">
        <v>434</v>
      </c>
      <c r="D83" s="50">
        <f t="shared" si="40"/>
        <v>633.67078090805876</v>
      </c>
      <c r="E83" s="50">
        <f t="shared" si="41"/>
        <v>155.16305585986066</v>
      </c>
      <c r="F83" s="50">
        <f t="shared" si="42"/>
        <v>-44.805780132121576</v>
      </c>
      <c r="G83" s="50">
        <f t="shared" si="43"/>
        <v>81.178391939184479</v>
      </c>
      <c r="H83" s="50">
        <f t="shared" si="44"/>
        <v>-47.711918253853533</v>
      </c>
      <c r="I83" s="50">
        <f t="shared" si="45"/>
        <v>20.482405064282034</v>
      </c>
      <c r="J83" s="50">
        <f t="shared" si="46"/>
        <v>-9.452157128983913</v>
      </c>
      <c r="K83" s="50">
        <f t="shared" si="47"/>
        <v>80.504489622414326</v>
      </c>
      <c r="L83" s="50">
        <f t="shared" si="48"/>
        <v>-45.579027249068957</v>
      </c>
      <c r="M83" s="50">
        <f t="shared" si="49"/>
        <v>12.940297586203542</v>
      </c>
      <c r="N83" s="50">
        <f t="shared" si="50"/>
        <v>7.9946534713062363</v>
      </c>
      <c r="O83" s="50">
        <f t="shared" si="51"/>
        <v>7.4769120795648689</v>
      </c>
      <c r="P83" s="50">
        <f t="shared" si="52"/>
        <v>-13.429149628374205</v>
      </c>
      <c r="Q83" s="50">
        <f t="shared" si="53"/>
        <v>48.699880020403697</v>
      </c>
      <c r="R83" s="50">
        <f t="shared" si="54"/>
        <v>20.373807042022804</v>
      </c>
      <c r="S83" s="50">
        <f t="shared" si="55"/>
        <v>-8.3620803556416092</v>
      </c>
      <c r="T83" s="50">
        <f t="shared" si="56"/>
        <v>0.58647109911780149</v>
      </c>
      <c r="U83" s="50">
        <f t="shared" si="57"/>
        <v>49.43925090357061</v>
      </c>
      <c r="V83" s="50">
        <f t="shared" si="58"/>
        <v>-30.804384853839068</v>
      </c>
      <c r="W83" s="50">
        <f t="shared" si="59"/>
        <v>34.776151346472346</v>
      </c>
      <c r="X83" s="50">
        <f t="shared" si="60"/>
        <v>-10.770535740212011</v>
      </c>
      <c r="Y83" s="50">
        <f t="shared" si="61"/>
        <v>-34.391261263571877</v>
      </c>
      <c r="Z83" s="50">
        <f t="shared" si="62"/>
        <v>-1.1920567603691268</v>
      </c>
      <c r="AA83" s="50">
        <f t="shared" si="63"/>
        <v>-31.594956713586157</v>
      </c>
      <c r="AB83" s="50">
        <f t="shared" si="67"/>
        <v>-18.777338867778752</v>
      </c>
      <c r="AC83" s="50">
        <f t="shared" si="68"/>
        <v>1.9604803708270708</v>
      </c>
      <c r="AD83" s="50">
        <f t="shared" si="69"/>
        <v>72.646907404682224</v>
      </c>
      <c r="AE83" s="50">
        <f t="shared" si="69"/>
        <v>6.0090396207047121</v>
      </c>
      <c r="AF83" s="47">
        <f t="shared" si="70"/>
        <v>10.28034618156488</v>
      </c>
    </row>
    <row r="84" spans="1:32">
      <c r="A84" s="1" t="s">
        <v>55</v>
      </c>
      <c r="B84" s="1" t="s">
        <v>56</v>
      </c>
      <c r="C84" s="66" t="s">
        <v>434</v>
      </c>
      <c r="D84" s="50">
        <f t="shared" si="40"/>
        <v>72.500497392975518</v>
      </c>
      <c r="E84" s="50">
        <f t="shared" si="41"/>
        <v>189.05770768430426</v>
      </c>
      <c r="F84" s="50">
        <f t="shared" si="42"/>
        <v>-39.835733902102731</v>
      </c>
      <c r="G84" s="50">
        <f t="shared" si="43"/>
        <v>66.21161776873231</v>
      </c>
      <c r="H84" s="50">
        <f t="shared" si="44"/>
        <v>-25.208480458641404</v>
      </c>
      <c r="I84" s="50">
        <f t="shared" si="45"/>
        <v>-23.137358973200762</v>
      </c>
      <c r="J84" s="50">
        <f t="shared" si="46"/>
        <v>58.966069336865957</v>
      </c>
      <c r="K84" s="50">
        <f t="shared" si="47"/>
        <v>83.26928416357589</v>
      </c>
      <c r="L84" s="50">
        <f t="shared" si="48"/>
        <v>-3.1192665370908657</v>
      </c>
      <c r="M84" s="50">
        <f t="shared" si="49"/>
        <v>-8.5727888939220378</v>
      </c>
      <c r="N84" s="50">
        <f t="shared" si="50"/>
        <v>-4.5658822752236716</v>
      </c>
      <c r="O84" s="50">
        <f t="shared" si="51"/>
        <v>25.22963425629483</v>
      </c>
      <c r="P84" s="50">
        <f t="shared" si="52"/>
        <v>29.276741194232415</v>
      </c>
      <c r="Q84" s="50">
        <f t="shared" si="53"/>
        <v>173.79663061090645</v>
      </c>
      <c r="R84" s="50">
        <f t="shared" si="54"/>
        <v>6.3314230465296646</v>
      </c>
      <c r="S84" s="50">
        <f t="shared" si="55"/>
        <v>2.6673978250504149</v>
      </c>
      <c r="T84" s="50">
        <f t="shared" si="56"/>
        <v>5.9595040428605586</v>
      </c>
      <c r="U84" s="50">
        <f t="shared" si="57"/>
        <v>18.192175409583044</v>
      </c>
      <c r="V84" s="50">
        <f t="shared" si="58"/>
        <v>-0.11182109662350115</v>
      </c>
      <c r="W84" s="50">
        <f t="shared" si="59"/>
        <v>5.9061503239498165</v>
      </c>
      <c r="X84" s="50">
        <f t="shared" si="60"/>
        <v>-14.517316191812483</v>
      </c>
      <c r="Y84" s="50">
        <f t="shared" si="61"/>
        <v>6.4734530137201318E-2</v>
      </c>
      <c r="Z84" s="50">
        <f t="shared" si="62"/>
        <v>-0.45104488036218982</v>
      </c>
      <c r="AA84" s="50">
        <f t="shared" si="63"/>
        <v>-10.874201954342283</v>
      </c>
      <c r="AB84" s="50">
        <f t="shared" si="67"/>
        <v>3.1181023727932597</v>
      </c>
      <c r="AC84" s="50">
        <f t="shared" si="68"/>
        <v>11.856156384725907</v>
      </c>
      <c r="AD84" s="50">
        <f t="shared" si="69"/>
        <v>-6.9830147268733924</v>
      </c>
      <c r="AE84" s="50">
        <f t="shared" si="69"/>
        <v>-13.558050273701255</v>
      </c>
      <c r="AF84" s="47">
        <f t="shared" si="70"/>
        <v>13.747979456937173</v>
      </c>
    </row>
    <row r="85" spans="1:32">
      <c r="A85" s="1" t="s">
        <v>57</v>
      </c>
      <c r="B85" s="1" t="s">
        <v>58</v>
      </c>
      <c r="C85" s="66" t="s">
        <v>434</v>
      </c>
      <c r="D85" s="50">
        <f t="shared" si="40"/>
        <v>162.55879218956073</v>
      </c>
      <c r="E85" s="50">
        <f t="shared" si="41"/>
        <v>125.15749940908057</v>
      </c>
      <c r="F85" s="50">
        <f t="shared" si="42"/>
        <v>-24.857093328438225</v>
      </c>
      <c r="G85" s="50">
        <f t="shared" si="43"/>
        <v>33.079760192249154</v>
      </c>
      <c r="H85" s="50">
        <f t="shared" si="44"/>
        <v>-20.909217542944361</v>
      </c>
      <c r="I85" s="50">
        <f t="shared" si="45"/>
        <v>307.26035140404224</v>
      </c>
      <c r="J85" s="50">
        <f t="shared" si="46"/>
        <v>-86.132764597819573</v>
      </c>
      <c r="K85" s="50">
        <f t="shared" si="47"/>
        <v>143.86122176051305</v>
      </c>
      <c r="L85" s="50">
        <f t="shared" si="48"/>
        <v>-65.806963613310472</v>
      </c>
      <c r="M85" s="50">
        <f t="shared" si="49"/>
        <v>0.4008373962969074</v>
      </c>
      <c r="N85" s="50">
        <f t="shared" si="50"/>
        <v>4.2398539000042064</v>
      </c>
      <c r="O85" s="50">
        <f t="shared" si="51"/>
        <v>26.638267815438482</v>
      </c>
      <c r="P85" s="50">
        <f t="shared" si="52"/>
        <v>35.642339093909669</v>
      </c>
      <c r="Q85" s="50">
        <f t="shared" si="53"/>
        <v>307.0087010609484</v>
      </c>
      <c r="R85" s="50">
        <f t="shared" si="54"/>
        <v>-35.444321982493534</v>
      </c>
      <c r="S85" s="50">
        <f t="shared" si="55"/>
        <v>-23.081875693219288</v>
      </c>
      <c r="T85" s="50">
        <f t="shared" si="56"/>
        <v>101.68903930688242</v>
      </c>
      <c r="U85" s="50">
        <f t="shared" si="57"/>
        <v>-18.930530111762707</v>
      </c>
      <c r="V85" s="50">
        <f t="shared" si="58"/>
        <v>-31.257958265661472</v>
      </c>
      <c r="W85" s="50">
        <f t="shared" si="59"/>
        <v>33.295459959126219</v>
      </c>
      <c r="X85" s="50">
        <f t="shared" si="60"/>
        <v>0.61736146069522135</v>
      </c>
      <c r="Y85" s="50">
        <f t="shared" si="61"/>
        <v>-4.5560000716716047</v>
      </c>
      <c r="Z85" s="50">
        <f t="shared" si="62"/>
        <v>12.766722464214709</v>
      </c>
      <c r="AA85" s="50">
        <f t="shared" si="63"/>
        <v>-17.468356004231396</v>
      </c>
      <c r="AB85" s="50">
        <f t="shared" si="67"/>
        <v>-6.6657047939447978</v>
      </c>
      <c r="AC85" s="50">
        <f t="shared" si="68"/>
        <v>5.6836168690338411</v>
      </c>
      <c r="AD85" s="50">
        <f t="shared" si="69"/>
        <v>-16.93067633727442</v>
      </c>
      <c r="AE85" s="50">
        <f t="shared" si="69"/>
        <v>14.64833956917451</v>
      </c>
      <c r="AF85" s="47">
        <f t="shared" si="70"/>
        <v>8.0666696254762797</v>
      </c>
    </row>
    <row r="86" spans="1:32">
      <c r="A86" s="1" t="s">
        <v>59</v>
      </c>
      <c r="B86" s="1" t="s">
        <v>60</v>
      </c>
      <c r="C86" s="66" t="s">
        <v>434</v>
      </c>
      <c r="D86" s="50">
        <f t="shared" si="40"/>
        <v>113.83361993203468</v>
      </c>
      <c r="E86" s="50">
        <f t="shared" si="41"/>
        <v>194.45101890035363</v>
      </c>
      <c r="F86" s="50">
        <f t="shared" si="42"/>
        <v>-27.898950436803446</v>
      </c>
      <c r="G86" s="50">
        <f t="shared" si="43"/>
        <v>38.694236222386792</v>
      </c>
      <c r="H86" s="50">
        <f t="shared" si="44"/>
        <v>-15.563552231691034</v>
      </c>
      <c r="I86" s="50">
        <f t="shared" si="45"/>
        <v>49.323331721335165</v>
      </c>
      <c r="J86" s="50">
        <f t="shared" si="46"/>
        <v>-4.1203481391286658</v>
      </c>
      <c r="K86" s="50">
        <f t="shared" si="47"/>
        <v>106.79830106222732</v>
      </c>
      <c r="L86" s="50">
        <f t="shared" si="48"/>
        <v>-16.477617396217624</v>
      </c>
      <c r="M86" s="50">
        <f t="shared" si="49"/>
        <v>52.073353652786977</v>
      </c>
      <c r="N86" s="50">
        <f t="shared" si="50"/>
        <v>41.656990581181986</v>
      </c>
      <c r="O86" s="50">
        <f t="shared" si="51"/>
        <v>2.8632721777967873</v>
      </c>
      <c r="P86" s="50">
        <f t="shared" si="52"/>
        <v>-6.6768327456409082</v>
      </c>
      <c r="Q86" s="50">
        <f t="shared" si="53"/>
        <v>56.394701255178262</v>
      </c>
      <c r="R86" s="50">
        <f t="shared" si="54"/>
        <v>3.1037913326244109</v>
      </c>
      <c r="S86" s="50">
        <f t="shared" si="55"/>
        <v>25.714710708441373</v>
      </c>
      <c r="T86" s="50">
        <f t="shared" si="56"/>
        <v>13.548805825509021</v>
      </c>
      <c r="U86" s="50">
        <f t="shared" si="57"/>
        <v>27.185767036822867</v>
      </c>
      <c r="V86" s="50">
        <f t="shared" si="58"/>
        <v>0.73507849819540638</v>
      </c>
      <c r="W86" s="50">
        <f t="shared" si="59"/>
        <v>12.124097242247416</v>
      </c>
      <c r="X86" s="50">
        <f t="shared" si="60"/>
        <v>1.8669515828323711</v>
      </c>
      <c r="Y86" s="50">
        <f t="shared" si="61"/>
        <v>27.160721809568258</v>
      </c>
      <c r="Z86" s="50">
        <f t="shared" si="62"/>
        <v>7.0103795808448126</v>
      </c>
      <c r="AA86" s="50">
        <f t="shared" si="63"/>
        <v>-19.055029903822856</v>
      </c>
      <c r="AB86" s="50">
        <f t="shared" si="67"/>
        <v>-8.9576154207522478</v>
      </c>
      <c r="AC86" s="50">
        <f t="shared" si="68"/>
        <v>20.021501000790877</v>
      </c>
      <c r="AD86" s="50">
        <f t="shared" si="69"/>
        <v>13.581458466416848</v>
      </c>
      <c r="AE86" s="50">
        <f t="shared" si="69"/>
        <v>-14.321810402891927</v>
      </c>
      <c r="AF86" s="47">
        <f t="shared" si="70"/>
        <v>18.826373802140012</v>
      </c>
    </row>
    <row r="87" spans="1:32">
      <c r="A87" s="1" t="s">
        <v>61</v>
      </c>
      <c r="B87" s="1" t="s">
        <v>62</v>
      </c>
      <c r="C87" s="66" t="s">
        <v>434</v>
      </c>
      <c r="D87" s="50">
        <f t="shared" si="40"/>
        <v>47.280465210839736</v>
      </c>
      <c r="E87" s="50">
        <f t="shared" si="41"/>
        <v>82.732818311883022</v>
      </c>
      <c r="F87" s="50">
        <f t="shared" si="42"/>
        <v>-38.388262481000865</v>
      </c>
      <c r="G87" s="50">
        <f t="shared" si="43"/>
        <v>62.306735740350007</v>
      </c>
      <c r="H87" s="50">
        <f t="shared" si="44"/>
        <v>34.376546341578376</v>
      </c>
      <c r="I87" s="50">
        <f t="shared" si="45"/>
        <v>-25.413675145393029</v>
      </c>
      <c r="J87" s="50">
        <f t="shared" si="46"/>
        <v>5.0029291614352047</v>
      </c>
      <c r="K87" s="50">
        <f t="shared" si="47"/>
        <v>56.247450344512885</v>
      </c>
      <c r="L87" s="50">
        <f t="shared" si="48"/>
        <v>4.2358842514857713</v>
      </c>
      <c r="M87" s="50">
        <f t="shared" si="49"/>
        <v>13.111813388034975</v>
      </c>
      <c r="N87" s="50">
        <f t="shared" si="50"/>
        <v>2.9311962334995059</v>
      </c>
      <c r="O87" s="50">
        <f t="shared" si="51"/>
        <v>116.05405501248427</v>
      </c>
      <c r="P87" s="50">
        <f t="shared" si="52"/>
        <v>-45.619410433771904</v>
      </c>
      <c r="Q87" s="50">
        <f t="shared" si="53"/>
        <v>78.751171220867207</v>
      </c>
      <c r="R87" s="50">
        <f t="shared" si="54"/>
        <v>22.220716170757299</v>
      </c>
      <c r="S87" s="50">
        <f t="shared" si="55"/>
        <v>13.918629051877105</v>
      </c>
      <c r="T87" s="50">
        <f t="shared" si="56"/>
        <v>15.747475602949052</v>
      </c>
      <c r="U87" s="50">
        <f t="shared" si="57"/>
        <v>15.13510512805027</v>
      </c>
      <c r="V87" s="50">
        <f t="shared" si="58"/>
        <v>10.932605579690275</v>
      </c>
      <c r="W87" s="50">
        <f t="shared" si="59"/>
        <v>1.3260103619787884</v>
      </c>
      <c r="X87" s="50">
        <f t="shared" si="60"/>
        <v>12.577767696400912</v>
      </c>
      <c r="Y87" s="50">
        <f t="shared" si="61"/>
        <v>12.214140793297673</v>
      </c>
      <c r="Z87" s="50">
        <f t="shared" si="62"/>
        <v>3.2283109491481241</v>
      </c>
      <c r="AA87" s="50">
        <f t="shared" si="63"/>
        <v>-5.0848599227228419</v>
      </c>
      <c r="AB87" s="50">
        <f t="shared" si="67"/>
        <v>-7.2836183506430956</v>
      </c>
      <c r="AC87" s="50">
        <f t="shared" si="68"/>
        <v>2.13012045473711</v>
      </c>
      <c r="AD87" s="50">
        <f t="shared" si="69"/>
        <v>24.363897950706018</v>
      </c>
      <c r="AE87" s="50">
        <f t="shared" si="69"/>
        <v>-1.6511468270592218</v>
      </c>
      <c r="AF87" s="47">
        <f t="shared" si="70"/>
        <v>13.455956166565343</v>
      </c>
    </row>
    <row r="88" spans="1:32">
      <c r="A88" s="1" t="s">
        <v>63</v>
      </c>
      <c r="B88" s="1" t="s">
        <v>64</v>
      </c>
      <c r="C88" s="66" t="s">
        <v>434</v>
      </c>
      <c r="D88" s="50">
        <f t="shared" si="40"/>
        <v>173.062062037521</v>
      </c>
      <c r="E88" s="50">
        <f t="shared" si="41"/>
        <v>76.146599558013719</v>
      </c>
      <c r="F88" s="50">
        <f t="shared" si="42"/>
        <v>-40.512626793027373</v>
      </c>
      <c r="G88" s="50">
        <f t="shared" si="43"/>
        <v>68.102900849350021</v>
      </c>
      <c r="H88" s="50">
        <f t="shared" si="44"/>
        <v>-40.297334748445238</v>
      </c>
      <c r="I88" s="50">
        <f t="shared" si="45"/>
        <v>62.370234897904027</v>
      </c>
      <c r="J88" s="50">
        <f t="shared" si="46"/>
        <v>-3.4230693709080953</v>
      </c>
      <c r="K88" s="50">
        <f t="shared" si="47"/>
        <v>138.42045658030506</v>
      </c>
      <c r="L88" s="50">
        <f t="shared" si="48"/>
        <v>-37.927956724377609</v>
      </c>
      <c r="M88" s="50">
        <f t="shared" si="49"/>
        <v>20.371571217710425</v>
      </c>
      <c r="N88" s="50">
        <f t="shared" si="50"/>
        <v>-1.5035310438254612</v>
      </c>
      <c r="O88" s="50">
        <f t="shared" si="51"/>
        <v>25.225310010140035</v>
      </c>
      <c r="P88" s="50">
        <f t="shared" si="52"/>
        <v>13.447406240132054</v>
      </c>
      <c r="Q88" s="50">
        <f t="shared" si="53"/>
        <v>152.91110286482262</v>
      </c>
      <c r="R88" s="50">
        <f t="shared" si="54"/>
        <v>26.717924495694561</v>
      </c>
      <c r="S88" s="50">
        <f t="shared" si="55"/>
        <v>27.094262599790994</v>
      </c>
      <c r="T88" s="50">
        <f t="shared" si="56"/>
        <v>24.492941999902328</v>
      </c>
      <c r="U88" s="50">
        <f t="shared" si="57"/>
        <v>14.154391856349903</v>
      </c>
      <c r="V88" s="50">
        <f t="shared" si="58"/>
        <v>3.1451579195394856</v>
      </c>
      <c r="W88" s="50">
        <f t="shared" si="59"/>
        <v>1.5286364649934541</v>
      </c>
      <c r="X88" s="50">
        <f t="shared" si="60"/>
        <v>5.3922210195721902</v>
      </c>
      <c r="Y88" s="50">
        <f t="shared" si="61"/>
        <v>7.3076526860082538</v>
      </c>
      <c r="Z88" s="50">
        <f t="shared" si="62"/>
        <v>11.067189981539201</v>
      </c>
      <c r="AA88" s="50">
        <f t="shared" si="63"/>
        <v>-0.47573468672665342</v>
      </c>
      <c r="AB88" s="50">
        <f t="shared" si="67"/>
        <v>-7.4702594113376932</v>
      </c>
      <c r="AC88" s="50">
        <f t="shared" si="68"/>
        <v>16.078011296286405</v>
      </c>
      <c r="AD88" s="50">
        <f t="shared" si="69"/>
        <v>-7.123598404407872</v>
      </c>
      <c r="AE88" s="50">
        <f t="shared" si="69"/>
        <v>0.22628157813380767</v>
      </c>
      <c r="AF88" s="47">
        <f t="shared" si="70"/>
        <v>17.187511987293163</v>
      </c>
    </row>
    <row r="89" spans="1:32">
      <c r="A89" s="1" t="s">
        <v>65</v>
      </c>
      <c r="B89" s="1" t="s">
        <v>66</v>
      </c>
      <c r="C89" s="66" t="s">
        <v>434</v>
      </c>
      <c r="D89" s="50">
        <f t="shared" si="40"/>
        <v>141.94256910516822</v>
      </c>
      <c r="E89" s="50">
        <f t="shared" si="41"/>
        <v>-84.153782723333137</v>
      </c>
      <c r="F89" s="50">
        <f t="shared" si="42"/>
        <v>-38.01188953829535</v>
      </c>
      <c r="G89" s="50">
        <f t="shared" si="43"/>
        <v>61.321258633586751</v>
      </c>
      <c r="H89" s="50">
        <f t="shared" si="44"/>
        <v>-53.504613393841886</v>
      </c>
      <c r="I89" s="50">
        <f t="shared" si="45"/>
        <v>31.02433410899684</v>
      </c>
      <c r="J89" s="50">
        <f t="shared" si="46"/>
        <v>3.2017110435033516</v>
      </c>
      <c r="K89" s="50">
        <f t="shared" si="47"/>
        <v>46.250128771664919</v>
      </c>
      <c r="L89" s="50">
        <f t="shared" si="48"/>
        <v>-47.350568791451963</v>
      </c>
      <c r="M89" s="50">
        <f t="shared" si="49"/>
        <v>31.517331262573265</v>
      </c>
      <c r="N89" s="50">
        <f t="shared" si="50"/>
        <v>34.474068710791528</v>
      </c>
      <c r="O89" s="50">
        <f t="shared" si="51"/>
        <v>7.582639775923198</v>
      </c>
      <c r="P89" s="50">
        <f t="shared" si="52"/>
        <v>9.2442933100830231</v>
      </c>
      <c r="Q89" s="50">
        <f t="shared" si="53"/>
        <v>118.56452282966586</v>
      </c>
      <c r="R89" s="50">
        <f t="shared" si="54"/>
        <v>-8.987747001108616</v>
      </c>
      <c r="S89" s="50">
        <f t="shared" si="55"/>
        <v>-0.47639396432469994</v>
      </c>
      <c r="T89" s="50">
        <f t="shared" si="56"/>
        <v>-7.7458180511193859</v>
      </c>
      <c r="U89" s="50">
        <f t="shared" si="57"/>
        <v>14.182245273876219</v>
      </c>
      <c r="V89" s="50">
        <f t="shared" si="58"/>
        <v>-24.55596171761421</v>
      </c>
      <c r="W89" s="50">
        <f t="shared" si="59"/>
        <v>97.262749513177596</v>
      </c>
      <c r="X89" s="50">
        <f t="shared" si="60"/>
        <v>32.299666771465041</v>
      </c>
      <c r="Y89" s="50">
        <f t="shared" si="61"/>
        <v>-77.410313304834162</v>
      </c>
      <c r="Z89" s="50">
        <f t="shared" si="62"/>
        <v>333.51716685474003</v>
      </c>
      <c r="AA89" s="50">
        <f t="shared" si="63"/>
        <v>22.245925517264425</v>
      </c>
      <c r="AB89" s="50">
        <f t="shared" si="67"/>
        <v>-15.145570164684003</v>
      </c>
      <c r="AC89" s="50">
        <f t="shared" si="68"/>
        <v>-8.9482269716720282</v>
      </c>
      <c r="AD89" s="50">
        <f t="shared" si="69"/>
        <v>-22.349076005890055</v>
      </c>
      <c r="AE89" s="50">
        <f t="shared" si="69"/>
        <v>-4.9592117671435574</v>
      </c>
      <c r="AF89" s="47">
        <f t="shared" si="70"/>
        <v>0.46173219105756402</v>
      </c>
    </row>
    <row r="90" spans="1:32">
      <c r="A90" s="1" t="s">
        <v>67</v>
      </c>
      <c r="B90" s="1" t="s">
        <v>68</v>
      </c>
      <c r="C90" s="66" t="s">
        <v>434</v>
      </c>
      <c r="D90" s="50">
        <f t="shared" si="40"/>
        <v>41.882859325251189</v>
      </c>
      <c r="E90" s="50">
        <f t="shared" si="41"/>
        <v>1.7526386195207095</v>
      </c>
      <c r="F90" s="50">
        <f t="shared" si="42"/>
        <v>-9.7993076806409221</v>
      </c>
      <c r="G90" s="50">
        <f t="shared" si="43"/>
        <v>10.863894088468953</v>
      </c>
      <c r="H90" s="50">
        <f t="shared" si="44"/>
        <v>-42.702463902402343</v>
      </c>
      <c r="I90" s="50">
        <f t="shared" si="45"/>
        <v>42.199998720976225</v>
      </c>
      <c r="J90" s="50">
        <f t="shared" si="46"/>
        <v>57.148225934273739</v>
      </c>
      <c r="K90" s="50">
        <f t="shared" si="47"/>
        <v>51.108133178298374</v>
      </c>
      <c r="L90" s="50">
        <f t="shared" si="48"/>
        <v>-39.867133844877664</v>
      </c>
      <c r="M90" s="50">
        <f t="shared" si="49"/>
        <v>0.91904764447825471</v>
      </c>
      <c r="N90" s="50">
        <f t="shared" si="50"/>
        <v>18.000098508892876</v>
      </c>
      <c r="O90" s="50">
        <f t="shared" si="51"/>
        <v>43.210293910835873</v>
      </c>
      <c r="P90" s="50">
        <f t="shared" si="52"/>
        <v>12.922867492044475</v>
      </c>
      <c r="Q90" s="50">
        <f t="shared" si="53"/>
        <v>26.990082199545881</v>
      </c>
      <c r="R90" s="50">
        <f t="shared" si="54"/>
        <v>-6.2743833704713552</v>
      </c>
      <c r="S90" s="50">
        <f t="shared" si="55"/>
        <v>22.515926044036021</v>
      </c>
      <c r="T90" s="50">
        <f t="shared" si="56"/>
        <v>28.009407124877953</v>
      </c>
      <c r="U90" s="50">
        <f t="shared" si="57"/>
        <v>-3.966183135068988</v>
      </c>
      <c r="V90" s="50">
        <f t="shared" si="58"/>
        <v>-14.744156350844719</v>
      </c>
      <c r="W90" s="50">
        <f t="shared" si="59"/>
        <v>-6.0105230981959039</v>
      </c>
      <c r="X90" s="50">
        <f t="shared" si="60"/>
        <v>-28.637296857090078</v>
      </c>
      <c r="Y90" s="50">
        <f t="shared" si="61"/>
        <v>13.827601653711412</v>
      </c>
      <c r="Z90" s="50">
        <f t="shared" si="62"/>
        <v>24.872181627743672</v>
      </c>
      <c r="AA90" s="50">
        <f t="shared" si="63"/>
        <v>-17.152930991487708</v>
      </c>
      <c r="AB90" s="50">
        <f t="shared" si="67"/>
        <v>-17.727591668359196</v>
      </c>
      <c r="AC90" s="50">
        <f t="shared" si="68"/>
        <v>-6.3955368207136019</v>
      </c>
      <c r="AD90" s="50">
        <f t="shared" si="69"/>
        <v>-7.1603435692140067</v>
      </c>
      <c r="AE90" s="50">
        <f t="shared" si="69"/>
        <v>-14.193861036421779</v>
      </c>
      <c r="AF90" s="47">
        <f t="shared" si="70"/>
        <v>3.7346540855874792</v>
      </c>
    </row>
    <row r="91" spans="1:32">
      <c r="A91" s="1" t="s">
        <v>69</v>
      </c>
      <c r="B91" s="1" t="s">
        <v>70</v>
      </c>
      <c r="C91" s="66" t="s">
        <v>434</v>
      </c>
      <c r="D91" s="50">
        <f t="shared" si="40"/>
        <v>80.56298288545085</v>
      </c>
      <c r="E91" s="50">
        <f t="shared" si="41"/>
        <v>44.589458691312672</v>
      </c>
      <c r="F91" s="50">
        <f t="shared" si="42"/>
        <v>-15.416853594250384</v>
      </c>
      <c r="G91" s="50">
        <f t="shared" si="43"/>
        <v>18.226862264374716</v>
      </c>
      <c r="H91" s="50">
        <f t="shared" si="44"/>
        <v>-38.607869206260744</v>
      </c>
      <c r="I91" s="50">
        <f t="shared" si="45"/>
        <v>30.667498333141111</v>
      </c>
      <c r="J91" s="50">
        <f t="shared" si="46"/>
        <v>7.2989178147783775</v>
      </c>
      <c r="K91" s="50">
        <f t="shared" si="47"/>
        <v>149.92979132927778</v>
      </c>
      <c r="L91" s="50">
        <f t="shared" si="48"/>
        <v>-39.438432740425256</v>
      </c>
      <c r="M91" s="50">
        <f t="shared" si="49"/>
        <v>10.357625658691717</v>
      </c>
      <c r="N91" s="50">
        <f t="shared" si="50"/>
        <v>14.062841693490086</v>
      </c>
      <c r="O91" s="50">
        <f t="shared" si="51"/>
        <v>16.769021454434196</v>
      </c>
      <c r="P91" s="50">
        <f t="shared" si="52"/>
        <v>15.013511165876395</v>
      </c>
      <c r="Q91" s="50">
        <f t="shared" si="53"/>
        <v>94.351740615144962</v>
      </c>
      <c r="R91" s="50">
        <f t="shared" si="54"/>
        <v>22.875417212114343</v>
      </c>
      <c r="S91" s="50">
        <f t="shared" si="55"/>
        <v>16.967725044081192</v>
      </c>
      <c r="T91" s="50">
        <f t="shared" si="56"/>
        <v>19.471218091656553</v>
      </c>
      <c r="U91" s="50">
        <f t="shared" si="57"/>
        <v>8.2655166237532285</v>
      </c>
      <c r="V91" s="50">
        <f t="shared" si="58"/>
        <v>2.2967081918639565</v>
      </c>
      <c r="W91" s="50">
        <f t="shared" si="59"/>
        <v>0.2170564022129895</v>
      </c>
      <c r="X91" s="50">
        <f t="shared" si="60"/>
        <v>-7.430316476825567</v>
      </c>
      <c r="Y91" s="50">
        <f t="shared" si="61"/>
        <v>2.743383323845336</v>
      </c>
      <c r="Z91" s="50">
        <f t="shared" si="62"/>
        <v>13.753756901205932</v>
      </c>
      <c r="AA91" s="50">
        <f t="shared" si="63"/>
        <v>-8.7772048127184377</v>
      </c>
      <c r="AB91" s="50">
        <f t="shared" si="67"/>
        <v>-16.389976864351112</v>
      </c>
      <c r="AC91" s="50">
        <f t="shared" si="68"/>
        <v>1.6164484594200559</v>
      </c>
      <c r="AD91" s="50">
        <f t="shared" si="69"/>
        <v>12.566506060454458</v>
      </c>
      <c r="AE91" s="50">
        <f t="shared" si="69"/>
        <v>6.9525709947007215</v>
      </c>
      <c r="AF91" s="47">
        <f t="shared" si="70"/>
        <v>11.312943540207925</v>
      </c>
    </row>
    <row r="92" spans="1:32">
      <c r="B92" s="1" t="s">
        <v>431</v>
      </c>
      <c r="C92" s="66" t="s">
        <v>434</v>
      </c>
      <c r="D92" s="50">
        <f t="shared" si="40"/>
        <v>36.693996638073827</v>
      </c>
      <c r="E92" s="50">
        <f t="shared" si="41"/>
        <v>95.150413483752232</v>
      </c>
      <c r="F92" s="50">
        <f t="shared" si="42"/>
        <v>-24.119453272235248</v>
      </c>
      <c r="G92" s="50">
        <f t="shared" si="43"/>
        <v>31.786082615835852</v>
      </c>
      <c r="H92" s="50">
        <f t="shared" si="44"/>
        <v>-13.888484348698142</v>
      </c>
      <c r="I92" s="50">
        <f t="shared" si="45"/>
        <v>52.297100426423981</v>
      </c>
      <c r="J92" s="50">
        <f t="shared" si="46"/>
        <v>-12.654364647707069</v>
      </c>
      <c r="K92" s="50">
        <f t="shared" si="47"/>
        <v>23.535843313962701</v>
      </c>
      <c r="L92" s="50">
        <f t="shared" si="48"/>
        <v>-10.042745784152729</v>
      </c>
      <c r="M92" s="50">
        <f t="shared" si="49"/>
        <v>1.9313818077186511</v>
      </c>
      <c r="N92" s="50">
        <f t="shared" si="50"/>
        <v>26.644963244096303</v>
      </c>
      <c r="O92" s="50">
        <f t="shared" si="51"/>
        <v>-3.4187946669191263</v>
      </c>
      <c r="P92" s="50">
        <f t="shared" si="52"/>
        <v>-7.3390057966806808</v>
      </c>
      <c r="Q92" s="50">
        <f t="shared" si="53"/>
        <v>84.526350678599471</v>
      </c>
      <c r="R92" s="50">
        <f t="shared" si="54"/>
        <v>21.634770014234348</v>
      </c>
      <c r="S92" s="50">
        <f t="shared" si="55"/>
        <v>-0.77824860274448326</v>
      </c>
      <c r="T92" s="50">
        <f t="shared" si="56"/>
        <v>8.0555641729396825</v>
      </c>
      <c r="U92" s="50">
        <f t="shared" si="57"/>
        <v>39.615287567370814</v>
      </c>
      <c r="V92" s="50">
        <f t="shared" si="58"/>
        <v>-1.6799647794778423</v>
      </c>
      <c r="W92" s="50">
        <f t="shared" si="59"/>
        <v>-0.28730498898200096</v>
      </c>
      <c r="X92" s="50">
        <f t="shared" si="60"/>
        <v>-9.5368065495728871</v>
      </c>
      <c r="Y92" s="50">
        <f t="shared" si="61"/>
        <v>1.6119044658620112</v>
      </c>
      <c r="Z92" s="50">
        <f t="shared" si="62"/>
        <v>7.6569959440915341</v>
      </c>
      <c r="AA92" s="50">
        <f t="shared" si="63"/>
        <v>-1.497247144148389</v>
      </c>
      <c r="AB92" s="50">
        <f t="shared" si="67"/>
        <v>-1.6332104847971891</v>
      </c>
      <c r="AC92" s="50">
        <f t="shared" si="68"/>
        <v>8.4366036213441475</v>
      </c>
      <c r="AD92" s="50">
        <f t="shared" si="69"/>
        <v>-8.5998003238514116</v>
      </c>
      <c r="AE92" s="50">
        <f t="shared" si="69"/>
        <v>-12.785699449838816</v>
      </c>
      <c r="AF92" s="47">
        <f t="shared" si="70"/>
        <v>9.3704670598414594</v>
      </c>
    </row>
    <row r="93" spans="1:32" ht="13.8"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3.8" thickTop="1">
      <c r="A94" s="1" t="s">
        <v>583</v>
      </c>
      <c r="B94" s="30"/>
    </row>
  </sheetData>
  <mergeCells count="5">
    <mergeCell ref="C2:AF2"/>
    <mergeCell ref="C4:AF4"/>
    <mergeCell ref="C7:AF8"/>
    <mergeCell ref="C36:AF37"/>
    <mergeCell ref="C65:AF66"/>
  </mergeCells>
  <hyperlinks>
    <hyperlink ref="A1" location="INDICE!A1" display="ÍNDICE" xr:uid="{00000000-0004-0000-0A00-000000000000}"/>
  </hyperlink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38"/>
  <sheetViews>
    <sheetView zoomScaleNormal="100" workbookViewId="0"/>
  </sheetViews>
  <sheetFormatPr baseColWidth="10" defaultColWidth="10.88671875" defaultRowHeight="13.2"/>
  <cols>
    <col min="1" max="1" width="10.88671875" style="1" customWidth="1"/>
    <col min="2" max="2" width="38.88671875" style="1" customWidth="1"/>
    <col min="3" max="31" width="10.88671875" style="1"/>
    <col min="32" max="32" width="12.6640625" style="1" customWidth="1"/>
    <col min="33" max="16384" width="10.88671875" style="1"/>
  </cols>
  <sheetData>
    <row r="1" spans="1:32">
      <c r="A1" s="25" t="s">
        <v>428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c r="C2" s="97" t="s">
        <v>461</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c r="C4" s="97" t="s">
        <v>576</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t="s">
        <v>454</v>
      </c>
      <c r="U6" s="60">
        <v>2013</v>
      </c>
      <c r="V6" s="60">
        <v>2014</v>
      </c>
      <c r="W6" s="60">
        <v>2015</v>
      </c>
      <c r="X6" s="60">
        <v>2016</v>
      </c>
      <c r="Y6" s="60">
        <v>2017</v>
      </c>
      <c r="Z6" s="60">
        <v>2018</v>
      </c>
      <c r="AA6" s="60">
        <v>2019</v>
      </c>
      <c r="AB6" s="60">
        <v>2020</v>
      </c>
      <c r="AC6" s="60">
        <v>2021</v>
      </c>
      <c r="AD6" s="60">
        <v>2022</v>
      </c>
      <c r="AE6" s="60">
        <v>2023</v>
      </c>
      <c r="AF6" s="60" t="s">
        <v>568</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30" t="s">
        <v>21</v>
      </c>
      <c r="B9" s="30" t="s">
        <v>22</v>
      </c>
      <c r="C9" s="44">
        <f>'A6'!C9-'A7'!C9</f>
        <v>46.3505635</v>
      </c>
      <c r="D9" s="44">
        <f>'A6'!D9-'A7'!D9</f>
        <v>113.434439</v>
      </c>
      <c r="E9" s="44">
        <f>'A6'!E9-'A7'!E9</f>
        <v>160.85400200000001</v>
      </c>
      <c r="F9" s="44">
        <f>'A6'!F9-'A7'!F9</f>
        <v>207.75112999999996</v>
      </c>
      <c r="G9" s="44">
        <f>'A6'!G9-'A7'!G9</f>
        <v>232.42569700000001</v>
      </c>
      <c r="H9" s="44">
        <f>'A6'!H9-'A7'!H9</f>
        <v>66.832510999999997</v>
      </c>
      <c r="I9" s="44">
        <f>'A6'!I9-'A7'!I9</f>
        <v>109.4883715</v>
      </c>
      <c r="J9" s="44">
        <f>'A6'!J9-'A7'!J9</f>
        <v>234.72160099999996</v>
      </c>
      <c r="K9" s="44">
        <f>'A6'!K9-'A7'!K9</f>
        <v>647.6055080000001</v>
      </c>
      <c r="L9" s="44">
        <f>'A6'!L9-'A7'!L9</f>
        <v>293.84407350000004</v>
      </c>
      <c r="M9" s="44">
        <f>'A6'!M9-'A7'!M9</f>
        <v>241.17336450000002</v>
      </c>
      <c r="N9" s="44">
        <f>'A6'!N9-'A7'!N9</f>
        <v>258.73976449999998</v>
      </c>
      <c r="O9" s="44">
        <f>'A6'!O9-'A7'!O9</f>
        <v>286.18107500000002</v>
      </c>
      <c r="P9" s="44">
        <f>'A6'!P9-'A7'!P9</f>
        <v>296.69262450000002</v>
      </c>
      <c r="Q9" s="44">
        <f>'A6'!Q9-'A7'!Q9</f>
        <v>1488.7378020000001</v>
      </c>
      <c r="R9" s="44">
        <f>'A6'!R9-'A7'!R9</f>
        <v>580.90719100000001</v>
      </c>
      <c r="S9" s="44">
        <f>'A6'!S9-'A7'!S9</f>
        <v>603.66389100000004</v>
      </c>
      <c r="T9" s="44">
        <f>'A6'!T9-'A7'!T9</f>
        <v>596.55875300000002</v>
      </c>
      <c r="U9" s="44">
        <f>'A6'!U9-'A7'!U9</f>
        <v>606.7677339999999</v>
      </c>
      <c r="V9" s="44">
        <f>'A6'!V9-'A7'!V9</f>
        <v>592.21760400000005</v>
      </c>
      <c r="W9" s="44">
        <f>'A6'!W9-'A7'!W9</f>
        <v>562.036744</v>
      </c>
      <c r="X9" s="44">
        <f>'A6'!X9-'A7'!X9</f>
        <v>525.56546400000002</v>
      </c>
      <c r="Y9" s="44">
        <f>'A6'!Y9-'A7'!Y9</f>
        <v>1649.7004699999998</v>
      </c>
      <c r="Z9" s="44">
        <f>'A6'!Z9-'A7'!Z9</f>
        <v>1653.2919750000001</v>
      </c>
      <c r="AA9" s="44">
        <f>'A6'!AA9-'A7'!AA9</f>
        <v>1379.4778630000003</v>
      </c>
      <c r="AB9" s="44">
        <f>'A6'!AB9-'A7'!AB9</f>
        <v>1010.2675609999997</v>
      </c>
      <c r="AC9" s="44">
        <f>'A6'!AC9-'A7'!AC9</f>
        <v>1082.7587090943027</v>
      </c>
      <c r="AD9" s="44">
        <f>'A6'!AD9-'A7'!AD9</f>
        <v>1278.5250459999997</v>
      </c>
      <c r="AE9" s="44">
        <f>'A6'!AE9-'A7'!AE9</f>
        <v>975.61679499999991</v>
      </c>
      <c r="AF9" s="44">
        <f>'A6'!AF9-'A7'!AF9</f>
        <v>17782.188327094304</v>
      </c>
    </row>
    <row r="10" spans="1:32">
      <c r="A10" s="1" t="s">
        <v>23</v>
      </c>
      <c r="B10" s="1" t="s">
        <v>24</v>
      </c>
      <c r="C10" s="44">
        <f>'A6'!C10-'A7'!C10</f>
        <v>-370.70192249999997</v>
      </c>
      <c r="D10" s="44">
        <f>'A6'!D10-'A7'!D10</f>
        <v>557.04913199999999</v>
      </c>
      <c r="E10" s="44">
        <f>'A6'!E10-'A7'!E10</f>
        <v>171.57942899999944</v>
      </c>
      <c r="F10" s="44">
        <f>'A6'!F10-'A7'!F10</f>
        <v>675.17121599999973</v>
      </c>
      <c r="G10" s="44">
        <f>'A6'!G10-'A7'!G10</f>
        <v>935.36725500000011</v>
      </c>
      <c r="H10" s="44">
        <f>'A6'!H10-'A7'!H10</f>
        <v>-64.88916549999999</v>
      </c>
      <c r="I10" s="44">
        <f>'A6'!I10-'A7'!I10</f>
        <v>-661.79656000000023</v>
      </c>
      <c r="J10" s="44">
        <f>'A6'!J10-'A7'!J10</f>
        <v>802.90408250000019</v>
      </c>
      <c r="K10" s="44">
        <f>'A6'!K10-'A7'!K10</f>
        <v>4655.7092900000007</v>
      </c>
      <c r="L10" s="44">
        <f>'A6'!L10-'A7'!L10</f>
        <v>3646.7000834999999</v>
      </c>
      <c r="M10" s="44">
        <f>'A6'!M10-'A7'!M10</f>
        <v>5886.0770944999995</v>
      </c>
      <c r="N10" s="44">
        <f>'A6'!N10-'A7'!N10</f>
        <v>7389.611257999999</v>
      </c>
      <c r="O10" s="44">
        <f>'A6'!O10-'A7'!O10</f>
        <v>9319.8210165</v>
      </c>
      <c r="P10" s="44">
        <f>'A6'!P10-'A7'!P10</f>
        <v>9196.4033029999991</v>
      </c>
      <c r="Q10" s="44">
        <f>'A6'!Q10-'A7'!Q10</f>
        <v>16491.626026999998</v>
      </c>
      <c r="R10" s="44">
        <f>'A6'!R10-'A7'!R10</f>
        <v>20855.634563</v>
      </c>
      <c r="S10" s="44">
        <f>'A6'!S10-'A7'!S10</f>
        <v>26149.091839999997</v>
      </c>
      <c r="T10" s="44">
        <f>'A6'!T10-'A7'!T10</f>
        <v>34103.750672000002</v>
      </c>
      <c r="U10" s="44">
        <f>'A6'!U10-'A7'!U10</f>
        <v>37620.608876999999</v>
      </c>
      <c r="V10" s="44">
        <f>'A6'!V10-'A7'!V10</f>
        <v>52666.108923</v>
      </c>
      <c r="W10" s="44">
        <f>'A6'!W10-'A7'!W10</f>
        <v>55164.004549999998</v>
      </c>
      <c r="X10" s="44">
        <f>'A6'!X10-'A7'!X10</f>
        <v>54222.077051</v>
      </c>
      <c r="Y10" s="44">
        <f>'A6'!Y10-'A7'!Y10</f>
        <v>53099.591085000007</v>
      </c>
      <c r="Z10" s="44">
        <f>'A6'!Z10-'A7'!Z10</f>
        <v>60982.967638000016</v>
      </c>
      <c r="AA10" s="44">
        <f>'A6'!AA10-'A7'!AA10</f>
        <v>55116.670805000002</v>
      </c>
      <c r="AB10" s="44">
        <f>'A6'!AB10-'A7'!AB10</f>
        <v>54005.807247999997</v>
      </c>
      <c r="AC10" s="44">
        <f>'A6'!AC10-'A7'!AC10</f>
        <v>63016.091972302558</v>
      </c>
      <c r="AD10" s="44">
        <f>'A6'!AD10-'A7'!AD10</f>
        <v>21342.569401999997</v>
      </c>
      <c r="AE10" s="44">
        <f>'A6'!AE10-'A7'!AE10</f>
        <v>15086.258598000004</v>
      </c>
      <c r="AF10" s="44">
        <f>'A6'!AF10-'A7'!AF10</f>
        <v>662061.8647633025</v>
      </c>
    </row>
    <row r="11" spans="1:32">
      <c r="A11" s="1" t="s">
        <v>25</v>
      </c>
      <c r="B11" s="1" t="s">
        <v>26</v>
      </c>
      <c r="C11" s="44">
        <f>'A6'!C11-'A7'!C11</f>
        <v>141.24405550000006</v>
      </c>
      <c r="D11" s="44">
        <f>'A6'!D11-'A7'!D11</f>
        <v>1213.3523189999996</v>
      </c>
      <c r="E11" s="44">
        <f>'A6'!E11-'A7'!E11</f>
        <v>1490.6056710000003</v>
      </c>
      <c r="F11" s="44">
        <f>'A6'!F11-'A7'!F11</f>
        <v>1801.1953050000002</v>
      </c>
      <c r="G11" s="44">
        <f>'A6'!G11-'A7'!G11</f>
        <v>1976.3123500000006</v>
      </c>
      <c r="H11" s="44">
        <f>'A6'!H11-'A7'!H11</f>
        <v>1112.852674</v>
      </c>
      <c r="I11" s="44">
        <f>'A6'!I11-'A7'!I11</f>
        <v>792.83138550000012</v>
      </c>
      <c r="J11" s="44">
        <f>'A6'!J11-'A7'!J11</f>
        <v>1970.3975760000001</v>
      </c>
      <c r="K11" s="44">
        <f>'A6'!K11-'A7'!K11</f>
        <v>6103.5841099999989</v>
      </c>
      <c r="L11" s="44">
        <f>'A6'!L11-'A7'!L11</f>
        <v>4328.486793</v>
      </c>
      <c r="M11" s="44">
        <f>'A6'!M11-'A7'!M11</f>
        <v>6305.327867</v>
      </c>
      <c r="N11" s="44">
        <f>'A6'!N11-'A7'!N11</f>
        <v>8001.2395899999992</v>
      </c>
      <c r="O11" s="44">
        <f>'A6'!O11-'A7'!O11</f>
        <v>7453.7570974999999</v>
      </c>
      <c r="P11" s="44">
        <f>'A6'!P11-'A7'!P11</f>
        <v>8754.5950095000007</v>
      </c>
      <c r="Q11" s="44">
        <f>'A6'!Q11-'A7'!Q11</f>
        <v>16138.095545</v>
      </c>
      <c r="R11" s="44">
        <f>'A6'!R11-'A7'!R11</f>
        <v>18064.023657999998</v>
      </c>
      <c r="S11" s="44">
        <f>'A6'!S11-'A7'!S11</f>
        <v>16086.791132999999</v>
      </c>
      <c r="T11" s="44">
        <f>'A6'!T11-'A7'!T11</f>
        <v>16765.100132</v>
      </c>
      <c r="U11" s="44">
        <f>'A6'!U11-'A7'!U11</f>
        <v>17285.036516</v>
      </c>
      <c r="V11" s="44">
        <f>'A6'!V11-'A7'!V11</f>
        <v>18446.54751</v>
      </c>
      <c r="W11" s="44">
        <f>'A6'!W11-'A7'!W11</f>
        <v>18499.634623999998</v>
      </c>
      <c r="X11" s="44">
        <f>'A6'!X11-'A7'!X11</f>
        <v>17313.851908000001</v>
      </c>
      <c r="Y11" s="44">
        <f>'A6'!Y11-'A7'!Y11</f>
        <v>17487.387453000003</v>
      </c>
      <c r="Z11" s="44">
        <f>'A6'!Z11-'A7'!Z11</f>
        <v>17021.431871999997</v>
      </c>
      <c r="AA11" s="44">
        <f>'A6'!AA11-'A7'!AA11</f>
        <v>13720.226256</v>
      </c>
      <c r="AB11" s="44">
        <f>'A6'!AB11-'A7'!AB11</f>
        <v>13735.272288999999</v>
      </c>
      <c r="AC11" s="44">
        <f>'A6'!AC11-'A7'!AC11</f>
        <v>15822.382639434183</v>
      </c>
      <c r="AD11" s="44">
        <f>'A6'!AD11-'A7'!AD11</f>
        <v>15363.021792</v>
      </c>
      <c r="AE11" s="44">
        <f>'A6'!AE11-'A7'!AE11</f>
        <v>12353.809132999997</v>
      </c>
      <c r="AF11" s="44">
        <f>'A6'!AF11-'A7'!AF11</f>
        <v>295548.39426343417</v>
      </c>
    </row>
    <row r="12" spans="1:32">
      <c r="A12" s="1" t="s">
        <v>27</v>
      </c>
      <c r="B12" s="1" t="s">
        <v>28</v>
      </c>
      <c r="C12" s="44">
        <f>'A6'!C12-'A7'!C12</f>
        <v>81.461345499999993</v>
      </c>
      <c r="D12" s="44">
        <f>'A6'!D12-'A7'!D12</f>
        <v>74.298423</v>
      </c>
      <c r="E12" s="44">
        <f>'A6'!E12-'A7'!E12</f>
        <v>-37.973378999999994</v>
      </c>
      <c r="F12" s="44">
        <f>'A6'!F12-'A7'!F12</f>
        <v>16.405513000000013</v>
      </c>
      <c r="G12" s="44">
        <f>'A6'!G12-'A7'!G12</f>
        <v>-44.923844000000017</v>
      </c>
      <c r="H12" s="44">
        <f>'A6'!H12-'A7'!H12</f>
        <v>-48.883697500000004</v>
      </c>
      <c r="I12" s="44">
        <f>'A6'!I12-'A7'!I12</f>
        <v>-59.026766500000001</v>
      </c>
      <c r="J12" s="44">
        <f>'A6'!J12-'A7'!J12</f>
        <v>-117.64905549999999</v>
      </c>
      <c r="K12" s="44">
        <f>'A6'!K12-'A7'!K12</f>
        <v>-137.09877600000004</v>
      </c>
      <c r="L12" s="44">
        <f>'A6'!L12-'A7'!L12</f>
        <v>159.21687050000003</v>
      </c>
      <c r="M12" s="44">
        <f>'A6'!M12-'A7'!M12</f>
        <v>199.861557</v>
      </c>
      <c r="N12" s="44">
        <f>'A6'!N12-'A7'!N12</f>
        <v>82.812359500000014</v>
      </c>
      <c r="O12" s="44">
        <f>'A6'!O12-'A7'!O12</f>
        <v>509.408185</v>
      </c>
      <c r="P12" s="44">
        <f>'A6'!P12-'A7'!P12</f>
        <v>524.52520849999996</v>
      </c>
      <c r="Q12" s="44">
        <f>'A6'!Q12-'A7'!Q12</f>
        <v>821.33422399999995</v>
      </c>
      <c r="R12" s="44">
        <f>'A6'!R12-'A7'!R12</f>
        <v>481.40452100000005</v>
      </c>
      <c r="S12" s="44">
        <f>'A6'!S12-'A7'!S12</f>
        <v>135.56807399999991</v>
      </c>
      <c r="T12" s="44">
        <f>'A6'!T12-'A7'!T12</f>
        <v>375.95519300000007</v>
      </c>
      <c r="U12" s="44">
        <f>'A6'!U12-'A7'!U12</f>
        <v>143.90847200000002</v>
      </c>
      <c r="V12" s="44">
        <f>'A6'!V12-'A7'!V12</f>
        <v>352.61045700000005</v>
      </c>
      <c r="W12" s="44">
        <f>'A6'!W12-'A7'!W12</f>
        <v>333.94074000000001</v>
      </c>
      <c r="X12" s="44">
        <f>'A6'!X12-'A7'!X12</f>
        <v>265.41299300000003</v>
      </c>
      <c r="Y12" s="44">
        <f>'A6'!Y12-'A7'!Y12</f>
        <v>326.22705699999995</v>
      </c>
      <c r="Z12" s="44">
        <f>'A6'!Z12-'A7'!Z12</f>
        <v>249.79290999999995</v>
      </c>
      <c r="AA12" s="44">
        <f>'A6'!AA12-'A7'!AA12</f>
        <v>361.26197100000002</v>
      </c>
      <c r="AB12" s="44">
        <f>'A6'!AB12-'A7'!AB12</f>
        <v>-21.598199000000022</v>
      </c>
      <c r="AC12" s="44">
        <f>'A6'!AC12-'A7'!AC12</f>
        <v>13.077636436149248</v>
      </c>
      <c r="AD12" s="44">
        <f>'A6'!AD12-'A7'!AD12</f>
        <v>885.40342299999998</v>
      </c>
      <c r="AE12" s="44">
        <f>'A6'!AE12-'A7'!AE12</f>
        <v>884.77521599999977</v>
      </c>
      <c r="AF12" s="44">
        <f>'A6'!AF12-'A7'!AF12</f>
        <v>6811.5086319361453</v>
      </c>
    </row>
    <row r="13" spans="1:32">
      <c r="A13" s="1" t="s">
        <v>29</v>
      </c>
      <c r="B13" s="1" t="s">
        <v>30</v>
      </c>
      <c r="C13" s="44">
        <f>'A6'!C13-'A7'!C13</f>
        <v>-337.36442349999999</v>
      </c>
      <c r="D13" s="44">
        <f>'A6'!D13-'A7'!D13</f>
        <v>-96.36522800000003</v>
      </c>
      <c r="E13" s="44">
        <f>'A6'!E13-'A7'!E13</f>
        <v>-82.976004999999986</v>
      </c>
      <c r="F13" s="44">
        <f>'A6'!F13-'A7'!F13</f>
        <v>-103.03531700000002</v>
      </c>
      <c r="G13" s="44">
        <f>'A6'!G13-'A7'!G13</f>
        <v>-47.863649000000038</v>
      </c>
      <c r="H13" s="44">
        <f>'A6'!H13-'A7'!H13</f>
        <v>-334.47515450000003</v>
      </c>
      <c r="I13" s="44">
        <f>'A6'!I13-'A7'!I13</f>
        <v>-819.67638449999993</v>
      </c>
      <c r="J13" s="44">
        <f>'A6'!J13-'A7'!J13</f>
        <v>-435.94601249999999</v>
      </c>
      <c r="K13" s="44">
        <f>'A6'!K13-'A7'!K13</f>
        <v>474.59247100000022</v>
      </c>
      <c r="L13" s="44">
        <f>'A6'!L13-'A7'!L13</f>
        <v>142.30204400000002</v>
      </c>
      <c r="M13" s="44">
        <f>'A6'!M13-'A7'!M13</f>
        <v>525.05841149999992</v>
      </c>
      <c r="N13" s="44">
        <f>'A6'!N13-'A7'!N13</f>
        <v>924.03277800000001</v>
      </c>
      <c r="O13" s="44">
        <f>'A6'!O13-'A7'!O13</f>
        <v>769.0535000000001</v>
      </c>
      <c r="P13" s="44">
        <f>'A6'!P13-'A7'!P13</f>
        <v>1016.83788</v>
      </c>
      <c r="Q13" s="44">
        <f>'A6'!Q13-'A7'!Q13</f>
        <v>1425.9715120000001</v>
      </c>
      <c r="R13" s="44">
        <f>'A6'!R13-'A7'!R13</f>
        <v>2323.3874919999998</v>
      </c>
      <c r="S13" s="44">
        <f>'A6'!S13-'A7'!S13</f>
        <v>2182.4816229999997</v>
      </c>
      <c r="T13" s="44">
        <f>'A6'!T13-'A7'!T13</f>
        <v>2052.582527</v>
      </c>
      <c r="U13" s="44">
        <f>'A6'!U13-'A7'!U13</f>
        <v>2024.7009560000001</v>
      </c>
      <c r="V13" s="44">
        <f>'A6'!V13-'A7'!V13</f>
        <v>2133.7987659999999</v>
      </c>
      <c r="W13" s="44">
        <f>'A6'!W13-'A7'!W13</f>
        <v>2419.531641</v>
      </c>
      <c r="X13" s="44">
        <f>'A6'!X13-'A7'!X13</f>
        <v>2374.9042199999999</v>
      </c>
      <c r="Y13" s="44">
        <f>'A6'!Y13-'A7'!Y13</f>
        <v>1790.412507</v>
      </c>
      <c r="Z13" s="44">
        <f>'A6'!Z13-'A7'!Z13</f>
        <v>1872.4238369999996</v>
      </c>
      <c r="AA13" s="44">
        <f>'A6'!AA13-'A7'!AA13</f>
        <v>1570.1753840000001</v>
      </c>
      <c r="AB13" s="44">
        <f>'A6'!AB13-'A7'!AB13</f>
        <v>382.2059460000001</v>
      </c>
      <c r="AC13" s="44">
        <f>'A6'!AC13-'A7'!AC13</f>
        <v>385.07042259528487</v>
      </c>
      <c r="AD13" s="44">
        <f>'A6'!AD13-'A7'!AD13</f>
        <v>1466.5539630000001</v>
      </c>
      <c r="AE13" s="44">
        <f>'A6'!AE13-'A7'!AE13</f>
        <v>1033.9977629999998</v>
      </c>
      <c r="AF13" s="44">
        <f>'A6'!AF13-'A7'!AF13</f>
        <v>27032.373470095292</v>
      </c>
    </row>
    <row r="14" spans="1:32">
      <c r="A14" s="1" t="s">
        <v>31</v>
      </c>
      <c r="B14" s="1" t="s">
        <v>32</v>
      </c>
      <c r="C14" s="44">
        <f>'A6'!C14-'A7'!C14</f>
        <v>-385.84851699999996</v>
      </c>
      <c r="D14" s="44">
        <f>'A6'!D14-'A7'!D14</f>
        <v>-93.49789699999998</v>
      </c>
      <c r="E14" s="44">
        <f>'A6'!E14-'A7'!E14</f>
        <v>-107.62257899999994</v>
      </c>
      <c r="F14" s="44">
        <f>'A6'!F14-'A7'!F14</f>
        <v>-129.47529100000003</v>
      </c>
      <c r="G14" s="44">
        <f>'A6'!G14-'A7'!G14</f>
        <v>-68.781164999999959</v>
      </c>
      <c r="H14" s="44">
        <f>'A6'!H14-'A7'!H14</f>
        <v>-327.66560700000002</v>
      </c>
      <c r="I14" s="44">
        <f>'A6'!I14-'A7'!I14</f>
        <v>-820.05698500000005</v>
      </c>
      <c r="J14" s="44">
        <f>'A6'!J14-'A7'!J14</f>
        <v>-424.1302905</v>
      </c>
      <c r="K14" s="44">
        <f>'A6'!K14-'A7'!K14</f>
        <v>501.90515900000003</v>
      </c>
      <c r="L14" s="44">
        <f>'A6'!L14-'A7'!L14</f>
        <v>170.38907349999999</v>
      </c>
      <c r="M14" s="44">
        <f>'A6'!M14-'A7'!M14</f>
        <v>525.47045900000001</v>
      </c>
      <c r="N14" s="44">
        <f>'A6'!N14-'A7'!N14</f>
        <v>869.96140749999995</v>
      </c>
      <c r="O14" s="44">
        <f>'A6'!O14-'A7'!O14</f>
        <v>1574.4465515000002</v>
      </c>
      <c r="P14" s="44">
        <f>'A6'!P14-'A7'!P14</f>
        <v>1813.5219380000001</v>
      </c>
      <c r="Q14" s="44">
        <f>'A6'!Q14-'A7'!Q14</f>
        <v>3182.3495309999998</v>
      </c>
      <c r="R14" s="44">
        <f>'A6'!R14-'A7'!R14</f>
        <v>4656.7379120000005</v>
      </c>
      <c r="S14" s="44">
        <f>'A6'!S14-'A7'!S14</f>
        <v>3987.7198169999997</v>
      </c>
      <c r="T14" s="44">
        <f>'A6'!T14-'A7'!T14</f>
        <v>3688.934976</v>
      </c>
      <c r="U14" s="44">
        <f>'A6'!U14-'A7'!U14</f>
        <v>4818.3398420000003</v>
      </c>
      <c r="V14" s="44">
        <f>'A6'!V14-'A7'!V14</f>
        <v>3961.8981640000002</v>
      </c>
      <c r="W14" s="44">
        <f>'A6'!W14-'A7'!W14</f>
        <v>3676.162949</v>
      </c>
      <c r="X14" s="44">
        <f>'A6'!X14-'A7'!X14</f>
        <v>3178.0779160000002</v>
      </c>
      <c r="Y14" s="44">
        <f>'A6'!Y14-'A7'!Y14</f>
        <v>3404.8928189999997</v>
      </c>
      <c r="Z14" s="44">
        <f>'A6'!Z14-'A7'!Z14</f>
        <v>3653.1147449999994</v>
      </c>
      <c r="AA14" s="44">
        <f>'A6'!AA14-'A7'!AA14</f>
        <v>2925.3630519999997</v>
      </c>
      <c r="AB14" s="44">
        <f>'A6'!AB14-'A7'!AB14</f>
        <v>3377.749632999999</v>
      </c>
      <c r="AC14" s="44">
        <f>'A6'!AC14-'A7'!AC14</f>
        <v>3864.2560567308446</v>
      </c>
      <c r="AD14" s="44">
        <f>'A6'!AD14-'A7'!AD14</f>
        <v>1014.0516380000001</v>
      </c>
      <c r="AE14" s="44">
        <f>'A6'!AE14-'A7'!AE14</f>
        <v>848.05735400000015</v>
      </c>
      <c r="AF14" s="44">
        <f>'A6'!AF14-'A7'!AF14</f>
        <v>53336.322661730854</v>
      </c>
    </row>
    <row r="15" spans="1:32">
      <c r="A15" s="1" t="s">
        <v>33</v>
      </c>
      <c r="B15" s="1" t="s">
        <v>34</v>
      </c>
      <c r="C15" s="44">
        <f>'A6'!C15-'A7'!C15</f>
        <v>16.197838000000001</v>
      </c>
      <c r="D15" s="44">
        <f>'A6'!D15-'A7'!D15</f>
        <v>68.098324999999988</v>
      </c>
      <c r="E15" s="44">
        <f>'A6'!E15-'A7'!E15</f>
        <v>65.34980299999998</v>
      </c>
      <c r="F15" s="44">
        <f>'A6'!F15-'A7'!F15</f>
        <v>75.120796999999996</v>
      </c>
      <c r="G15" s="44">
        <f>'A6'!G15-'A7'!G15</f>
        <v>107.138167</v>
      </c>
      <c r="H15" s="44">
        <f>'A6'!H15-'A7'!H15</f>
        <v>73.079559499999988</v>
      </c>
      <c r="I15" s="44">
        <f>'A6'!I15-'A7'!I15</f>
        <v>68.4042125</v>
      </c>
      <c r="J15" s="44">
        <f>'A6'!J15-'A7'!J15</f>
        <v>80.292816500000001</v>
      </c>
      <c r="K15" s="44">
        <f>'A6'!K15-'A7'!K15</f>
        <v>144.30865900000001</v>
      </c>
      <c r="L15" s="44">
        <f>'A6'!L15-'A7'!L15</f>
        <v>118.557985</v>
      </c>
      <c r="M15" s="44">
        <f>'A6'!M15-'A7'!M15</f>
        <v>136.493236</v>
      </c>
      <c r="N15" s="44">
        <f>'A6'!N15-'A7'!N15</f>
        <v>188.97038750000002</v>
      </c>
      <c r="O15" s="44">
        <f>'A6'!O15-'A7'!O15</f>
        <v>310.41369700000001</v>
      </c>
      <c r="P15" s="44">
        <f>'A6'!P15-'A7'!P15</f>
        <v>326.39954850000004</v>
      </c>
      <c r="Q15" s="44">
        <f>'A6'!Q15-'A7'!Q15</f>
        <v>410.91895200000005</v>
      </c>
      <c r="R15" s="44">
        <f>'A6'!R15-'A7'!R15</f>
        <v>569.71370899999999</v>
      </c>
      <c r="S15" s="44">
        <f>'A6'!S15-'A7'!S15</f>
        <v>578.26137600000004</v>
      </c>
      <c r="T15" s="44">
        <f>'A6'!T15-'A7'!T15</f>
        <v>739.61850100000004</v>
      </c>
      <c r="U15" s="44">
        <f>'A6'!U15-'A7'!U15</f>
        <v>716.27614900000003</v>
      </c>
      <c r="V15" s="44">
        <f>'A6'!V15-'A7'!V15</f>
        <v>715.82111999999995</v>
      </c>
      <c r="W15" s="44">
        <f>'A6'!W15-'A7'!W15</f>
        <v>814.44453699999997</v>
      </c>
      <c r="X15" s="44">
        <f>'A6'!X15-'A7'!X15</f>
        <v>791.33781500000009</v>
      </c>
      <c r="Y15" s="44">
        <f>'A6'!Y15-'A7'!Y15</f>
        <v>870.25551800000005</v>
      </c>
      <c r="Z15" s="44">
        <f>'A6'!Z15-'A7'!Z15</f>
        <v>944.50772300000017</v>
      </c>
      <c r="AA15" s="44">
        <f>'A6'!AA15-'A7'!AA15</f>
        <v>896.88062100000002</v>
      </c>
      <c r="AB15" s="44">
        <f>'A6'!AB15-'A7'!AB15</f>
        <v>674.68774000000008</v>
      </c>
      <c r="AC15" s="44">
        <f>'A6'!AC15-'A7'!AC15</f>
        <v>753.53555469351659</v>
      </c>
      <c r="AD15" s="44">
        <f>'A6'!AD15-'A7'!AD15</f>
        <v>955.38954300000012</v>
      </c>
      <c r="AE15" s="44">
        <f>'A6'!AE15-'A7'!AE15</f>
        <v>719.00596399999995</v>
      </c>
      <c r="AF15" s="44">
        <f>'A6'!AF15-'A7'!AF15</f>
        <v>12929.479854193516</v>
      </c>
    </row>
    <row r="16" spans="1:32">
      <c r="A16" s="1" t="s">
        <v>35</v>
      </c>
      <c r="B16" s="1" t="s">
        <v>36</v>
      </c>
      <c r="C16" s="44">
        <f>'A6'!C16-'A7'!C16</f>
        <v>-2.2969814999999998</v>
      </c>
      <c r="D16" s="44">
        <f>'A6'!D16-'A7'!D16</f>
        <v>-8.9725449999999825</v>
      </c>
      <c r="E16" s="44">
        <f>'A6'!E16-'A7'!E16</f>
        <v>36.13301899999999</v>
      </c>
      <c r="F16" s="44">
        <f>'A6'!F16-'A7'!F16</f>
        <v>39.961174</v>
      </c>
      <c r="G16" s="44">
        <f>'A6'!G16-'A7'!G16</f>
        <v>45.950164000000001</v>
      </c>
      <c r="H16" s="44">
        <f>'A6'!H16-'A7'!H16</f>
        <v>-35.449371499999998</v>
      </c>
      <c r="I16" s="44">
        <f>'A6'!I16-'A7'!I16</f>
        <v>-56.769251499999996</v>
      </c>
      <c r="J16" s="44">
        <f>'A6'!J16-'A7'!J16</f>
        <v>-111.35854700000002</v>
      </c>
      <c r="K16" s="44">
        <f>'A6'!K16-'A7'!K16</f>
        <v>86.463570000000033</v>
      </c>
      <c r="L16" s="44">
        <f>'A6'!L16-'A7'!L16</f>
        <v>-67.681279500000016</v>
      </c>
      <c r="M16" s="44">
        <f>'A6'!M16-'A7'!M16</f>
        <v>214.33987750000006</v>
      </c>
      <c r="N16" s="44">
        <f>'A6'!N16-'A7'!N16</f>
        <v>-205.90255350000007</v>
      </c>
      <c r="O16" s="44">
        <f>'A6'!O16-'A7'!O16</f>
        <v>-67.067246000000011</v>
      </c>
      <c r="P16" s="44">
        <f>'A6'!P16-'A7'!P16</f>
        <v>-28.337269499999991</v>
      </c>
      <c r="Q16" s="44">
        <f>'A6'!Q16-'A7'!Q16</f>
        <v>6.6078109999999981</v>
      </c>
      <c r="R16" s="44">
        <f>'A6'!R16-'A7'!R16</f>
        <v>11.444557000000003</v>
      </c>
      <c r="S16" s="44">
        <f>'A6'!S16-'A7'!S16</f>
        <v>39.931222999999989</v>
      </c>
      <c r="T16" s="44">
        <f>'A6'!T16-'A7'!T16</f>
        <v>95.323831000000041</v>
      </c>
      <c r="U16" s="44">
        <f>'A6'!U16-'A7'!U16</f>
        <v>198.38912900000003</v>
      </c>
      <c r="V16" s="44">
        <f>'A6'!V16-'A7'!V16</f>
        <v>14.537117999999964</v>
      </c>
      <c r="W16" s="44">
        <f>'A6'!W16-'A7'!W16</f>
        <v>85.524223999999975</v>
      </c>
      <c r="X16" s="44">
        <f>'A6'!X16-'A7'!X16</f>
        <v>145.23713999999998</v>
      </c>
      <c r="Y16" s="44">
        <f>'A6'!Y16-'A7'!Y16</f>
        <v>178.73285800000005</v>
      </c>
      <c r="Z16" s="44">
        <f>'A6'!Z16-'A7'!Z16</f>
        <v>244.44552099999996</v>
      </c>
      <c r="AA16" s="44">
        <f>'A6'!AA16-'A7'!AA16</f>
        <v>209.05235800000003</v>
      </c>
      <c r="AB16" s="44">
        <f>'A6'!AB16-'A7'!AB16</f>
        <v>110.794782</v>
      </c>
      <c r="AC16" s="44">
        <f>'A6'!AC16-'A7'!AC16</f>
        <v>169.39038973084482</v>
      </c>
      <c r="AD16" s="44">
        <f>'A6'!AD16-'A7'!AD16</f>
        <v>213.83671499999997</v>
      </c>
      <c r="AE16" s="44">
        <f>'A6'!AE16-'A7'!AE16</f>
        <v>168.09635400000008</v>
      </c>
      <c r="AF16" s="44">
        <f>'A6'!AF16-'A7'!AF16</f>
        <v>1730.3567702308446</v>
      </c>
    </row>
    <row r="17" spans="1:32">
      <c r="A17" s="1" t="s">
        <v>37</v>
      </c>
      <c r="B17" s="1" t="s">
        <v>38</v>
      </c>
      <c r="C17" s="44">
        <f>'A6'!C17-'A7'!C17</f>
        <v>20.807296000000001</v>
      </c>
      <c r="D17" s="44">
        <f>'A6'!D17-'A7'!D17</f>
        <v>30.734073000000002</v>
      </c>
      <c r="E17" s="44">
        <f>'A6'!E17-'A7'!E17</f>
        <v>83.017990999999995</v>
      </c>
      <c r="F17" s="44">
        <f>'A6'!F17-'A7'!F17</f>
        <v>113.952958</v>
      </c>
      <c r="G17" s="44">
        <f>'A6'!G17-'A7'!G17</f>
        <v>107.35917999999998</v>
      </c>
      <c r="H17" s="44">
        <f>'A6'!H17-'A7'!H17</f>
        <v>68.614373999999998</v>
      </c>
      <c r="I17" s="44">
        <f>'A6'!I17-'A7'!I17</f>
        <v>60.187341000000004</v>
      </c>
      <c r="J17" s="44">
        <f>'A6'!J17-'A7'!J17</f>
        <v>66.535878499999995</v>
      </c>
      <c r="K17" s="44">
        <f>'A6'!K17-'A7'!K17</f>
        <v>93.286269000000004</v>
      </c>
      <c r="L17" s="44">
        <f>'A6'!L17-'A7'!L17</f>
        <v>87.40006249999999</v>
      </c>
      <c r="M17" s="44">
        <f>'A6'!M17-'A7'!M17</f>
        <v>128.4514815</v>
      </c>
      <c r="N17" s="44">
        <f>'A6'!N17-'A7'!N17</f>
        <v>172.844739</v>
      </c>
      <c r="O17" s="44">
        <f>'A6'!O17-'A7'!O17</f>
        <v>172.63345049999998</v>
      </c>
      <c r="P17" s="44">
        <f>'A6'!P17-'A7'!P17</f>
        <v>178.5692225</v>
      </c>
      <c r="Q17" s="44">
        <f>'A6'!Q17-'A7'!Q17</f>
        <v>265.321753</v>
      </c>
      <c r="R17" s="44">
        <f>'A6'!R17-'A7'!R17</f>
        <v>283.99822599999999</v>
      </c>
      <c r="S17" s="44">
        <f>'A6'!S17-'A7'!S17</f>
        <v>290.76111600000002</v>
      </c>
      <c r="T17" s="44">
        <f>'A6'!T17-'A7'!T17</f>
        <v>424.47211199999992</v>
      </c>
      <c r="U17" s="44">
        <f>'A6'!U17-'A7'!U17</f>
        <v>303.33116699999999</v>
      </c>
      <c r="V17" s="44">
        <f>'A6'!V17-'A7'!V17</f>
        <v>330.90013599999997</v>
      </c>
      <c r="W17" s="44">
        <f>'A6'!W17-'A7'!W17</f>
        <v>353.93603600000006</v>
      </c>
      <c r="X17" s="44">
        <f>'A6'!X17-'A7'!X17</f>
        <v>381.34811300000001</v>
      </c>
      <c r="Y17" s="44">
        <f>'A6'!Y17-'A7'!Y17</f>
        <v>420.69246500000008</v>
      </c>
      <c r="Z17" s="44">
        <f>'A6'!Z17-'A7'!Z17</f>
        <v>498.99813200000006</v>
      </c>
      <c r="AA17" s="44">
        <f>'A6'!AA17-'A7'!AA17</f>
        <v>434.46072700000002</v>
      </c>
      <c r="AB17" s="44">
        <f>'A6'!AB17-'A7'!AB17</f>
        <v>419.42196600000005</v>
      </c>
      <c r="AC17" s="44">
        <f>'A6'!AC17-'A7'!AC17</f>
        <v>638.54406108840863</v>
      </c>
      <c r="AD17" s="44">
        <f>'A6'!AD17-'A7'!AD17</f>
        <v>722.49598099999992</v>
      </c>
      <c r="AE17" s="44">
        <f>'A6'!AE17-'A7'!AE17</f>
        <v>645.66208599999993</v>
      </c>
      <c r="AF17" s="44">
        <f>'A6'!AF17-'A7'!AF17</f>
        <v>7798.7383935884081</v>
      </c>
    </row>
    <row r="18" spans="1:32">
      <c r="A18" s="1" t="s">
        <v>39</v>
      </c>
      <c r="B18" s="1" t="s">
        <v>40</v>
      </c>
      <c r="C18" s="44">
        <f>'A6'!C18-'A7'!C18</f>
        <v>-2.7018520000000001</v>
      </c>
      <c r="D18" s="44">
        <f>'A6'!D18-'A7'!D18</f>
        <v>-12.014286999999999</v>
      </c>
      <c r="E18" s="44">
        <f>'A6'!E18-'A7'!E18</f>
        <v>-6.6720260000000007</v>
      </c>
      <c r="F18" s="44">
        <f>'A6'!F18-'A7'!F18</f>
        <v>-7.6581669999999997</v>
      </c>
      <c r="G18" s="44">
        <f>'A6'!G18-'A7'!G18</f>
        <v>-6.680155000000001</v>
      </c>
      <c r="H18" s="44">
        <f>'A6'!H18-'A7'!H18</f>
        <v>-5.0998815000000004</v>
      </c>
      <c r="I18" s="44">
        <f>'A6'!I18-'A7'!I18</f>
        <v>-6.0030635000000006</v>
      </c>
      <c r="J18" s="44">
        <f>'A6'!J18-'A7'!J18</f>
        <v>-4.4608464999999997</v>
      </c>
      <c r="K18" s="44">
        <f>'A6'!K18-'A7'!K18</f>
        <v>-12.471584</v>
      </c>
      <c r="L18" s="44">
        <f>'A6'!L18-'A7'!L18</f>
        <v>-7.2797454999999998</v>
      </c>
      <c r="M18" s="44">
        <f>'A6'!M18-'A7'!M18</f>
        <v>0</v>
      </c>
      <c r="N18" s="44">
        <f>'A6'!N18-'A7'!N18</f>
        <v>-19.635760999999999</v>
      </c>
      <c r="O18" s="44">
        <f>'A6'!O18-'A7'!O18</f>
        <v>-14.574047999999999</v>
      </c>
      <c r="P18" s="44">
        <f>'A6'!P18-'A7'!P18</f>
        <v>-6.0376449999999995</v>
      </c>
      <c r="Q18" s="44">
        <f>'A6'!Q18-'A7'!Q18</f>
        <v>9.1166129999999992</v>
      </c>
      <c r="R18" s="44">
        <f>'A6'!R18-'A7'!R18</f>
        <v>18.795334999999998</v>
      </c>
      <c r="S18" s="44">
        <f>'A6'!S18-'A7'!S18</f>
        <v>40.020132000000004</v>
      </c>
      <c r="T18" s="44">
        <f>'A6'!T18-'A7'!T18</f>
        <v>66.060450000000003</v>
      </c>
      <c r="U18" s="44">
        <f>'A6'!U18-'A7'!U18</f>
        <v>55.270735000000002</v>
      </c>
      <c r="V18" s="44">
        <f>'A6'!V18-'A7'!V18</f>
        <v>50.984862</v>
      </c>
      <c r="W18" s="44">
        <f>'A6'!W18-'A7'!W18</f>
        <v>49.370796999999996</v>
      </c>
      <c r="X18" s="44">
        <f>'A6'!X18-'A7'!X18</f>
        <v>48.781751999999997</v>
      </c>
      <c r="Y18" s="44">
        <f>'A6'!Y18-'A7'!Y18</f>
        <v>61.320712000000007</v>
      </c>
      <c r="Z18" s="44">
        <f>'A6'!Z18-'A7'!Z18</f>
        <v>45.854984999999999</v>
      </c>
      <c r="AA18" s="44">
        <f>'A6'!AA18-'A7'!AA18</f>
        <v>46.897235000000002</v>
      </c>
      <c r="AB18" s="44">
        <f>'A6'!AB18-'A7'!AB18</f>
        <v>38.939800000000005</v>
      </c>
      <c r="AC18" s="44">
        <f>'A6'!AC18-'A7'!AC18</f>
        <v>29.659603239685655</v>
      </c>
      <c r="AD18" s="44">
        <f>'A6'!AD18-'A7'!AD18</f>
        <v>60.302823000000004</v>
      </c>
      <c r="AE18" s="44">
        <f>'A6'!AE18-'A7'!AE18</f>
        <v>47.057417999999991</v>
      </c>
      <c r="AF18" s="44">
        <f>'A6'!AF18-'A7'!AF18</f>
        <v>557.14419023968549</v>
      </c>
    </row>
    <row r="19" spans="1:32">
      <c r="A19" s="1" t="s">
        <v>41</v>
      </c>
      <c r="B19" s="1" t="s">
        <v>42</v>
      </c>
      <c r="C19" s="44">
        <f>'A6'!C19-'A7'!C19</f>
        <v>38.00759</v>
      </c>
      <c r="D19" s="44">
        <f>'A6'!D19-'A7'!D19</f>
        <v>48.328422000000003</v>
      </c>
      <c r="E19" s="44">
        <f>'A6'!E19-'A7'!E19</f>
        <v>30.838963</v>
      </c>
      <c r="F19" s="44">
        <f>'A6'!F19-'A7'!F19</f>
        <v>46.452213999999998</v>
      </c>
      <c r="G19" s="44">
        <f>'A6'!G19-'A7'!G19</f>
        <v>54.692506000000002</v>
      </c>
      <c r="H19" s="44">
        <f>'A6'!H19-'A7'!H19</f>
        <v>12.398042500000003</v>
      </c>
      <c r="I19" s="44">
        <f>'A6'!I19-'A7'!I19</f>
        <v>0.88572349999999744</v>
      </c>
      <c r="J19" s="44">
        <f>'A6'!J19-'A7'!J19</f>
        <v>47.031796500000013</v>
      </c>
      <c r="K19" s="44">
        <f>'A6'!K19-'A7'!K19</f>
        <v>53.620904999999993</v>
      </c>
      <c r="L19" s="44">
        <f>'A6'!L19-'A7'!L19</f>
        <v>54.834907000000015</v>
      </c>
      <c r="M19" s="44">
        <f>'A6'!M19-'A7'!M19</f>
        <v>0</v>
      </c>
      <c r="N19" s="44">
        <f>'A6'!N19-'A7'!N19</f>
        <v>138.07336100000003</v>
      </c>
      <c r="O19" s="44">
        <f>'A6'!O19-'A7'!O19</f>
        <v>162.18544249999999</v>
      </c>
      <c r="P19" s="44">
        <f>'A6'!P19-'A7'!P19</f>
        <v>210.95702400000002</v>
      </c>
      <c r="Q19" s="44">
        <f>'A6'!Q19-'A7'!Q19</f>
        <v>348.02360399999998</v>
      </c>
      <c r="R19" s="44">
        <f>'A6'!R19-'A7'!R19</f>
        <v>608.38162599999998</v>
      </c>
      <c r="S19" s="44">
        <f>'A6'!S19-'A7'!S19</f>
        <v>740.65002299999992</v>
      </c>
      <c r="T19" s="44">
        <f>'A6'!T19-'A7'!T19</f>
        <v>852.26081700000009</v>
      </c>
      <c r="U19" s="44">
        <f>'A6'!U19-'A7'!U19</f>
        <v>941.16510200000005</v>
      </c>
      <c r="V19" s="44">
        <f>'A6'!V19-'A7'!V19</f>
        <v>683.75223000000005</v>
      </c>
      <c r="W19" s="44">
        <f>'A6'!W19-'A7'!W19</f>
        <v>1070.8370730000001</v>
      </c>
      <c r="X19" s="44">
        <f>'A6'!X19-'A7'!X19</f>
        <v>1233.310426</v>
      </c>
      <c r="Y19" s="44">
        <f>'A6'!Y19-'A7'!Y19</f>
        <v>1425.5140250000002</v>
      </c>
      <c r="Z19" s="44">
        <f>'A6'!Z19-'A7'!Z19</f>
        <v>1002.794797</v>
      </c>
      <c r="AA19" s="44">
        <f>'A6'!AA19-'A7'!AA19</f>
        <v>931.04975800000011</v>
      </c>
      <c r="AB19" s="44">
        <f>'A6'!AB19-'A7'!AB19</f>
        <v>1813.4768409999995</v>
      </c>
      <c r="AC19" s="44">
        <f>'A6'!AC19-'A7'!AC19</f>
        <v>2405.4107488133595</v>
      </c>
      <c r="AD19" s="44">
        <f>'A6'!AD19-'A7'!AD19</f>
        <v>2652.585998</v>
      </c>
      <c r="AE19" s="44">
        <f>'A6'!AE19-'A7'!AE19</f>
        <v>2111.6145470000001</v>
      </c>
      <c r="AF19" s="44">
        <f>'A6'!AF19-'A7'!AF19</f>
        <v>19719.134512813362</v>
      </c>
    </row>
    <row r="20" spans="1:32">
      <c r="A20" s="1" t="s">
        <v>43</v>
      </c>
      <c r="B20" s="1" t="s">
        <v>44</v>
      </c>
      <c r="C20" s="44">
        <f>'A6'!C20-'A7'!C20</f>
        <v>-28.590909</v>
      </c>
      <c r="D20" s="44">
        <f>'A6'!D20-'A7'!D20</f>
        <v>-24.959465999999999</v>
      </c>
      <c r="E20" s="44">
        <f>'A6'!E20-'A7'!E20</f>
        <v>-29.540206000000001</v>
      </c>
      <c r="F20" s="44">
        <f>'A6'!F20-'A7'!F20</f>
        <v>-35.272775000000003</v>
      </c>
      <c r="G20" s="44">
        <f>'A6'!G20-'A7'!G20</f>
        <v>-29.458815000000001</v>
      </c>
      <c r="H20" s="44">
        <f>'A6'!H20-'A7'!H20</f>
        <v>-23.885477999999999</v>
      </c>
      <c r="I20" s="44">
        <f>'A6'!I20-'A7'!I20</f>
        <v>-39.258890499999993</v>
      </c>
      <c r="J20" s="44">
        <f>'A6'!J20-'A7'!J20</f>
        <v>-32.3409385</v>
      </c>
      <c r="K20" s="44">
        <f>'A6'!K20-'A7'!K20</f>
        <v>-11.492517000000001</v>
      </c>
      <c r="L20" s="44">
        <f>'A6'!L20-'A7'!L20</f>
        <v>-24.390310499999998</v>
      </c>
      <c r="M20" s="44">
        <f>'A6'!M20-'A7'!M20</f>
        <v>34.782933999999997</v>
      </c>
      <c r="N20" s="44">
        <f>'A6'!N20-'A7'!N20</f>
        <v>0</v>
      </c>
      <c r="O20" s="44">
        <f>'A6'!O20-'A7'!O20</f>
        <v>48.917777000000001</v>
      </c>
      <c r="P20" s="44">
        <f>'A6'!P20-'A7'!P20</f>
        <v>69.206680000000006</v>
      </c>
      <c r="Q20" s="44">
        <f>'A6'!Q20-'A7'!Q20</f>
        <v>94.122766999999982</v>
      </c>
      <c r="R20" s="44">
        <f>'A6'!R20-'A7'!R20</f>
        <v>270.25628</v>
      </c>
      <c r="S20" s="44">
        <f>'A6'!S20-'A7'!S20</f>
        <v>390.468794</v>
      </c>
      <c r="T20" s="44">
        <f>'A6'!T20-'A7'!T20</f>
        <v>523.13227499999994</v>
      </c>
      <c r="U20" s="44">
        <f>'A6'!U20-'A7'!U20</f>
        <v>503.06990300000001</v>
      </c>
      <c r="V20" s="44">
        <f>'A6'!V20-'A7'!V20</f>
        <v>736.9365929999999</v>
      </c>
      <c r="W20" s="44">
        <f>'A6'!W20-'A7'!W20</f>
        <v>1026.2462879999998</v>
      </c>
      <c r="X20" s="44">
        <f>'A6'!X20-'A7'!X20</f>
        <v>1080.5412890000002</v>
      </c>
      <c r="Y20" s="44">
        <f>'A6'!Y20-'A7'!Y20</f>
        <v>1144.8474469999996</v>
      </c>
      <c r="Z20" s="44">
        <f>'A6'!Z20-'A7'!Z20</f>
        <v>-14.000785</v>
      </c>
      <c r="AA20" s="44">
        <f>'A6'!AA20-'A7'!AA20</f>
        <v>-22.144606999999997</v>
      </c>
      <c r="AB20" s="44">
        <f>'A6'!AB20-'A7'!AB20</f>
        <v>526.88053299999979</v>
      </c>
      <c r="AC20" s="44">
        <f>'A6'!AC20-'A7'!AC20</f>
        <v>896.87268204125724</v>
      </c>
      <c r="AD20" s="44">
        <f>'A6'!AD20-'A7'!AD20</f>
        <v>1165.8091119999999</v>
      </c>
      <c r="AE20" s="44">
        <f>'A6'!AE20-'A7'!AE20</f>
        <v>955.00187299999993</v>
      </c>
      <c r="AF20" s="44">
        <f>'A6'!AF20-'A7'!AF20</f>
        <v>9151.7575295412571</v>
      </c>
    </row>
    <row r="21" spans="1:32">
      <c r="A21" s="1" t="s">
        <v>45</v>
      </c>
      <c r="B21" s="1" t="s">
        <v>46</v>
      </c>
      <c r="C21" s="44">
        <f>'A6'!C21-'A7'!C21</f>
        <v>-2.132336</v>
      </c>
      <c r="D21" s="44">
        <f>'A6'!D21-'A7'!D21</f>
        <v>-6.7095950000000002</v>
      </c>
      <c r="E21" s="44">
        <f>'A6'!E21-'A7'!E21</f>
        <v>-37.657882999999998</v>
      </c>
      <c r="F21" s="44">
        <f>'A6'!F21-'A7'!F21</f>
        <v>-18.131321999999997</v>
      </c>
      <c r="G21" s="44">
        <f>'A6'!G21-'A7'!G21</f>
        <v>-22.754159000000001</v>
      </c>
      <c r="H21" s="44">
        <f>'A6'!H21-'A7'!H21</f>
        <v>-20.486579499999998</v>
      </c>
      <c r="I21" s="44">
        <f>'A6'!I21-'A7'!I21</f>
        <v>-19.298199999999998</v>
      </c>
      <c r="J21" s="44">
        <f>'A6'!J21-'A7'!J21</f>
        <v>-25.9372185</v>
      </c>
      <c r="K21" s="44">
        <f>'A6'!K21-'A7'!K21</f>
        <v>-35.010390999999998</v>
      </c>
      <c r="L21" s="44">
        <f>'A6'!L21-'A7'!L21</f>
        <v>-27.579708000000004</v>
      </c>
      <c r="M21" s="44">
        <f>'A6'!M21-'A7'!M21</f>
        <v>17.584301999999994</v>
      </c>
      <c r="N21" s="44">
        <f>'A6'!N21-'A7'!N21</f>
        <v>-29.875829500000009</v>
      </c>
      <c r="O21" s="44">
        <f>'A6'!O21-'A7'!O21</f>
        <v>-7.8460770000000082</v>
      </c>
      <c r="P21" s="44">
        <f>'A6'!P21-'A7'!P21</f>
        <v>7.8128734999999949</v>
      </c>
      <c r="Q21" s="44">
        <f>'A6'!Q21-'A7'!Q21</f>
        <v>16.490447000000017</v>
      </c>
      <c r="R21" s="44">
        <f>'A6'!R21-'A7'!R21</f>
        <v>60.835750000000019</v>
      </c>
      <c r="S21" s="44">
        <f>'A6'!S21-'A7'!S21</f>
        <v>159.099107</v>
      </c>
      <c r="T21" s="44">
        <f>'A6'!T21-'A7'!T21</f>
        <v>281.72489499999995</v>
      </c>
      <c r="U21" s="44">
        <f>'A6'!U21-'A7'!U21</f>
        <v>235.51579599999997</v>
      </c>
      <c r="V21" s="44">
        <f>'A6'!V21-'A7'!V21</f>
        <v>310.50459699999999</v>
      </c>
      <c r="W21" s="44">
        <f>'A6'!W21-'A7'!W21</f>
        <v>336.57028100000002</v>
      </c>
      <c r="X21" s="44">
        <f>'A6'!X21-'A7'!X21</f>
        <v>362.22630400000003</v>
      </c>
      <c r="Y21" s="44">
        <f>'A6'!Y21-'A7'!Y21</f>
        <v>399.76681900000011</v>
      </c>
      <c r="Z21" s="44">
        <f>'A6'!Z21-'A7'!Z21</f>
        <v>452.81688800000001</v>
      </c>
      <c r="AA21" s="44">
        <f>'A6'!AA21-'A7'!AA21</f>
        <v>420.72441100000003</v>
      </c>
      <c r="AB21" s="44">
        <f>'A6'!AB21-'A7'!AB21</f>
        <v>349.28225499999996</v>
      </c>
      <c r="AC21" s="44">
        <f>'A6'!AC21-'A7'!AC21</f>
        <v>511.58094483889982</v>
      </c>
      <c r="AD21" s="44">
        <f>'A6'!AD21-'A7'!AD21</f>
        <v>710.14037000000008</v>
      </c>
      <c r="AE21" s="44">
        <f>'A6'!AE21-'A7'!AE21</f>
        <v>512.26638899999989</v>
      </c>
      <c r="AF21" s="44">
        <f>'A6'!AF21-'A7'!AF21</f>
        <v>4891.5231308388975</v>
      </c>
    </row>
    <row r="22" spans="1:32">
      <c r="A22" s="1" t="s">
        <v>47</v>
      </c>
      <c r="B22" s="1" t="s">
        <v>48</v>
      </c>
      <c r="C22" s="44">
        <f>'A6'!C22-'A7'!C22</f>
        <v>1.6488079999999998</v>
      </c>
      <c r="D22" s="44">
        <f>'A6'!D22-'A7'!D22</f>
        <v>6.5184700000000007</v>
      </c>
      <c r="E22" s="44">
        <f>'A6'!E22-'A7'!E22</f>
        <v>-88.703561999999991</v>
      </c>
      <c r="F22" s="44">
        <f>'A6'!F22-'A7'!F22</f>
        <v>-28.493486000000001</v>
      </c>
      <c r="G22" s="44">
        <f>'A6'!G22-'A7'!G22</f>
        <v>-94.433682999999988</v>
      </c>
      <c r="H22" s="44">
        <f>'A6'!H22-'A7'!H22</f>
        <v>-20.712505999999998</v>
      </c>
      <c r="I22" s="44">
        <f>'A6'!I22-'A7'!I22</f>
        <v>-15.593140999999999</v>
      </c>
      <c r="J22" s="44">
        <f>'A6'!J22-'A7'!J22</f>
        <v>6.2592300000000023</v>
      </c>
      <c r="K22" s="44">
        <f>'A6'!K22-'A7'!K22</f>
        <v>6.6399759999999972</v>
      </c>
      <c r="L22" s="44">
        <f>'A6'!L22-'A7'!L22</f>
        <v>5.9398110000000006</v>
      </c>
      <c r="M22" s="44">
        <f>'A6'!M22-'A7'!M22</f>
        <v>28.897215000000003</v>
      </c>
      <c r="N22" s="44">
        <f>'A6'!N22-'A7'!N22</f>
        <v>10.572636500000002</v>
      </c>
      <c r="O22" s="44">
        <f>'A6'!O22-'A7'!O22</f>
        <v>0</v>
      </c>
      <c r="P22" s="44">
        <f>'A6'!P22-'A7'!P22</f>
        <v>1.7281000000000004</v>
      </c>
      <c r="Q22" s="44">
        <f>'A6'!Q22-'A7'!Q22</f>
        <v>1.4358370000000011</v>
      </c>
      <c r="R22" s="44">
        <f>'A6'!R22-'A7'!R22</f>
        <v>1.6385579999999997</v>
      </c>
      <c r="S22" s="44">
        <f>'A6'!S22-'A7'!S22</f>
        <v>2.5544229999999999</v>
      </c>
      <c r="T22" s="44">
        <f>'A6'!T22-'A7'!T22</f>
        <v>2.1003089999999993</v>
      </c>
      <c r="U22" s="44">
        <f>'A6'!U22-'A7'!U22</f>
        <v>4.3734849999999987</v>
      </c>
      <c r="V22" s="44">
        <f>'A6'!V22-'A7'!V22</f>
        <v>2.9127449999999993</v>
      </c>
      <c r="W22" s="44">
        <f>'A6'!W22-'A7'!W22</f>
        <v>23.618772</v>
      </c>
      <c r="X22" s="44">
        <f>'A6'!X22-'A7'!X22</f>
        <v>56.346450999999995</v>
      </c>
      <c r="Y22" s="44">
        <f>'A6'!Y22-'A7'!Y22</f>
        <v>11.972131000000001</v>
      </c>
      <c r="Z22" s="44">
        <f>'A6'!Z22-'A7'!Z22</f>
        <v>8.9283739999999998</v>
      </c>
      <c r="AA22" s="44">
        <f>'A6'!AA22-'A7'!AA22</f>
        <v>5.0830510000000002</v>
      </c>
      <c r="AB22" s="44">
        <f>'A6'!AB22-'A7'!AB22</f>
        <v>-1.2853109999999983</v>
      </c>
      <c r="AC22" s="44">
        <f>'A6'!AC22-'A7'!AC22</f>
        <v>-1.2926614852652261</v>
      </c>
      <c r="AD22" s="44">
        <f>'A6'!AD22-'A7'!AD22</f>
        <v>4.5439550000000004</v>
      </c>
      <c r="AE22" s="44">
        <f>'A6'!AE22-'A7'!AE22</f>
        <v>-1.6837059999999973</v>
      </c>
      <c r="AF22" s="44">
        <f>'A6'!AF22-'A7'!AF22</f>
        <v>-58.485718985265294</v>
      </c>
    </row>
    <row r="23" spans="1:32">
      <c r="A23" s="1" t="s">
        <v>49</v>
      </c>
      <c r="B23" s="1" t="s">
        <v>50</v>
      </c>
      <c r="C23" s="44">
        <f>'A6'!C23-'A7'!C23</f>
        <v>-19.3687635</v>
      </c>
      <c r="D23" s="44">
        <f>'A6'!D23-'A7'!D23</f>
        <v>-188.73401100000001</v>
      </c>
      <c r="E23" s="44">
        <f>'A6'!E23-'A7'!E23</f>
        <v>-1045.623597</v>
      </c>
      <c r="F23" s="44">
        <f>'A6'!F23-'A7'!F23</f>
        <v>-552.00810799999999</v>
      </c>
      <c r="G23" s="44">
        <f>'A6'!G23-'A7'!G23</f>
        <v>-782.77126299999998</v>
      </c>
      <c r="H23" s="44">
        <f>'A6'!H23-'A7'!H23</f>
        <v>-405.21710399999995</v>
      </c>
      <c r="I23" s="44">
        <f>'A6'!I23-'A7'!I23</f>
        <v>-678.37146899999993</v>
      </c>
      <c r="J23" s="44">
        <f>'A6'!J23-'A7'!J23</f>
        <v>-946.47538899999995</v>
      </c>
      <c r="K23" s="44">
        <f>'A6'!K23-'A7'!K23</f>
        <v>-1391.8635390000004</v>
      </c>
      <c r="L23" s="44">
        <f>'A6'!L23-'A7'!L23</f>
        <v>-1390.4665230000001</v>
      </c>
      <c r="M23" s="44">
        <f>'A6'!M23-'A7'!M23</f>
        <v>-550.8590334999999</v>
      </c>
      <c r="N23" s="44">
        <f>'A6'!N23-'A7'!N23</f>
        <v>-2280.176618</v>
      </c>
      <c r="O23" s="44">
        <f>'A6'!O23-'A7'!O23</f>
        <v>-2938.375884</v>
      </c>
      <c r="P23" s="44">
        <f>'A6'!P23-'A7'!P23</f>
        <v>-3072.7657560000002</v>
      </c>
      <c r="Q23" s="44">
        <f>'A6'!Q23-'A7'!Q23</f>
        <v>-5192.2539450000004</v>
      </c>
      <c r="R23" s="44">
        <f>'A6'!R23-'A7'!R23</f>
        <v>-5854.8835009999993</v>
      </c>
      <c r="S23" s="44">
        <f>'A6'!S23-'A7'!S23</f>
        <v>-2725.0114169999997</v>
      </c>
      <c r="T23" s="44">
        <f>'A6'!T23-'A7'!T23</f>
        <v>-4319.1982889999999</v>
      </c>
      <c r="U23" s="44">
        <f>'A6'!U23-'A7'!U23</f>
        <v>-11172.176047000001</v>
      </c>
      <c r="V23" s="44">
        <f>'A6'!V23-'A7'!V23</f>
        <v>-8906.2538810000005</v>
      </c>
      <c r="W23" s="44">
        <f>'A6'!W23-'A7'!W23</f>
        <v>-8900.7414119999994</v>
      </c>
      <c r="X23" s="44">
        <f>'A6'!X23-'A7'!X23</f>
        <v>-7251.3848310000012</v>
      </c>
      <c r="Y23" s="44">
        <f>'A6'!Y23-'A7'!Y23</f>
        <v>-8801.2905230000015</v>
      </c>
      <c r="Z23" s="44">
        <f>'A6'!Z23-'A7'!Z23</f>
        <v>-10522.488452999998</v>
      </c>
      <c r="AA23" s="44">
        <f>'A6'!AA23-'A7'!AA23</f>
        <v>-12368.989793999999</v>
      </c>
      <c r="AB23" s="44">
        <f>'A6'!AB23-'A7'!AB23</f>
        <v>-12837.828032000001</v>
      </c>
      <c r="AC23" s="44">
        <f>'A6'!AC23-'A7'!AC23</f>
        <v>-13885.105990895872</v>
      </c>
      <c r="AD23" s="44">
        <f>'A6'!AD23-'A7'!AD23</f>
        <v>-9410.7936649999992</v>
      </c>
      <c r="AE23" s="44">
        <f>'A6'!AE23-'A7'!AE23</f>
        <v>-5518.4645740000024</v>
      </c>
      <c r="AF23" s="44">
        <f>'A6'!AF23-'A7'!AF23</f>
        <v>-143909.94141289586</v>
      </c>
    </row>
    <row r="24" spans="1:32">
      <c r="A24" s="1" t="s">
        <v>51</v>
      </c>
      <c r="B24" s="1" t="s">
        <v>52</v>
      </c>
      <c r="C24" s="44">
        <f>'A6'!C24-'A7'!C24</f>
        <v>-2.0560684999999985</v>
      </c>
      <c r="D24" s="44">
        <f>'A6'!D24-'A7'!D24</f>
        <v>-5.1739849999999876</v>
      </c>
      <c r="E24" s="44">
        <f>'A6'!E24-'A7'!E24</f>
        <v>41.804373000000012</v>
      </c>
      <c r="F24" s="44">
        <f>'A6'!F24-'A7'!F24</f>
        <v>18.04807000000001</v>
      </c>
      <c r="G24" s="44">
        <f>'A6'!G24-'A7'!G24</f>
        <v>30.926244999999994</v>
      </c>
      <c r="H24" s="44">
        <f>'A6'!H24-'A7'!H24</f>
        <v>-37.087933499999991</v>
      </c>
      <c r="I24" s="44">
        <f>'A6'!I24-'A7'!I24</f>
        <v>-71.642404999999997</v>
      </c>
      <c r="J24" s="44">
        <f>'A6'!J24-'A7'!J24</f>
        <v>-126.70244149999999</v>
      </c>
      <c r="K24" s="44">
        <f>'A6'!K24-'A7'!K24</f>
        <v>104.547877</v>
      </c>
      <c r="L24" s="44">
        <f>'A6'!L24-'A7'!L24</f>
        <v>-40.909846000000016</v>
      </c>
      <c r="M24" s="44">
        <f>'A6'!M24-'A7'!M24</f>
        <v>322.641369</v>
      </c>
      <c r="N24" s="44">
        <f>'A6'!N24-'A7'!N24</f>
        <v>-150.42620950000003</v>
      </c>
      <c r="O24" s="44">
        <f>'A6'!O24-'A7'!O24</f>
        <v>9.6744330000000076</v>
      </c>
      <c r="P24" s="44">
        <f>'A6'!P24-'A7'!P24</f>
        <v>7.5539650000000051</v>
      </c>
      <c r="Q24" s="44">
        <f>'A6'!Q24-'A7'!Q24</f>
        <v>1077.4633210000002</v>
      </c>
      <c r="R24" s="44">
        <f>'A6'!R24-'A7'!R24</f>
        <v>-60.596529000000004</v>
      </c>
      <c r="S24" s="44">
        <f>'A6'!S24-'A7'!S24</f>
        <v>-61.11614400000002</v>
      </c>
      <c r="T24" s="44">
        <f>'A6'!T24-'A7'!T24</f>
        <v>22.526298999999995</v>
      </c>
      <c r="U24" s="44">
        <f>'A6'!U24-'A7'!U24</f>
        <v>34.384893000000005</v>
      </c>
      <c r="V24" s="44">
        <f>'A6'!V24-'A7'!V24</f>
        <v>-121.17837400000002</v>
      </c>
      <c r="W24" s="44">
        <f>'A6'!W24-'A7'!W24</f>
        <v>14.089697000000001</v>
      </c>
      <c r="X24" s="44">
        <f>'A6'!X24-'A7'!X24</f>
        <v>272.18888900000002</v>
      </c>
      <c r="Y24" s="44">
        <f>'A6'!Y24-'A7'!Y24</f>
        <v>2433.6296939999997</v>
      </c>
      <c r="Z24" s="44">
        <f>'A6'!Z24-'A7'!Z24</f>
        <v>286.24117899999999</v>
      </c>
      <c r="AA24" s="44">
        <f>'A6'!AA24-'A7'!AA24</f>
        <v>3102.190125000001</v>
      </c>
      <c r="AB24" s="44">
        <f>'A6'!AB24-'A7'!AB24</f>
        <v>2530.3350769999997</v>
      </c>
      <c r="AC24" s="44">
        <f>'A6'!AC24-'A7'!AC24</f>
        <v>2623.6383509273082</v>
      </c>
      <c r="AD24" s="44">
        <f>'A6'!AD24-'A7'!AD24</f>
        <v>586.30561299999988</v>
      </c>
      <c r="AE24" s="44">
        <f>'A6'!AE24-'A7'!AE24</f>
        <v>390.29822999999988</v>
      </c>
      <c r="AF24" s="44">
        <f>'A6'!AF24-'A7'!AF24</f>
        <v>13231.59776392731</v>
      </c>
    </row>
    <row r="25" spans="1:32">
      <c r="A25" s="1" t="s">
        <v>53</v>
      </c>
      <c r="B25" s="1" t="s">
        <v>54</v>
      </c>
      <c r="C25" s="44">
        <f>'A6'!C25-'A7'!C25</f>
        <v>158.0216935</v>
      </c>
      <c r="D25" s="44">
        <f>'A6'!D25-'A7'!D25</f>
        <v>966.7594620000001</v>
      </c>
      <c r="E25" s="44">
        <f>'A6'!E25-'A7'!E25</f>
        <v>765.83153400000015</v>
      </c>
      <c r="F25" s="44">
        <f>'A6'!F25-'A7'!F25</f>
        <v>2441.979574</v>
      </c>
      <c r="G25" s="44">
        <f>'A6'!G25-'A7'!G25</f>
        <v>2063.4402849999997</v>
      </c>
      <c r="H25" s="44">
        <f>'A6'!H25-'A7'!H25</f>
        <v>1588.0504640000001</v>
      </c>
      <c r="I25" s="44">
        <f>'A6'!I25-'A7'!I25</f>
        <v>1472.8340680000001</v>
      </c>
      <c r="J25" s="44">
        <f>'A6'!J25-'A7'!J25</f>
        <v>3134.2285824999999</v>
      </c>
      <c r="K25" s="44">
        <f>'A6'!K25-'A7'!K25</f>
        <v>14035.421748000001</v>
      </c>
      <c r="L25" s="44">
        <f>'A6'!L25-'A7'!L25</f>
        <v>11096.1820845</v>
      </c>
      <c r="M25" s="44">
        <f>'A6'!M25-'A7'!M25</f>
        <v>13368.275375500001</v>
      </c>
      <c r="N25" s="44">
        <f>'A6'!N25-'A7'!N25</f>
        <v>16837.736371999999</v>
      </c>
      <c r="O25" s="44">
        <f>'A6'!O25-'A7'!O25</f>
        <v>21043.254452499998</v>
      </c>
      <c r="P25" s="44">
        <f>'A6'!P25-'A7'!P25</f>
        <v>21651.056642000003</v>
      </c>
      <c r="Q25" s="44">
        <f>'A6'!Q25-'A7'!Q25</f>
        <v>43483.181878999996</v>
      </c>
      <c r="R25" s="44">
        <f>'A6'!R25-'A7'!R25</f>
        <v>58066.431472999997</v>
      </c>
      <c r="S25" s="44">
        <f>'A6'!S25-'A7'!S25</f>
        <v>64245.281093999998</v>
      </c>
      <c r="T25" s="44">
        <f>'A6'!T25-'A7'!T25</f>
        <v>64623.636907999993</v>
      </c>
      <c r="U25" s="44">
        <f>'A6'!U25-'A7'!U25</f>
        <v>62416.960281</v>
      </c>
      <c r="V25" s="44">
        <f>'A6'!V25-'A7'!V25</f>
        <v>64260.345911000004</v>
      </c>
      <c r="W25" s="44">
        <f>'A6'!W25-'A7'!W25</f>
        <v>57514.788550999998</v>
      </c>
      <c r="X25" s="44">
        <f>'A6'!X25-'A7'!X25</f>
        <v>52884.046565999997</v>
      </c>
      <c r="Y25" s="44">
        <f>'A6'!Y25-'A7'!Y25</f>
        <v>60485.176865000009</v>
      </c>
      <c r="Z25" s="44">
        <f>'A6'!Z25-'A7'!Z25</f>
        <v>70339.256415000011</v>
      </c>
      <c r="AA25" s="44">
        <f>'A6'!AA25-'A7'!AA25</f>
        <v>55278.844815000011</v>
      </c>
      <c r="AB25" s="44">
        <f>'A6'!AB25-'A7'!AB25</f>
        <v>60106.418024999999</v>
      </c>
      <c r="AC25" s="44">
        <f>'A6'!AC25-'A7'!AC25</f>
        <v>69311.515225530457</v>
      </c>
      <c r="AD25" s="44">
        <f>'A6'!AD25-'A7'!AD25</f>
        <v>72374.089963999984</v>
      </c>
      <c r="AE25" s="44">
        <f>'A6'!AE25-'A7'!AE25</f>
        <v>53203.706413999993</v>
      </c>
      <c r="AF25" s="44">
        <f>'A6'!AF25-'A7'!AF25</f>
        <v>1019216.7527240306</v>
      </c>
    </row>
    <row r="26" spans="1:32">
      <c r="A26" s="1" t="s">
        <v>55</v>
      </c>
      <c r="B26" s="1" t="s">
        <v>56</v>
      </c>
      <c r="C26" s="44">
        <f>'A6'!C26-'A7'!C26</f>
        <v>-8.2178259999999987</v>
      </c>
      <c r="D26" s="44">
        <f>'A6'!D26-'A7'!D26</f>
        <v>-10.264448000000002</v>
      </c>
      <c r="E26" s="44">
        <f>'A6'!E26-'A7'!E26</f>
        <v>-38.881457999999981</v>
      </c>
      <c r="F26" s="44">
        <f>'A6'!F26-'A7'!F26</f>
        <v>-6.8713780000000177</v>
      </c>
      <c r="G26" s="44">
        <f>'A6'!G26-'A7'!G26</f>
        <v>-37.547818999999983</v>
      </c>
      <c r="H26" s="44">
        <f>'A6'!H26-'A7'!H26</f>
        <v>-9.8513274999999965</v>
      </c>
      <c r="I26" s="44">
        <f>'A6'!I26-'A7'!I26</f>
        <v>-11.748447500000005</v>
      </c>
      <c r="J26" s="44">
        <f>'A6'!J26-'A7'!J26</f>
        <v>-2.0955280000000016</v>
      </c>
      <c r="K26" s="44">
        <f>'A6'!K26-'A7'!K26</f>
        <v>152.88362000000001</v>
      </c>
      <c r="L26" s="44">
        <f>'A6'!L26-'A7'!L26</f>
        <v>51.316453999999993</v>
      </c>
      <c r="M26" s="44">
        <f>'A6'!M26-'A7'!M26</f>
        <v>23.520358999999999</v>
      </c>
      <c r="N26" s="44">
        <f>'A6'!N26-'A7'!N26</f>
        <v>-28.151920999999994</v>
      </c>
      <c r="O26" s="44">
        <f>'A6'!O26-'A7'!O26</f>
        <v>-86.204752499999998</v>
      </c>
      <c r="P26" s="44">
        <f>'A6'!P26-'A7'!P26</f>
        <v>-116.476465</v>
      </c>
      <c r="Q26" s="44">
        <f>'A6'!Q26-'A7'!Q26</f>
        <v>-369.81240500000001</v>
      </c>
      <c r="R26" s="44">
        <f>'A6'!R26-'A7'!R26</f>
        <v>-384.43442199999998</v>
      </c>
      <c r="S26" s="44">
        <f>'A6'!S26-'A7'!S26</f>
        <v>-401.21578299999999</v>
      </c>
      <c r="T26" s="44">
        <f>'A6'!T26-'A7'!T26</f>
        <v>-426.92049299999996</v>
      </c>
      <c r="U26" s="44">
        <f>'A6'!U26-'A7'!U26</f>
        <v>-503.373425</v>
      </c>
      <c r="V26" s="44">
        <f>'A6'!V26-'A7'!V26</f>
        <v>-501.357597</v>
      </c>
      <c r="W26" s="44">
        <f>'A6'!W26-'A7'!W26</f>
        <v>-531.41056000000003</v>
      </c>
      <c r="X26" s="44">
        <f>'A6'!X26-'A7'!X26</f>
        <v>-455.44760200000002</v>
      </c>
      <c r="Y26" s="44">
        <f>'A6'!Y26-'A7'!Y26</f>
        <v>-449.59986499999997</v>
      </c>
      <c r="Z26" s="44">
        <f>'A6'!Z26-'A7'!Z26</f>
        <v>-450.988248</v>
      </c>
      <c r="AA26" s="44">
        <f>'A6'!AA26-'A7'!AA26</f>
        <v>-404.75669000000005</v>
      </c>
      <c r="AB26" s="44">
        <f>'A6'!AB26-'A7'!AB26</f>
        <v>-418.03875600000009</v>
      </c>
      <c r="AC26" s="44">
        <f>'A6'!AC26-'A7'!AC26</f>
        <v>-466.25745961886042</v>
      </c>
      <c r="AD26" s="44">
        <f>'A6'!AD26-'A7'!AD26</f>
        <v>-414.99594199999996</v>
      </c>
      <c r="AE26" s="44">
        <f>'A6'!AE26-'A7'!AE26</f>
        <v>-349.60765899999996</v>
      </c>
      <c r="AF26" s="44">
        <f>'A6'!AF26-'A7'!AF26</f>
        <v>-6656.8078441188609</v>
      </c>
    </row>
    <row r="27" spans="1:32">
      <c r="A27" s="1" t="s">
        <v>57</v>
      </c>
      <c r="B27" s="1" t="s">
        <v>58</v>
      </c>
      <c r="C27" s="44">
        <f>'A6'!C27-'A7'!C27</f>
        <v>-8.8689</v>
      </c>
      <c r="D27" s="44">
        <f>'A6'!D27-'A7'!D27</f>
        <v>-13.165236000000004</v>
      </c>
      <c r="E27" s="44">
        <f>'A6'!E27-'A7'!E27</f>
        <v>-47.536746999999991</v>
      </c>
      <c r="F27" s="44">
        <f>'A6'!F27-'A7'!F27</f>
        <v>-45.725839000000001</v>
      </c>
      <c r="G27" s="44">
        <f>'A6'!G27-'A7'!G27</f>
        <v>-43.589214999999996</v>
      </c>
      <c r="H27" s="44">
        <f>'A6'!H27-'A7'!H27</f>
        <v>-38.967570000000002</v>
      </c>
      <c r="I27" s="44">
        <f>'A6'!I27-'A7'!I27</f>
        <v>-212.880236</v>
      </c>
      <c r="J27" s="44">
        <f>'A6'!J27-'A7'!J27</f>
        <v>-25.934800500000001</v>
      </c>
      <c r="K27" s="44">
        <f>'A6'!K27-'A7'!K27</f>
        <v>-70.895364999999984</v>
      </c>
      <c r="L27" s="44">
        <f>'A6'!L27-'A7'!L27</f>
        <v>-18.411693499999998</v>
      </c>
      <c r="M27" s="44">
        <f>'A6'!M27-'A7'!M27</f>
        <v>1.4118770000000005</v>
      </c>
      <c r="N27" s="44">
        <f>'A6'!N27-'A7'!N27</f>
        <v>-5.4436394999999997</v>
      </c>
      <c r="O27" s="44">
        <f>'A6'!O27-'A7'!O27</f>
        <v>-11.1500755</v>
      </c>
      <c r="P27" s="44">
        <f>'A6'!P27-'A7'!P27</f>
        <v>-21.558655000000002</v>
      </c>
      <c r="Q27" s="44">
        <f>'A6'!Q27-'A7'!Q27</f>
        <v>-152.625102</v>
      </c>
      <c r="R27" s="44">
        <f>'A6'!R27-'A7'!R27</f>
        <v>-88.477529000000004</v>
      </c>
      <c r="S27" s="44">
        <f>'A6'!S27-'A7'!S27</f>
        <v>-45.714295</v>
      </c>
      <c r="T27" s="44">
        <f>'A6'!T27-'A7'!T27</f>
        <v>-116.80495999999999</v>
      </c>
      <c r="U27" s="44">
        <f>'A6'!U27-'A7'!U27</f>
        <v>-58.228527</v>
      </c>
      <c r="V27" s="44">
        <f>'A6'!V27-'A7'!V27</f>
        <v>18.925134</v>
      </c>
      <c r="W27" s="44">
        <f>'A6'!W27-'A7'!W27</f>
        <v>16.283517000000018</v>
      </c>
      <c r="X27" s="44">
        <f>'A6'!X27-'A7'!X27</f>
        <v>1.5712770000000091</v>
      </c>
      <c r="Y27" s="44">
        <f>'A6'!Y27-'A7'!Y27</f>
        <v>30.219236000000024</v>
      </c>
      <c r="Z27" s="44">
        <f>'A6'!Z27-'A7'!Z27</f>
        <v>62.047271000000023</v>
      </c>
      <c r="AA27" s="44">
        <f>'A6'!AA27-'A7'!AA27</f>
        <v>50.176547000000028</v>
      </c>
      <c r="AB27" s="44">
        <f>'A6'!AB27-'A7'!AB27</f>
        <v>21.44615600000003</v>
      </c>
      <c r="AC27" s="44">
        <f>'A6'!AC27-'A7'!AC27</f>
        <v>89.596022717092325</v>
      </c>
      <c r="AD27" s="44">
        <f>'A6'!AD27-'A7'!AD27</f>
        <v>246.40697399999996</v>
      </c>
      <c r="AE27" s="44">
        <f>'A6'!AE27-'A7'!AE27</f>
        <v>129.14929599999999</v>
      </c>
      <c r="AF27" s="44">
        <f>'A6'!AF27-'A7'!AF27</f>
        <v>-358.74507728290746</v>
      </c>
    </row>
    <row r="28" spans="1:32">
      <c r="A28" s="1" t="s">
        <v>59</v>
      </c>
      <c r="B28" s="1" t="s">
        <v>60</v>
      </c>
      <c r="C28" s="44">
        <f>'A6'!C28-'A7'!C28</f>
        <v>84.633607500000011</v>
      </c>
      <c r="D28" s="44">
        <f>'A6'!D28-'A7'!D28</f>
        <v>170.31613899999996</v>
      </c>
      <c r="E28" s="44">
        <f>'A6'!E28-'A7'!E28</f>
        <v>196.64688499999997</v>
      </c>
      <c r="F28" s="44">
        <f>'A6'!F28-'A7'!F28</f>
        <v>258.68175099999996</v>
      </c>
      <c r="G28" s="44">
        <f>'A6'!G28-'A7'!G28</f>
        <v>312.73750799999999</v>
      </c>
      <c r="H28" s="44">
        <f>'A6'!H28-'A7'!H28</f>
        <v>180.82205650000003</v>
      </c>
      <c r="I28" s="44">
        <f>'A6'!I28-'A7'!I28</f>
        <v>144.40105499999999</v>
      </c>
      <c r="J28" s="44">
        <f>'A6'!J28-'A7'!J28</f>
        <v>130.54852</v>
      </c>
      <c r="K28" s="44">
        <f>'A6'!K28-'A7'!K28</f>
        <v>302.79335000000003</v>
      </c>
      <c r="L28" s="44">
        <f>'A6'!L28-'A7'!L28</f>
        <v>220.70778050000001</v>
      </c>
      <c r="M28" s="44">
        <f>'A6'!M28-'A7'!M28</f>
        <v>246.1955945</v>
      </c>
      <c r="N28" s="44">
        <f>'A6'!N28-'A7'!N28</f>
        <v>399.73436950000001</v>
      </c>
      <c r="O28" s="44">
        <f>'A6'!O28-'A7'!O28</f>
        <v>716.90045650000002</v>
      </c>
      <c r="P28" s="44">
        <f>'A6'!P28-'A7'!P28</f>
        <v>900.67140300000005</v>
      </c>
      <c r="Q28" s="44">
        <f>'A6'!Q28-'A7'!Q28</f>
        <v>1718.5467870000002</v>
      </c>
      <c r="R28" s="44">
        <f>'A6'!R28-'A7'!R28</f>
        <v>2553.1199689999999</v>
      </c>
      <c r="S28" s="44">
        <f>'A6'!S28-'A7'!S28</f>
        <v>2320.8878910000003</v>
      </c>
      <c r="T28" s="44">
        <f>'A6'!T28-'A7'!T28</f>
        <v>2898.1984199999997</v>
      </c>
      <c r="U28" s="44">
        <f>'A6'!U28-'A7'!U28</f>
        <v>2471.0779210000001</v>
      </c>
      <c r="V28" s="44">
        <f>'A6'!V28-'A7'!V28</f>
        <v>2698.548033</v>
      </c>
      <c r="W28" s="44">
        <f>'A6'!W28-'A7'!W28</f>
        <v>2955.154716</v>
      </c>
      <c r="X28" s="44">
        <f>'A6'!X28-'A7'!X28</f>
        <v>2737.2328649999999</v>
      </c>
      <c r="Y28" s="44">
        <f>'A6'!Y28-'A7'!Y28</f>
        <v>1865.2114009999991</v>
      </c>
      <c r="Z28" s="44">
        <f>'A6'!Z28-'A7'!Z28</f>
        <v>1827.8900250000002</v>
      </c>
      <c r="AA28" s="44">
        <f>'A6'!AA28-'A7'!AA28</f>
        <v>1810.6702110000006</v>
      </c>
      <c r="AB28" s="44">
        <f>'A6'!AB28-'A7'!AB28</f>
        <v>1789.815321</v>
      </c>
      <c r="AC28" s="44">
        <f>'A6'!AC28-'A7'!AC28</f>
        <v>2496.3316801787814</v>
      </c>
      <c r="AD28" s="44">
        <f>'A6'!AD28-'A7'!AD28</f>
        <v>1739.0975660000004</v>
      </c>
      <c r="AE28" s="44">
        <f>'A6'!AE28-'A7'!AE28</f>
        <v>1711.7305590000001</v>
      </c>
      <c r="AF28" s="44">
        <f>'A6'!AF28-'A7'!AF28</f>
        <v>37859.303841178793</v>
      </c>
    </row>
    <row r="29" spans="1:32">
      <c r="A29" s="1" t="s">
        <v>61</v>
      </c>
      <c r="B29" s="1" t="s">
        <v>62</v>
      </c>
      <c r="C29" s="44">
        <f>'A6'!C29-'A7'!C29</f>
        <v>77.445443499999996</v>
      </c>
      <c r="D29" s="44">
        <f>'A6'!D29-'A7'!D29</f>
        <v>137.40532499999995</v>
      </c>
      <c r="E29" s="44">
        <f>'A6'!E29-'A7'!E29</f>
        <v>230.83913200000003</v>
      </c>
      <c r="F29" s="44">
        <f>'A6'!F29-'A7'!F29</f>
        <v>314.5110249999999</v>
      </c>
      <c r="G29" s="44">
        <f>'A6'!G29-'A7'!G29</f>
        <v>319.53363300000001</v>
      </c>
      <c r="H29" s="44">
        <f>'A6'!H29-'A7'!H29</f>
        <v>252.4746705</v>
      </c>
      <c r="I29" s="44">
        <f>'A6'!I29-'A7'!I29</f>
        <v>283.90038100000004</v>
      </c>
      <c r="J29" s="44">
        <f>'A6'!J29-'A7'!J29</f>
        <v>285.49759900000004</v>
      </c>
      <c r="K29" s="44">
        <f>'A6'!K29-'A7'!K29</f>
        <v>412.63122000000016</v>
      </c>
      <c r="L29" s="44">
        <f>'A6'!L29-'A7'!L29</f>
        <v>231.25050899999999</v>
      </c>
      <c r="M29" s="44">
        <f>'A6'!M29-'A7'!M29</f>
        <v>640.00379350000003</v>
      </c>
      <c r="N29" s="44">
        <f>'A6'!N29-'A7'!N29</f>
        <v>941.84581249999997</v>
      </c>
      <c r="O29" s="44">
        <f>'A6'!O29-'A7'!O29</f>
        <v>521.29790149999997</v>
      </c>
      <c r="P29" s="44">
        <f>'A6'!P29-'A7'!P29</f>
        <v>720.81312899999989</v>
      </c>
      <c r="Q29" s="44">
        <f>'A6'!Q29-'A7'!Q29</f>
        <v>999.43052499999999</v>
      </c>
      <c r="R29" s="44">
        <f>'A6'!R29-'A7'!R29</f>
        <v>1626.5132019999999</v>
      </c>
      <c r="S29" s="44">
        <f>'A6'!S29-'A7'!S29</f>
        <v>1741.384047</v>
      </c>
      <c r="T29" s="44">
        <f>'A6'!T29-'A7'!T29</f>
        <v>1609.2358939999999</v>
      </c>
      <c r="U29" s="44">
        <f>'A6'!U29-'A7'!U29</f>
        <v>1470.7184150000003</v>
      </c>
      <c r="V29" s="44">
        <f>'A6'!V29-'A7'!V29</f>
        <v>1409.6043060000002</v>
      </c>
      <c r="W29" s="44">
        <f>'A6'!W29-'A7'!W29</f>
        <v>1424.0742599999999</v>
      </c>
      <c r="X29" s="44">
        <f>'A6'!X29-'A7'!X29</f>
        <v>1205.2555809999999</v>
      </c>
      <c r="Y29" s="44">
        <f>'A6'!Y29-'A7'!Y29</f>
        <v>1082.7990769999999</v>
      </c>
      <c r="Z29" s="44">
        <f>'A6'!Z29-'A7'!Z29</f>
        <v>1041.6192380000002</v>
      </c>
      <c r="AA29" s="44">
        <f>'A6'!AA29-'A7'!AA29</f>
        <v>841.56521599999996</v>
      </c>
      <c r="AB29" s="44">
        <f>'A6'!AB29-'A7'!AB29</f>
        <v>-470.88303799999994</v>
      </c>
      <c r="AC29" s="44">
        <f>'A6'!AC29-'A7'!AC29</f>
        <v>-373.68400852259333</v>
      </c>
      <c r="AD29" s="44">
        <f>'A6'!AD29-'A7'!AD29</f>
        <v>737.19952799999987</v>
      </c>
      <c r="AE29" s="44">
        <f>'A6'!AE29-'A7'!AE29</f>
        <v>425.37838799999986</v>
      </c>
      <c r="AF29" s="44">
        <f>'A6'!AF29-'A7'!AF29</f>
        <v>20139.660204977416</v>
      </c>
    </row>
    <row r="30" spans="1:32">
      <c r="A30" s="1" t="s">
        <v>63</v>
      </c>
      <c r="B30" s="1" t="s">
        <v>64</v>
      </c>
      <c r="C30" s="44">
        <f>'A6'!C30-'A7'!C30</f>
        <v>-30.103925</v>
      </c>
      <c r="D30" s="44">
        <f>'A6'!D30-'A7'!D30</f>
        <v>-82.298383000000001</v>
      </c>
      <c r="E30" s="44">
        <f>'A6'!E30-'A7'!E30</f>
        <v>-177.22809599999999</v>
      </c>
      <c r="F30" s="44">
        <f>'A6'!F30-'A7'!F30</f>
        <v>-57.587541999999971</v>
      </c>
      <c r="G30" s="44">
        <f>'A6'!G30-'A7'!G30</f>
        <v>-142.55358700000005</v>
      </c>
      <c r="H30" s="44">
        <f>'A6'!H30-'A7'!H30</f>
        <v>-68.252474500000005</v>
      </c>
      <c r="I30" s="44">
        <f>'A6'!I30-'A7'!I30</f>
        <v>-151.78008300000002</v>
      </c>
      <c r="J30" s="44">
        <f>'A6'!J30-'A7'!J30</f>
        <v>-110.78086500000001</v>
      </c>
      <c r="K30" s="44">
        <f>'A6'!K30-'A7'!K30</f>
        <v>-255.13527599999992</v>
      </c>
      <c r="L30" s="44">
        <f>'A6'!L30-'A7'!L30</f>
        <v>-158.82481550000003</v>
      </c>
      <c r="M30" s="44">
        <f>'A6'!M30-'A7'!M30</f>
        <v>-161.70279949999997</v>
      </c>
      <c r="N30" s="44">
        <f>'A6'!N30-'A7'!N30</f>
        <v>-39.690375500000016</v>
      </c>
      <c r="O30" s="44">
        <f>'A6'!O30-'A7'!O30</f>
        <v>-57.69222400000001</v>
      </c>
      <c r="P30" s="44">
        <f>'A6'!P30-'A7'!P30</f>
        <v>10.271419499999979</v>
      </c>
      <c r="Q30" s="44">
        <f>'A6'!Q30-'A7'!Q30</f>
        <v>-289.89929700000016</v>
      </c>
      <c r="R30" s="44">
        <f>'A6'!R30-'A7'!R30</f>
        <v>-454.18996399999992</v>
      </c>
      <c r="S30" s="44">
        <f>'A6'!S30-'A7'!S30</f>
        <v>-786.13473400000021</v>
      </c>
      <c r="T30" s="44">
        <f>'A6'!T30-'A7'!T30</f>
        <v>-1221.3853950000002</v>
      </c>
      <c r="U30" s="44">
        <f>'A6'!U30-'A7'!U30</f>
        <v>-1444.0808870000001</v>
      </c>
      <c r="V30" s="44">
        <f>'A6'!V30-'A7'!V30</f>
        <v>-1361.4915639999999</v>
      </c>
      <c r="W30" s="44">
        <f>'A6'!W30-'A7'!W30</f>
        <v>-1175.9574469999998</v>
      </c>
      <c r="X30" s="44">
        <f>'A6'!X30-'A7'!X30</f>
        <v>-1257.5672279999999</v>
      </c>
      <c r="Y30" s="44">
        <f>'A6'!Y30-'A7'!Y30</f>
        <v>-1411.6592059999975</v>
      </c>
      <c r="Z30" s="44">
        <f>'A6'!Z30-'A7'!Z30</f>
        <v>-1439.9369180000003</v>
      </c>
      <c r="AA30" s="44">
        <f>'A6'!AA30-'A7'!AA30</f>
        <v>-1117.6976919999997</v>
      </c>
      <c r="AB30" s="44">
        <f>'A6'!AB30-'A7'!AB30</f>
        <v>-8.8341499999996813</v>
      </c>
      <c r="AC30" s="44">
        <f>'A6'!AC30-'A7'!AC30</f>
        <v>328.46608423182715</v>
      </c>
      <c r="AD30" s="44">
        <f>'A6'!AD30-'A7'!AD30</f>
        <v>801.66371500000059</v>
      </c>
      <c r="AE30" s="44">
        <f>'A6'!AE30-'A7'!AE30</f>
        <v>365.86234399999921</v>
      </c>
      <c r="AF30" s="44">
        <f>'A6'!AF30-'A7'!AF30</f>
        <v>-11956.201365268163</v>
      </c>
    </row>
    <row r="31" spans="1:32">
      <c r="A31" s="1" t="s">
        <v>65</v>
      </c>
      <c r="B31" s="1" t="s">
        <v>66</v>
      </c>
      <c r="C31" s="44">
        <f>'A6'!C31-'A7'!C31</f>
        <v>154.641661</v>
      </c>
      <c r="D31" s="44">
        <f>'A6'!D31-'A7'!D31</f>
        <v>332.02194399999985</v>
      </c>
      <c r="E31" s="44">
        <f>'A6'!E31-'A7'!E31</f>
        <v>374.59537499999988</v>
      </c>
      <c r="F31" s="44">
        <f>'A6'!F31-'A7'!F31</f>
        <v>358.49021599999998</v>
      </c>
      <c r="G31" s="44">
        <f>'A6'!G31-'A7'!G31</f>
        <v>352.00766600000003</v>
      </c>
      <c r="H31" s="44">
        <f>'A6'!H31-'A7'!H31</f>
        <v>179.70758849999999</v>
      </c>
      <c r="I31" s="44">
        <f>'A6'!I31-'A7'!I31</f>
        <v>136.76280349999999</v>
      </c>
      <c r="J31" s="44">
        <f>'A6'!J31-'A7'!J31</f>
        <v>138.8252195</v>
      </c>
      <c r="K31" s="44">
        <f>'A6'!K31-'A7'!K31</f>
        <v>287.48578800000007</v>
      </c>
      <c r="L31" s="44">
        <f>'A6'!L31-'A7'!L31</f>
        <v>167.38281850000001</v>
      </c>
      <c r="M31" s="44">
        <f>'A6'!M31-'A7'!M31</f>
        <v>147.51831999999999</v>
      </c>
      <c r="N31" s="44">
        <f>'A6'!N31-'A7'!N31</f>
        <v>152.15540949999999</v>
      </c>
      <c r="O31" s="44">
        <f>'A6'!O31-'A7'!O31</f>
        <v>190.45920000000001</v>
      </c>
      <c r="P31" s="44">
        <f>'A6'!P31-'A7'!P31</f>
        <v>187.10174849999999</v>
      </c>
      <c r="Q31" s="44">
        <f>'A6'!Q31-'A7'!Q31</f>
        <v>322.91314599999998</v>
      </c>
      <c r="R31" s="44">
        <f>'A6'!R31-'A7'!R31</f>
        <v>436.02889200000004</v>
      </c>
      <c r="S31" s="44">
        <f>'A6'!S31-'A7'!S31</f>
        <v>551.53267800000003</v>
      </c>
      <c r="T31" s="44">
        <f>'A6'!T31-'A7'!T31</f>
        <v>560.86298199999999</v>
      </c>
      <c r="U31" s="44">
        <f>'A6'!U31-'A7'!U31</f>
        <v>537.921561</v>
      </c>
      <c r="V31" s="44">
        <f>'A6'!V31-'A7'!V31</f>
        <v>555.53114399999993</v>
      </c>
      <c r="W31" s="44">
        <f>'A6'!W31-'A7'!W31</f>
        <v>581.03583800000001</v>
      </c>
      <c r="X31" s="44">
        <f>'A6'!X31-'A7'!X31</f>
        <v>564.94910400000003</v>
      </c>
      <c r="Y31" s="44">
        <f>'A6'!Y31-'A7'!Y31</f>
        <v>490.53415900000005</v>
      </c>
      <c r="Z31" s="44">
        <f>'A6'!Z31-'A7'!Z31</f>
        <v>485.29067100000015</v>
      </c>
      <c r="AA31" s="44">
        <f>'A6'!AA31-'A7'!AA31</f>
        <v>502.73720099999991</v>
      </c>
      <c r="AB31" s="44">
        <f>'A6'!AB31-'A7'!AB31</f>
        <v>436.72968499999996</v>
      </c>
      <c r="AC31" s="44">
        <f>'A6'!AC31-'A7'!AC31</f>
        <v>512.26137056581535</v>
      </c>
      <c r="AD31" s="44">
        <f>'A6'!AD31-'A7'!AD31</f>
        <v>505.36186400000003</v>
      </c>
      <c r="AE31" s="44">
        <f>'A6'!AE31-'A7'!AE31</f>
        <v>465.74108700000011</v>
      </c>
      <c r="AF31" s="44">
        <f>'A6'!AF31-'A7'!AF31</f>
        <v>10668.587140565814</v>
      </c>
    </row>
    <row r="32" spans="1:32">
      <c r="A32" s="1" t="s">
        <v>67</v>
      </c>
      <c r="B32" s="1" t="s">
        <v>68</v>
      </c>
      <c r="C32" s="44">
        <f>'A6'!C32-'A7'!C32</f>
        <v>5.1371769999999994</v>
      </c>
      <c r="D32" s="44">
        <f>'A6'!D32-'A7'!D32</f>
        <v>7.8146640000000005</v>
      </c>
      <c r="E32" s="44">
        <f>'A6'!E32-'A7'!E32</f>
        <v>10.109674999999999</v>
      </c>
      <c r="F32" s="44">
        <f>'A6'!F32-'A7'!F32</f>
        <v>10.143048999999998</v>
      </c>
      <c r="G32" s="44">
        <f>'A6'!G32-'A7'!G32</f>
        <v>12.991478999999996</v>
      </c>
      <c r="H32" s="44">
        <f>'A6'!H32-'A7'!H32</f>
        <v>8.2834095000000012</v>
      </c>
      <c r="I32" s="44">
        <f>'A6'!I32-'A7'!I32</f>
        <v>8.6910030000000003</v>
      </c>
      <c r="J32" s="44">
        <f>'A6'!J32-'A7'!J32</f>
        <v>10.270435500000001</v>
      </c>
      <c r="K32" s="44">
        <f>'A6'!K32-'A7'!K32</f>
        <v>34.197809999999997</v>
      </c>
      <c r="L32" s="44">
        <f>'A6'!L32-'A7'!L32</f>
        <v>20.330600499999999</v>
      </c>
      <c r="M32" s="44">
        <f>'A6'!M32-'A7'!M32</f>
        <v>27.059920000000002</v>
      </c>
      <c r="N32" s="44">
        <f>'A6'!N32-'A7'!N32</f>
        <v>27.676411500000004</v>
      </c>
      <c r="O32" s="44">
        <f>'A6'!O32-'A7'!O32</f>
        <v>27.047283499999999</v>
      </c>
      <c r="P32" s="44">
        <f>'A6'!P32-'A7'!P32</f>
        <v>30.470877000000002</v>
      </c>
      <c r="Q32" s="44">
        <f>'A6'!Q32-'A7'!Q32</f>
        <v>49.588502999999996</v>
      </c>
      <c r="R32" s="44">
        <f>'A6'!R32-'A7'!R32</f>
        <v>71.102005000000005</v>
      </c>
      <c r="S32" s="44">
        <f>'A6'!S32-'A7'!S32</f>
        <v>79.223106999999999</v>
      </c>
      <c r="T32" s="44">
        <f>'A6'!T32-'A7'!T32</f>
        <v>90.541263999999998</v>
      </c>
      <c r="U32" s="44">
        <f>'A6'!U32-'A7'!U32</f>
        <v>95.035079999999994</v>
      </c>
      <c r="V32" s="44">
        <f>'A6'!V32-'A7'!V32</f>
        <v>112.205236</v>
      </c>
      <c r="W32" s="44">
        <f>'A6'!W32-'A7'!W32</f>
        <v>112.604602</v>
      </c>
      <c r="X32" s="44">
        <f>'A6'!X32-'A7'!X32</f>
        <v>118.23418000000001</v>
      </c>
      <c r="Y32" s="44">
        <f>'A6'!Y32-'A7'!Y32</f>
        <v>127.01554099999998</v>
      </c>
      <c r="Z32" s="44">
        <f>'A6'!Z32-'A7'!Z32</f>
        <v>148.88720499999999</v>
      </c>
      <c r="AA32" s="44">
        <f>'A6'!AA32-'A7'!AA32</f>
        <v>135.61956500000002</v>
      </c>
      <c r="AB32" s="44">
        <f>'A6'!AB32-'A7'!AB32</f>
        <v>126.96287500000003</v>
      </c>
      <c r="AC32" s="44">
        <f>'A6'!AC32-'A7'!AC32</f>
        <v>158.21577865815323</v>
      </c>
      <c r="AD32" s="44">
        <f>'A6'!AD32-'A7'!AD32</f>
        <v>158.82298700000001</v>
      </c>
      <c r="AE32" s="44">
        <f>'A6'!AE32-'A7'!AE32</f>
        <v>144.479874</v>
      </c>
      <c r="AF32" s="44">
        <f>'A6'!AF32-'A7'!AF32</f>
        <v>1968.7615971581531</v>
      </c>
    </row>
    <row r="33" spans="1:32">
      <c r="A33" s="1" t="s">
        <v>69</v>
      </c>
      <c r="B33" s="1" t="s">
        <v>70</v>
      </c>
      <c r="C33" s="44">
        <f>'A6'!C33-'A7'!C33</f>
        <v>-255.5612635</v>
      </c>
      <c r="D33" s="44">
        <f>'A6'!D33-'A7'!D33</f>
        <v>-435.07574600000015</v>
      </c>
      <c r="E33" s="44">
        <f>'A6'!E33-'A7'!E33</f>
        <v>-639.80025499999988</v>
      </c>
      <c r="F33" s="44">
        <f>'A6'!F33-'A7'!F33</f>
        <v>-513.84904800000004</v>
      </c>
      <c r="G33" s="44">
        <f>'A6'!G33-'A7'!G33</f>
        <v>-575.39215699999988</v>
      </c>
      <c r="H33" s="44">
        <f>'A6'!H33-'A7'!H33</f>
        <v>-345.20825300000001</v>
      </c>
      <c r="I33" s="44">
        <f>'A6'!I33-'A7'!I33</f>
        <v>-456.94798750000007</v>
      </c>
      <c r="J33" s="44">
        <f>'A6'!J33-'A7'!J33</f>
        <v>-497.39068850000001</v>
      </c>
      <c r="K33" s="44">
        <f>'A6'!K33-'A7'!K33</f>
        <v>-1214.3705360000001</v>
      </c>
      <c r="L33" s="44">
        <f>'A6'!L33-'A7'!L33</f>
        <v>-632.56708049999997</v>
      </c>
      <c r="M33" s="44">
        <f>'A6'!M33-'A7'!M33</f>
        <v>-640.5965205</v>
      </c>
      <c r="N33" s="44">
        <f>'A6'!N33-'A7'!N33</f>
        <v>-682.73300999999992</v>
      </c>
      <c r="O33" s="44">
        <f>'A6'!O33-'A7'!O33</f>
        <v>-689.19955849999985</v>
      </c>
      <c r="P33" s="44">
        <f>'A6'!P33-'A7'!P33</f>
        <v>-779.87110299999995</v>
      </c>
      <c r="Q33" s="44">
        <f>'A6'!Q33-'A7'!Q33</f>
        <v>-1631.39869</v>
      </c>
      <c r="R33" s="44">
        <f>'A6'!R33-'A7'!R33</f>
        <v>-1854.557734</v>
      </c>
      <c r="S33" s="44">
        <f>'A6'!S33-'A7'!S33</f>
        <v>-2225.9388599999997</v>
      </c>
      <c r="T33" s="44">
        <f>'A6'!T33-'A7'!T33</f>
        <v>-2754.3069630000005</v>
      </c>
      <c r="U33" s="44">
        <f>'A6'!U33-'A7'!U33</f>
        <v>-3183.0102429999997</v>
      </c>
      <c r="V33" s="44">
        <f>'A6'!V33-'A7'!V33</f>
        <v>-2983.3981890000005</v>
      </c>
      <c r="W33" s="44">
        <f>'A6'!W33-'A7'!W33</f>
        <v>-3024.7792829999994</v>
      </c>
      <c r="X33" s="44">
        <f>'A6'!X33-'A7'!X33</f>
        <v>-2581.9068599999996</v>
      </c>
      <c r="Y33" s="44">
        <f>'A6'!Y33-'A7'!Y33</f>
        <v>-2446.0500060000004</v>
      </c>
      <c r="Z33" s="44">
        <f>'A6'!Z33-'A7'!Z33</f>
        <v>-2888.8012159999994</v>
      </c>
      <c r="AA33" s="44">
        <f>'A6'!AA33-'A7'!AA33</f>
        <v>-3111.1549859999986</v>
      </c>
      <c r="AB33" s="44">
        <f>'A6'!AB33-'A7'!AB33</f>
        <v>-1731.3124340000008</v>
      </c>
      <c r="AC33" s="44">
        <f>'A6'!AC33-'A7'!AC33</f>
        <v>-1747.1928150628682</v>
      </c>
      <c r="AD33" s="44">
        <f>'A6'!AD33-'A7'!AD33</f>
        <v>-2185.3463370000013</v>
      </c>
      <c r="AE33" s="44">
        <f>'A6'!AE33-'A7'!AE33</f>
        <v>-2719.3784660000001</v>
      </c>
      <c r="AF33" s="44">
        <f>'A6'!AF33-'A7'!AF33</f>
        <v>-45427.09628906288</v>
      </c>
    </row>
    <row r="34" spans="1:32">
      <c r="B34" s="1" t="s">
        <v>431</v>
      </c>
      <c r="C34" s="44">
        <f>'A6'!C34-'A7'!C34</f>
        <v>-628.21660899999983</v>
      </c>
      <c r="D34" s="44">
        <f>'A6'!D34-'A7'!D34</f>
        <v>2748.9003099999995</v>
      </c>
      <c r="E34" s="44">
        <f>'A6'!E34-'A7'!E34</f>
        <v>1317.9900589999988</v>
      </c>
      <c r="F34" s="44">
        <f>'A6'!F34-'A7'!F34</f>
        <v>4879.7557189999961</v>
      </c>
      <c r="G34" s="44">
        <f>'A6'!G34-'A7'!G34</f>
        <v>4654.1326239999989</v>
      </c>
      <c r="H34" s="44">
        <f>'A6'!H34-'A7'!H34</f>
        <v>1756.983246499999</v>
      </c>
      <c r="I34" s="44">
        <f>'A6'!I34-'A7'!I34</f>
        <v>-1002.4635260000005</v>
      </c>
      <c r="J34" s="44">
        <f>'A6'!J34-'A7'!J34</f>
        <v>4046.3107159999972</v>
      </c>
      <c r="K34" s="44">
        <f>'A6'!K34-'A7'!K34</f>
        <v>24969.339346000015</v>
      </c>
      <c r="L34" s="44">
        <f>'A6'!L34-'A7'!L34</f>
        <v>18426.730948499997</v>
      </c>
      <c r="M34" s="44">
        <f>'A6'!M34-'A7'!M34</f>
        <v>27666.986054500001</v>
      </c>
      <c r="N34" s="44">
        <f>'A6'!N34-'A7'!N34</f>
        <v>32953.970739000004</v>
      </c>
      <c r="O34" s="44">
        <f>'A6'!O34-'A7'!O34</f>
        <v>39243.341654000003</v>
      </c>
      <c r="P34" s="44">
        <f>'A6'!P34-'A7'!P34</f>
        <v>41880.141702500005</v>
      </c>
      <c r="Q34" s="44">
        <f>'A6'!Q34-'A7'!Q34</f>
        <v>80715.28714700001</v>
      </c>
      <c r="R34" s="44">
        <f>'A6'!R34-'A7'!R34</f>
        <v>102843.21524000002</v>
      </c>
      <c r="S34" s="44">
        <f>'A6'!S34-'A7'!S34</f>
        <v>114080.24015599999</v>
      </c>
      <c r="T34" s="44">
        <f>'A6'!T34-'A7'!T34</f>
        <v>121533.96111000002</v>
      </c>
      <c r="U34" s="44">
        <f>'A6'!U34-'A7'!U34</f>
        <v>116121.982885</v>
      </c>
      <c r="V34" s="44">
        <f>'A6'!V34-'A7'!V34</f>
        <v>136181.01098400005</v>
      </c>
      <c r="W34" s="44">
        <f>'A6'!W34-'A7'!W34</f>
        <v>133401.001735</v>
      </c>
      <c r="X34" s="44">
        <f>'A6'!X34-'A7'!X34</f>
        <v>128216.19078300004</v>
      </c>
      <c r="Y34" s="44">
        <f>'A6'!Y34-'A7'!Y34</f>
        <v>135677.29973900001</v>
      </c>
      <c r="Z34" s="44">
        <f>'A6'!Z34-'A7'!Z34</f>
        <v>147506.38578100008</v>
      </c>
      <c r="AA34" s="44">
        <f>'A6'!AA34-'A7'!AA34</f>
        <v>122714.38340300001</v>
      </c>
      <c r="AB34" s="44">
        <f>'A6'!AB34-'A7'!AB34</f>
        <v>125966.71381299998</v>
      </c>
      <c r="AC34" s="44">
        <f>'A6'!AC34-'A7'!AC34</f>
        <v>148635.12299826322</v>
      </c>
      <c r="AD34" s="44">
        <f>'A6'!AD34-'A7'!AD34</f>
        <v>112973.042028</v>
      </c>
      <c r="AE34" s="44">
        <f>'A6'!AE34-'A7'!AE34</f>
        <v>84588.431276999952</v>
      </c>
      <c r="AF34" s="44">
        <f>'A6'!AF34-'A7'!AF34</f>
        <v>1901421.8614452644</v>
      </c>
    </row>
    <row r="35" spans="1:3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ht="13.8" thickBo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row>
    <row r="37" spans="1:32" ht="13.8" thickTop="1">
      <c r="A37" s="40" t="s">
        <v>583</v>
      </c>
      <c r="B37" s="30"/>
    </row>
    <row r="38" spans="1:32">
      <c r="A38" s="40"/>
      <c r="B38" s="40"/>
    </row>
  </sheetData>
  <mergeCells count="3">
    <mergeCell ref="C2:AF2"/>
    <mergeCell ref="C4:AF4"/>
    <mergeCell ref="C7:AF8"/>
  </mergeCells>
  <hyperlinks>
    <hyperlink ref="A1" location="INDICE!A1" display="ÍNDICE" xr:uid="{00000000-0004-0000-0B00-000000000000}"/>
  </hyperlinks>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94"/>
  <sheetViews>
    <sheetView zoomScaleNormal="100" workbookViewId="0"/>
  </sheetViews>
  <sheetFormatPr baseColWidth="10" defaultColWidth="10.88671875" defaultRowHeight="13.2"/>
  <cols>
    <col min="1" max="1" width="10.88671875" style="1" customWidth="1"/>
    <col min="2" max="2" width="38.88671875" style="1" customWidth="1"/>
    <col min="3" max="31" width="10.88671875" style="1" customWidth="1"/>
    <col min="32" max="16384" width="10.88671875" style="1"/>
  </cols>
  <sheetData>
    <row r="1" spans="1:32">
      <c r="A1" s="25" t="s">
        <v>428</v>
      </c>
    </row>
    <row r="2" spans="1:32">
      <c r="C2" s="97" t="s">
        <v>455</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2">
      <c r="C4" s="97" t="s">
        <v>577</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v>2023</v>
      </c>
      <c r="AF6" s="60" t="s">
        <v>568</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30" t="s">
        <v>21</v>
      </c>
      <c r="B9" s="30" t="s">
        <v>22</v>
      </c>
      <c r="C9" s="55">
        <v>0.15443599999999999</v>
      </c>
      <c r="D9" s="55">
        <v>0.14369599999999999</v>
      </c>
      <c r="E9" s="55">
        <v>1.0528660000000001</v>
      </c>
      <c r="F9" s="55">
        <v>2.8843369999999995</v>
      </c>
      <c r="G9" s="55">
        <v>3.2943680000000004</v>
      </c>
      <c r="H9" s="55">
        <v>2.074335</v>
      </c>
      <c r="I9" s="55">
        <v>3.5969540000000002</v>
      </c>
      <c r="J9" s="55">
        <v>3.8070879999999998</v>
      </c>
      <c r="K9" s="55">
        <v>7.3851390000000006</v>
      </c>
      <c r="L9" s="55">
        <v>9.1270264999999995</v>
      </c>
      <c r="M9" s="55">
        <v>17.143166999999998</v>
      </c>
      <c r="N9" s="55">
        <v>18.117766</v>
      </c>
      <c r="O9" s="55">
        <v>11.703953500000001</v>
      </c>
      <c r="P9" s="55">
        <v>13.742043000000001</v>
      </c>
      <c r="Q9" s="55">
        <v>89.640514999999994</v>
      </c>
      <c r="R9" s="55">
        <v>39.874696999999998</v>
      </c>
      <c r="S9" s="55">
        <v>39.624997999999998</v>
      </c>
      <c r="T9" s="55">
        <v>58.570714000000002</v>
      </c>
      <c r="U9" s="55">
        <v>47.348861999999997</v>
      </c>
      <c r="V9" s="55">
        <v>53.539368000000003</v>
      </c>
      <c r="W9" s="55">
        <v>57.887560000000001</v>
      </c>
      <c r="X9" s="55">
        <v>84.103803999999997</v>
      </c>
      <c r="Y9" s="55">
        <v>181.65325800000008</v>
      </c>
      <c r="Z9" s="55">
        <v>179.38600700000003</v>
      </c>
      <c r="AA9" s="55">
        <v>267.42133900000005</v>
      </c>
      <c r="AB9" s="55">
        <v>239.307806</v>
      </c>
      <c r="AC9" s="55">
        <v>200.83650000000003</v>
      </c>
      <c r="AD9" s="55">
        <v>310.14188100000007</v>
      </c>
      <c r="AE9" s="55">
        <v>297.77919799999995</v>
      </c>
      <c r="AF9" s="55">
        <f>SUM(C9:AE9)</f>
        <v>2241.3436820000002</v>
      </c>
    </row>
    <row r="10" spans="1:32">
      <c r="A10" s="1" t="s">
        <v>23</v>
      </c>
      <c r="B10" s="1" t="s">
        <v>24</v>
      </c>
      <c r="C10" s="55">
        <v>7.2273664999999996</v>
      </c>
      <c r="D10" s="55">
        <v>10.18703</v>
      </c>
      <c r="E10" s="55">
        <v>93.066971999999993</v>
      </c>
      <c r="F10" s="55">
        <v>157.92029800000003</v>
      </c>
      <c r="G10" s="55">
        <v>108.980119</v>
      </c>
      <c r="H10" s="55">
        <v>68.932834</v>
      </c>
      <c r="I10" s="55">
        <v>79.625619999999998</v>
      </c>
      <c r="J10" s="55">
        <v>123.30719000000001</v>
      </c>
      <c r="K10" s="55">
        <v>258.26848999999999</v>
      </c>
      <c r="L10" s="55">
        <v>237.1265085</v>
      </c>
      <c r="M10" s="55">
        <v>328.65150799999998</v>
      </c>
      <c r="N10" s="55">
        <v>512.65198799999996</v>
      </c>
      <c r="O10" s="55">
        <v>881.64157450000005</v>
      </c>
      <c r="P10" s="55">
        <v>1117.1951425</v>
      </c>
      <c r="Q10" s="55">
        <v>2113.2393619999998</v>
      </c>
      <c r="R10" s="55">
        <v>2925.0918080000001</v>
      </c>
      <c r="S10" s="55">
        <v>3838.4292869999999</v>
      </c>
      <c r="T10" s="55">
        <v>3808.7103090000001</v>
      </c>
      <c r="U10" s="55">
        <v>4757.0802439999998</v>
      </c>
      <c r="V10" s="55">
        <v>5071.523005</v>
      </c>
      <c r="W10" s="55">
        <v>5066.3137939999997</v>
      </c>
      <c r="X10" s="55">
        <v>4940.020673</v>
      </c>
      <c r="Y10" s="55">
        <v>4341.384704000001</v>
      </c>
      <c r="Z10" s="55">
        <v>5039.3634250000023</v>
      </c>
      <c r="AA10" s="55">
        <v>5361.2688249999983</v>
      </c>
      <c r="AB10" s="55">
        <v>5108.624288</v>
      </c>
      <c r="AC10" s="55">
        <v>5077.2398055009826</v>
      </c>
      <c r="AD10" s="55">
        <v>3262.5216470000005</v>
      </c>
      <c r="AE10" s="55">
        <v>2966.7635500000001</v>
      </c>
      <c r="AF10" s="55">
        <f t="shared" ref="AF10:AF33" si="0">SUM(C10:AE10)</f>
        <v>67662.357367500983</v>
      </c>
    </row>
    <row r="11" spans="1:32">
      <c r="A11" s="1" t="s">
        <v>25</v>
      </c>
      <c r="B11" s="1" t="s">
        <v>26</v>
      </c>
      <c r="C11" s="55">
        <v>26.767410000000002</v>
      </c>
      <c r="D11" s="55">
        <v>37.639310000000009</v>
      </c>
      <c r="E11" s="55">
        <v>40.768944000000005</v>
      </c>
      <c r="F11" s="55">
        <v>72.462726999999987</v>
      </c>
      <c r="G11" s="55">
        <v>94.523410000000013</v>
      </c>
      <c r="H11" s="55">
        <v>73.063269500000004</v>
      </c>
      <c r="I11" s="55">
        <v>100.010729</v>
      </c>
      <c r="J11" s="55">
        <v>168.58057049999999</v>
      </c>
      <c r="K11" s="55">
        <v>371.29770200000002</v>
      </c>
      <c r="L11" s="55">
        <v>299.4498835</v>
      </c>
      <c r="M11" s="55">
        <v>349.96919600000001</v>
      </c>
      <c r="N11" s="55">
        <v>445.14397350000002</v>
      </c>
      <c r="O11" s="55">
        <v>493.42154749999997</v>
      </c>
      <c r="P11" s="55">
        <v>507.08216399999998</v>
      </c>
      <c r="Q11" s="55">
        <v>691.39920199999995</v>
      </c>
      <c r="R11" s="55">
        <v>1161.2287389999999</v>
      </c>
      <c r="S11" s="55">
        <v>971.81063900000004</v>
      </c>
      <c r="T11" s="55">
        <v>1219.8196029999999</v>
      </c>
      <c r="U11" s="55">
        <v>1388.634321</v>
      </c>
      <c r="V11" s="55">
        <v>1967.7325980000001</v>
      </c>
      <c r="W11" s="55">
        <v>1799.9156399999999</v>
      </c>
      <c r="X11" s="55">
        <v>1751.189161</v>
      </c>
      <c r="Y11" s="55">
        <v>1890.521009</v>
      </c>
      <c r="Z11" s="55">
        <v>937.18324000000007</v>
      </c>
      <c r="AA11" s="55">
        <v>2614.4128789999995</v>
      </c>
      <c r="AB11" s="55">
        <v>1746.5351670000002</v>
      </c>
      <c r="AC11" s="55">
        <v>1765.6366620825142</v>
      </c>
      <c r="AD11" s="55">
        <v>3281.4991770000006</v>
      </c>
      <c r="AE11" s="55">
        <v>3717.1914249999995</v>
      </c>
      <c r="AF11" s="55">
        <f t="shared" si="0"/>
        <v>29984.890298582519</v>
      </c>
    </row>
    <row r="12" spans="1:32">
      <c r="A12" s="1" t="s">
        <v>27</v>
      </c>
      <c r="B12" s="1" t="s">
        <v>28</v>
      </c>
      <c r="C12" s="55">
        <v>0</v>
      </c>
      <c r="D12" s="55">
        <v>8.2428000000000001E-2</v>
      </c>
      <c r="E12" s="55">
        <v>0.29943900000000001</v>
      </c>
      <c r="F12" s="55">
        <v>0.27993499999999999</v>
      </c>
      <c r="G12" s="55">
        <v>0.49451799999999996</v>
      </c>
      <c r="H12" s="55">
        <v>0.25282850000000001</v>
      </c>
      <c r="I12" s="55">
        <v>0.28023049999999999</v>
      </c>
      <c r="J12" s="55">
        <v>0.32307999999999998</v>
      </c>
      <c r="K12" s="55">
        <v>0.98863599999999996</v>
      </c>
      <c r="L12" s="55">
        <v>0.64266199999999996</v>
      </c>
      <c r="M12" s="55">
        <v>0.58957349999999997</v>
      </c>
      <c r="N12" s="55">
        <v>0.38077450000000002</v>
      </c>
      <c r="O12" s="55">
        <v>1.2070110000000001</v>
      </c>
      <c r="P12" s="55">
        <v>3.8270599999999999</v>
      </c>
      <c r="Q12" s="55">
        <v>13.951473</v>
      </c>
      <c r="R12" s="55">
        <v>29.714355999999999</v>
      </c>
      <c r="S12" s="55">
        <v>24.416872000000001</v>
      </c>
      <c r="T12" s="55">
        <v>7.8610059999999997</v>
      </c>
      <c r="U12" s="55">
        <v>4.1076509999999997</v>
      </c>
      <c r="V12" s="55">
        <v>20.686772000000001</v>
      </c>
      <c r="W12" s="55">
        <v>26.610433</v>
      </c>
      <c r="X12" s="55">
        <v>28.815052999999999</v>
      </c>
      <c r="Y12" s="55">
        <v>14.639310999999999</v>
      </c>
      <c r="Z12" s="55">
        <v>17.376156999999999</v>
      </c>
      <c r="AA12" s="55">
        <v>19.621385000000004</v>
      </c>
      <c r="AB12" s="55">
        <v>25.904714000000002</v>
      </c>
      <c r="AC12" s="55">
        <v>22.346431237721017</v>
      </c>
      <c r="AD12" s="55">
        <v>2700.2118140000002</v>
      </c>
      <c r="AE12" s="55">
        <v>3060.2920759999997</v>
      </c>
      <c r="AF12" s="55">
        <f t="shared" si="0"/>
        <v>6026.2036802377206</v>
      </c>
    </row>
    <row r="13" spans="1:32">
      <c r="A13" s="1" t="s">
        <v>29</v>
      </c>
      <c r="B13" s="1" t="s">
        <v>30</v>
      </c>
      <c r="C13" s="55">
        <v>2.9194019999999998</v>
      </c>
      <c r="D13" s="55">
        <v>1.4388069999999999</v>
      </c>
      <c r="E13" s="55">
        <v>1.161907</v>
      </c>
      <c r="F13" s="55">
        <v>4.9650680000000005</v>
      </c>
      <c r="G13" s="55">
        <v>8.5759289999999986</v>
      </c>
      <c r="H13" s="55">
        <v>6.3709800000000003</v>
      </c>
      <c r="I13" s="55">
        <v>23.565649499999999</v>
      </c>
      <c r="J13" s="55">
        <v>57.106180000000002</v>
      </c>
      <c r="K13" s="55">
        <v>140.85827999999998</v>
      </c>
      <c r="L13" s="55">
        <v>149.65236100000001</v>
      </c>
      <c r="M13" s="55">
        <v>195.82280249999999</v>
      </c>
      <c r="N13" s="55">
        <v>242.760426</v>
      </c>
      <c r="O13" s="55">
        <v>243.88501500000001</v>
      </c>
      <c r="P13" s="55">
        <v>220.99849850000001</v>
      </c>
      <c r="Q13" s="55">
        <v>252.369212</v>
      </c>
      <c r="R13" s="55">
        <v>303.42388099999999</v>
      </c>
      <c r="S13" s="55">
        <v>255.430037</v>
      </c>
      <c r="T13" s="55">
        <v>348.06580500000001</v>
      </c>
      <c r="U13" s="55">
        <v>403.01305400000001</v>
      </c>
      <c r="V13" s="55">
        <v>585.63643400000001</v>
      </c>
      <c r="W13" s="55">
        <v>433.00789400000002</v>
      </c>
      <c r="X13" s="55">
        <v>476.50005299999998</v>
      </c>
      <c r="Y13" s="55">
        <v>526.26388199999985</v>
      </c>
      <c r="Z13" s="55">
        <v>591.02192700000001</v>
      </c>
      <c r="AA13" s="55">
        <v>905.36336399999982</v>
      </c>
      <c r="AB13" s="55">
        <v>19.243425000000002</v>
      </c>
      <c r="AC13" s="55">
        <v>21.876429273084479</v>
      </c>
      <c r="AD13" s="55">
        <v>868.16480300000001</v>
      </c>
      <c r="AE13" s="55">
        <v>887.56963099999996</v>
      </c>
      <c r="AF13" s="55">
        <f t="shared" si="0"/>
        <v>8177.0311367730847</v>
      </c>
    </row>
    <row r="14" spans="1:32">
      <c r="A14" s="1" t="s">
        <v>31</v>
      </c>
      <c r="B14" s="1" t="s">
        <v>32</v>
      </c>
      <c r="C14" s="55">
        <v>2.9194019999999998</v>
      </c>
      <c r="D14" s="55">
        <v>1.4388069999999999</v>
      </c>
      <c r="E14" s="55">
        <v>1.161907</v>
      </c>
      <c r="F14" s="55">
        <v>4.9596200000000001</v>
      </c>
      <c r="G14" s="55">
        <v>8.555534999999999</v>
      </c>
      <c r="H14" s="55">
        <v>6.3478335000000001</v>
      </c>
      <c r="I14" s="55">
        <v>23.527056999999999</v>
      </c>
      <c r="J14" s="55">
        <v>57.047758000000002</v>
      </c>
      <c r="K14" s="55">
        <v>140.86778699999999</v>
      </c>
      <c r="L14" s="55">
        <v>152.2704305</v>
      </c>
      <c r="M14" s="55">
        <v>197.41729000000001</v>
      </c>
      <c r="N14" s="55">
        <v>244.56101749999999</v>
      </c>
      <c r="O14" s="55">
        <v>288.79062299999998</v>
      </c>
      <c r="P14" s="55">
        <v>280.57183750000002</v>
      </c>
      <c r="Q14" s="55">
        <v>349.56026600000001</v>
      </c>
      <c r="R14" s="55">
        <v>451.66093799999999</v>
      </c>
      <c r="S14" s="55">
        <v>379.00458300000003</v>
      </c>
      <c r="T14" s="55">
        <v>470.65312299999999</v>
      </c>
      <c r="U14" s="55">
        <v>478.40779500000002</v>
      </c>
      <c r="V14" s="55">
        <v>614.31730700000003</v>
      </c>
      <c r="W14" s="55">
        <v>453.71908300000001</v>
      </c>
      <c r="X14" s="55">
        <v>515.70853</v>
      </c>
      <c r="Y14" s="55">
        <v>581.35540499999991</v>
      </c>
      <c r="Z14" s="55">
        <v>676.83664900000008</v>
      </c>
      <c r="AA14" s="55">
        <v>995.89186099999984</v>
      </c>
      <c r="AB14" s="55">
        <v>1209.9036920000003</v>
      </c>
      <c r="AC14" s="55">
        <v>1385.0012111984283</v>
      </c>
      <c r="AD14" s="55">
        <v>835.88668999999993</v>
      </c>
      <c r="AE14" s="55">
        <v>858.47538999999995</v>
      </c>
      <c r="AF14" s="55">
        <f t="shared" si="0"/>
        <v>11666.819428198429</v>
      </c>
    </row>
    <row r="15" spans="1:32">
      <c r="A15" s="1" t="s">
        <v>33</v>
      </c>
      <c r="B15" s="1" t="s">
        <v>34</v>
      </c>
      <c r="C15" s="55">
        <v>4.2700000000000002E-4</v>
      </c>
      <c r="D15" s="55">
        <v>7.9926999999999998E-2</v>
      </c>
      <c r="E15" s="55">
        <v>1.397967</v>
      </c>
      <c r="F15" s="55">
        <v>1.8952550000000001</v>
      </c>
      <c r="G15" s="55">
        <v>0.369695</v>
      </c>
      <c r="H15" s="55">
        <v>1.0092380000000001</v>
      </c>
      <c r="I15" s="55">
        <v>1.9455525</v>
      </c>
      <c r="J15" s="55">
        <v>2.8171145000000002</v>
      </c>
      <c r="K15" s="55">
        <v>2.1388590000000001</v>
      </c>
      <c r="L15" s="55">
        <v>2.0828044999999999</v>
      </c>
      <c r="M15" s="55">
        <v>3.9127215</v>
      </c>
      <c r="N15" s="55">
        <v>6.4581664999999999</v>
      </c>
      <c r="O15" s="55">
        <v>11.250465500000001</v>
      </c>
      <c r="P15" s="55">
        <v>6.1466180000000001</v>
      </c>
      <c r="Q15" s="55">
        <v>9.8745589999999996</v>
      </c>
      <c r="R15" s="55">
        <v>12.600415999999999</v>
      </c>
      <c r="S15" s="55">
        <v>11.859969</v>
      </c>
      <c r="T15" s="55">
        <v>15.350421000000001</v>
      </c>
      <c r="U15" s="55">
        <v>20.190988999999998</v>
      </c>
      <c r="V15" s="55">
        <v>13.804195</v>
      </c>
      <c r="W15" s="55">
        <v>15.644788</v>
      </c>
      <c r="X15" s="55">
        <v>17.573739</v>
      </c>
      <c r="Y15" s="55">
        <v>27.680612</v>
      </c>
      <c r="Z15" s="55">
        <v>36.815384999999999</v>
      </c>
      <c r="AA15" s="55">
        <v>38.660595999999998</v>
      </c>
      <c r="AB15" s="55">
        <v>37.236698000000004</v>
      </c>
      <c r="AC15" s="55">
        <v>43.589814341846754</v>
      </c>
      <c r="AD15" s="55">
        <v>75.565931000000006</v>
      </c>
      <c r="AE15" s="55">
        <v>72.688619000000003</v>
      </c>
      <c r="AF15" s="55">
        <f t="shared" si="0"/>
        <v>490.64154234184673</v>
      </c>
    </row>
    <row r="16" spans="1:32">
      <c r="A16" s="1" t="s">
        <v>35</v>
      </c>
      <c r="B16" s="1" t="s">
        <v>36</v>
      </c>
      <c r="C16" s="55">
        <v>0</v>
      </c>
      <c r="D16" s="55">
        <v>0.99981300000000006</v>
      </c>
      <c r="E16" s="55">
        <v>1.6284539999999998</v>
      </c>
      <c r="F16" s="55">
        <v>2.7615500000000002</v>
      </c>
      <c r="G16" s="55">
        <v>4.3535499999999994</v>
      </c>
      <c r="H16" s="55">
        <v>2.6454005</v>
      </c>
      <c r="I16" s="55">
        <v>4.6121705000000004</v>
      </c>
      <c r="J16" s="55">
        <v>5.2830884999999999</v>
      </c>
      <c r="K16" s="55">
        <v>8.4470019999999995</v>
      </c>
      <c r="L16" s="55">
        <v>8.0512809999999995</v>
      </c>
      <c r="M16" s="55">
        <v>10.385206</v>
      </c>
      <c r="N16" s="55">
        <v>10.6494935</v>
      </c>
      <c r="O16" s="55">
        <v>2.4977680000000002</v>
      </c>
      <c r="P16" s="55">
        <v>2.4437025000000001</v>
      </c>
      <c r="Q16" s="55">
        <v>9.8104069999999997</v>
      </c>
      <c r="R16" s="55">
        <v>13.098990000000001</v>
      </c>
      <c r="S16" s="55">
        <v>13.860913</v>
      </c>
      <c r="T16" s="55">
        <v>14.937851</v>
      </c>
      <c r="U16" s="55">
        <v>16.532810000000001</v>
      </c>
      <c r="V16" s="55">
        <v>16.797291999999999</v>
      </c>
      <c r="W16" s="55">
        <v>14.748817000000001</v>
      </c>
      <c r="X16" s="55">
        <v>15.801741</v>
      </c>
      <c r="Y16" s="55">
        <v>20.021147999999997</v>
      </c>
      <c r="Z16" s="55">
        <v>41.506981000000003</v>
      </c>
      <c r="AA16" s="55">
        <v>47.017013999999996</v>
      </c>
      <c r="AB16" s="55">
        <v>38.365220999999998</v>
      </c>
      <c r="AC16" s="55">
        <v>50.009215127701381</v>
      </c>
      <c r="AD16" s="55">
        <v>112.26768499999999</v>
      </c>
      <c r="AE16" s="55">
        <v>85.560733999999997</v>
      </c>
      <c r="AF16" s="55">
        <f t="shared" si="0"/>
        <v>575.09529862770137</v>
      </c>
    </row>
    <row r="17" spans="1:32">
      <c r="A17" s="1" t="s">
        <v>37</v>
      </c>
      <c r="B17" s="1" t="s">
        <v>38</v>
      </c>
      <c r="C17" s="55">
        <v>2.9999999999999997E-4</v>
      </c>
      <c r="D17" s="55">
        <v>1.6809000000000001E-2</v>
      </c>
      <c r="E17" s="55">
        <v>7.3454790000000001</v>
      </c>
      <c r="F17" s="55">
        <v>28.587806</v>
      </c>
      <c r="G17" s="55">
        <v>19.444960999999999</v>
      </c>
      <c r="H17" s="55">
        <v>15.797124</v>
      </c>
      <c r="I17" s="55">
        <v>11.9242975</v>
      </c>
      <c r="J17" s="55">
        <v>8.4429794999999999</v>
      </c>
      <c r="K17" s="55">
        <v>11.904969999999999</v>
      </c>
      <c r="L17" s="55">
        <v>12.2397565</v>
      </c>
      <c r="M17" s="55">
        <v>19.1153315</v>
      </c>
      <c r="N17" s="55">
        <v>28.895685</v>
      </c>
      <c r="O17" s="55">
        <v>32.86692</v>
      </c>
      <c r="P17" s="55">
        <v>35.447750999999997</v>
      </c>
      <c r="Q17" s="55">
        <v>86.702364000000003</v>
      </c>
      <c r="R17" s="55">
        <v>168.49293399999999</v>
      </c>
      <c r="S17" s="55">
        <v>158.56826899999999</v>
      </c>
      <c r="T17" s="55">
        <v>165.82303200000001</v>
      </c>
      <c r="U17" s="55">
        <v>206.28647900000001</v>
      </c>
      <c r="V17" s="55">
        <v>186.802199</v>
      </c>
      <c r="W17" s="55">
        <v>196.85484700000001</v>
      </c>
      <c r="X17" s="55">
        <v>232.22052500000001</v>
      </c>
      <c r="Y17" s="55">
        <v>242.675871</v>
      </c>
      <c r="Z17" s="55">
        <v>272.16221999999999</v>
      </c>
      <c r="AA17" s="55">
        <v>319.47747600000002</v>
      </c>
      <c r="AB17" s="55">
        <v>282.53826500000002</v>
      </c>
      <c r="AC17" s="55">
        <v>325.68560707269154</v>
      </c>
      <c r="AD17" s="55">
        <v>603.29802799999993</v>
      </c>
      <c r="AE17" s="55">
        <v>610.39881700000001</v>
      </c>
      <c r="AF17" s="55">
        <f t="shared" si="0"/>
        <v>4290.0171030726924</v>
      </c>
    </row>
    <row r="18" spans="1:32">
      <c r="A18" s="1" t="s">
        <v>39</v>
      </c>
      <c r="B18" s="1" t="s">
        <v>40</v>
      </c>
      <c r="C18" s="55">
        <v>0</v>
      </c>
      <c r="D18" s="55">
        <v>0</v>
      </c>
      <c r="E18" s="55">
        <v>0</v>
      </c>
      <c r="F18" s="55">
        <v>1.0102E-2</v>
      </c>
      <c r="G18" s="55">
        <v>0</v>
      </c>
      <c r="H18" s="55">
        <v>0</v>
      </c>
      <c r="I18" s="55">
        <v>9.4149999999999995E-4</v>
      </c>
      <c r="J18" s="55">
        <v>6.4054999999999997E-3</v>
      </c>
      <c r="K18" s="55">
        <v>0.16079199999999999</v>
      </c>
      <c r="L18" s="55">
        <v>1.8061000000000001E-2</v>
      </c>
      <c r="M18" s="55">
        <v>0</v>
      </c>
      <c r="N18" s="55">
        <v>0.23908650000000001</v>
      </c>
      <c r="O18" s="55">
        <v>0.42846499999999998</v>
      </c>
      <c r="P18" s="55">
        <v>0.87998350000000003</v>
      </c>
      <c r="Q18" s="55">
        <v>0.19064700000000001</v>
      </c>
      <c r="R18" s="55">
        <v>0.80877299999999996</v>
      </c>
      <c r="S18" s="55">
        <v>2.2504979999999999</v>
      </c>
      <c r="T18" s="55">
        <v>3.3866369999999999</v>
      </c>
      <c r="U18" s="55">
        <v>5.0063589999999998</v>
      </c>
      <c r="V18" s="55">
        <v>4.3197340000000004</v>
      </c>
      <c r="W18" s="55">
        <v>3.7871869999999999</v>
      </c>
      <c r="X18" s="55">
        <v>4.0267289999999996</v>
      </c>
      <c r="Y18" s="55">
        <v>5.8998729999999995</v>
      </c>
      <c r="Z18" s="55">
        <v>4.9335119999999995</v>
      </c>
      <c r="AA18" s="55">
        <v>5.7539409999999993</v>
      </c>
      <c r="AB18" s="55">
        <v>8.9414809999999996</v>
      </c>
      <c r="AC18" s="55">
        <v>7.6536817288801569</v>
      </c>
      <c r="AD18" s="55">
        <v>24.614052000000001</v>
      </c>
      <c r="AE18" s="55">
        <v>52.247175000000006</v>
      </c>
      <c r="AF18" s="55">
        <f t="shared" si="0"/>
        <v>135.56411672888015</v>
      </c>
    </row>
    <row r="19" spans="1:32">
      <c r="A19" s="1" t="s">
        <v>41</v>
      </c>
      <c r="B19" s="1" t="s">
        <v>42</v>
      </c>
      <c r="C19" s="55">
        <v>0.62668950000000001</v>
      </c>
      <c r="D19" s="55">
        <v>0.51822599999999996</v>
      </c>
      <c r="E19" s="55">
        <v>0.44284800000000002</v>
      </c>
      <c r="F19" s="55">
        <v>0.38643499999999997</v>
      </c>
      <c r="G19" s="55">
        <v>0.239672</v>
      </c>
      <c r="H19" s="55">
        <v>4.9404184999999998</v>
      </c>
      <c r="I19" s="55">
        <v>4.8712875000000002</v>
      </c>
      <c r="J19" s="55">
        <v>5.7981780000000001</v>
      </c>
      <c r="K19" s="55">
        <v>4.5116200000000006</v>
      </c>
      <c r="L19" s="55">
        <v>9.5299739999999993</v>
      </c>
      <c r="M19" s="55">
        <v>0</v>
      </c>
      <c r="N19" s="55">
        <v>15.622199500000001</v>
      </c>
      <c r="O19" s="55">
        <v>17.382752499999999</v>
      </c>
      <c r="P19" s="55">
        <v>26.405969500000001</v>
      </c>
      <c r="Q19" s="55">
        <v>64.476526000000007</v>
      </c>
      <c r="R19" s="55">
        <v>85.259703000000002</v>
      </c>
      <c r="S19" s="55">
        <v>98.929257000000007</v>
      </c>
      <c r="T19" s="55">
        <v>117.192308</v>
      </c>
      <c r="U19" s="55">
        <v>130.80287799999999</v>
      </c>
      <c r="V19" s="55">
        <v>155.84091799999999</v>
      </c>
      <c r="W19" s="55">
        <v>202.98330000000001</v>
      </c>
      <c r="X19" s="55">
        <v>190.438107</v>
      </c>
      <c r="Y19" s="55">
        <v>223</v>
      </c>
      <c r="Z19" s="55">
        <v>130.63614800000002</v>
      </c>
      <c r="AA19" s="55">
        <v>177.55868999999996</v>
      </c>
      <c r="AB19" s="55">
        <v>393.41118099999994</v>
      </c>
      <c r="AC19" s="55">
        <v>449.86962770137518</v>
      </c>
      <c r="AD19" s="55">
        <v>794.39268000000004</v>
      </c>
      <c r="AE19" s="55">
        <v>688.95017600000006</v>
      </c>
      <c r="AF19" s="55">
        <f t="shared" si="0"/>
        <v>3995.0177697013751</v>
      </c>
    </row>
    <row r="20" spans="1:32">
      <c r="A20" s="1" t="s">
        <v>43</v>
      </c>
      <c r="B20" s="1" t="s">
        <v>44</v>
      </c>
      <c r="C20" s="55">
        <v>0</v>
      </c>
      <c r="D20" s="55">
        <v>0</v>
      </c>
      <c r="E20" s="55">
        <v>0</v>
      </c>
      <c r="F20" s="55">
        <v>8.1000000000000003E-2</v>
      </c>
      <c r="G20" s="55">
        <v>0</v>
      </c>
      <c r="H20" s="55">
        <v>2.1519999999999998E-3</v>
      </c>
      <c r="I20" s="55">
        <v>3.7959999999999999E-3</v>
      </c>
      <c r="J20" s="55">
        <v>1.3707499999999999E-2</v>
      </c>
      <c r="K20" s="55">
        <v>0</v>
      </c>
      <c r="L20" s="55">
        <v>4.5160499999999999E-2</v>
      </c>
      <c r="M20" s="55">
        <v>1.0189079999999999</v>
      </c>
      <c r="N20" s="55">
        <v>0</v>
      </c>
      <c r="O20" s="55">
        <v>10.618843999999999</v>
      </c>
      <c r="P20" s="55">
        <v>23.711099999999998</v>
      </c>
      <c r="Q20" s="55">
        <v>16.067145</v>
      </c>
      <c r="R20" s="55">
        <v>21.412402</v>
      </c>
      <c r="S20" s="55">
        <v>38.800654000000002</v>
      </c>
      <c r="T20" s="55">
        <v>53.669448000000003</v>
      </c>
      <c r="U20" s="55">
        <v>78.776267000000004</v>
      </c>
      <c r="V20" s="55">
        <v>108.735061</v>
      </c>
      <c r="W20" s="55">
        <v>104.870622</v>
      </c>
      <c r="X20" s="55">
        <v>121.506027</v>
      </c>
      <c r="Y20" s="55">
        <v>130.13903999999999</v>
      </c>
      <c r="Z20" s="55">
        <v>5.1867850000000004</v>
      </c>
      <c r="AA20" s="55">
        <v>2.4792019999999999</v>
      </c>
      <c r="AB20" s="55">
        <v>222.25893099999999</v>
      </c>
      <c r="AC20" s="55">
        <v>205.92714047151276</v>
      </c>
      <c r="AD20" s="55">
        <v>299.881777</v>
      </c>
      <c r="AE20" s="55">
        <v>317.71937500000001</v>
      </c>
      <c r="AF20" s="55">
        <f t="shared" si="0"/>
        <v>1762.9245444715129</v>
      </c>
    </row>
    <row r="21" spans="1:32">
      <c r="A21" s="1" t="s">
        <v>45</v>
      </c>
      <c r="B21" s="1" t="s">
        <v>46</v>
      </c>
      <c r="C21" s="55">
        <v>5.8455E-3</v>
      </c>
      <c r="D21" s="55">
        <v>3.5920000000000001E-3</v>
      </c>
      <c r="E21" s="55">
        <v>1.1093E-2</v>
      </c>
      <c r="F21" s="55">
        <v>5.0619999999999998E-2</v>
      </c>
      <c r="G21" s="55">
        <v>0.145486</v>
      </c>
      <c r="H21" s="55">
        <v>0.13046450000000001</v>
      </c>
      <c r="I21" s="55">
        <v>0.26409199999999999</v>
      </c>
      <c r="J21" s="55">
        <v>0.19637550000000001</v>
      </c>
      <c r="K21" s="55">
        <v>0.78249500000000005</v>
      </c>
      <c r="L21" s="55">
        <v>0.50659050000000005</v>
      </c>
      <c r="M21" s="55">
        <v>2.121048</v>
      </c>
      <c r="N21" s="55">
        <v>1.7965005000000001</v>
      </c>
      <c r="O21" s="55">
        <v>2.7951554999999999</v>
      </c>
      <c r="P21" s="55">
        <v>3.6218240000000002</v>
      </c>
      <c r="Q21" s="55">
        <v>10.719487000000001</v>
      </c>
      <c r="R21" s="55">
        <v>26.612801999999999</v>
      </c>
      <c r="S21" s="55">
        <v>35.621955</v>
      </c>
      <c r="T21" s="55">
        <v>59.784981999999999</v>
      </c>
      <c r="U21" s="55">
        <v>71.687156000000002</v>
      </c>
      <c r="V21" s="55">
        <v>65.852632</v>
      </c>
      <c r="W21" s="55">
        <v>73.321714999999998</v>
      </c>
      <c r="X21" s="55">
        <v>85.019143999999997</v>
      </c>
      <c r="Y21" s="55">
        <v>81.567688000000004</v>
      </c>
      <c r="Z21" s="55">
        <v>83.425115000000005</v>
      </c>
      <c r="AA21" s="55">
        <v>98.257733000000002</v>
      </c>
      <c r="AB21" s="55">
        <v>102.109042</v>
      </c>
      <c r="AC21" s="55">
        <v>127.52543811394891</v>
      </c>
      <c r="AD21" s="55">
        <v>255.360196</v>
      </c>
      <c r="AE21" s="55">
        <v>282.04434399999997</v>
      </c>
      <c r="AF21" s="55">
        <f t="shared" si="0"/>
        <v>1471.3406111139489</v>
      </c>
    </row>
    <row r="22" spans="1:32">
      <c r="A22" s="1" t="s">
        <v>47</v>
      </c>
      <c r="B22" s="1" t="s">
        <v>48</v>
      </c>
      <c r="C22" s="55">
        <v>5.6101685000000003</v>
      </c>
      <c r="D22" s="55">
        <v>1.9769380000000001</v>
      </c>
      <c r="E22" s="55">
        <v>1.8164079999999998</v>
      </c>
      <c r="F22" s="55">
        <v>1.3697869999999999</v>
      </c>
      <c r="G22" s="55">
        <v>6.6662510000000008</v>
      </c>
      <c r="H22" s="55">
        <v>9.9234174999999993</v>
      </c>
      <c r="I22" s="55">
        <v>14.086688000000001</v>
      </c>
      <c r="J22" s="55">
        <v>25.281583999999999</v>
      </c>
      <c r="K22" s="55">
        <v>40.577012999999994</v>
      </c>
      <c r="L22" s="55">
        <v>21.296072500000001</v>
      </c>
      <c r="M22" s="55">
        <v>56.468162</v>
      </c>
      <c r="N22" s="55">
        <v>23.453831999999998</v>
      </c>
      <c r="O22" s="55">
        <v>0</v>
      </c>
      <c r="P22" s="55">
        <v>23.597406500000002</v>
      </c>
      <c r="Q22" s="55">
        <v>24.896671999999999</v>
      </c>
      <c r="R22" s="55">
        <v>11.103783</v>
      </c>
      <c r="S22" s="55">
        <v>2.7206000000000001</v>
      </c>
      <c r="T22" s="55">
        <v>0.74355599999999999</v>
      </c>
      <c r="U22" s="55">
        <v>0.12615999999999999</v>
      </c>
      <c r="V22" s="55">
        <v>0.163909</v>
      </c>
      <c r="W22" s="55">
        <v>0.327513</v>
      </c>
      <c r="X22" s="55">
        <v>0.282329</v>
      </c>
      <c r="Y22" s="55">
        <v>0.37056299999999998</v>
      </c>
      <c r="Z22" s="55">
        <v>0.63942599999999983</v>
      </c>
      <c r="AA22" s="55">
        <v>0.44001899999999999</v>
      </c>
      <c r="AB22" s="55">
        <v>2.0379719999999999</v>
      </c>
      <c r="AC22" s="55">
        <v>2.5018811394891944</v>
      </c>
      <c r="AD22" s="55">
        <v>3.1994090000000002</v>
      </c>
      <c r="AE22" s="55">
        <v>0.93374799999999991</v>
      </c>
      <c r="AF22" s="55">
        <f t="shared" si="0"/>
        <v>282.61126813948925</v>
      </c>
    </row>
    <row r="23" spans="1:32">
      <c r="A23" s="1" t="s">
        <v>49</v>
      </c>
      <c r="B23" s="1" t="s">
        <v>50</v>
      </c>
      <c r="C23" s="55">
        <v>2.0362999999999999E-2</v>
      </c>
      <c r="D23" s="55">
        <v>2.5999999999999999E-2</v>
      </c>
      <c r="E23" s="55">
        <v>0.16635100000000003</v>
      </c>
      <c r="F23" s="55">
        <v>0.26099800000000001</v>
      </c>
      <c r="G23" s="55">
        <v>0.82571000000000017</v>
      </c>
      <c r="H23" s="55">
        <v>0.54024150000000004</v>
      </c>
      <c r="I23" s="55">
        <v>0.78063700000000003</v>
      </c>
      <c r="J23" s="55">
        <v>7.7860149999999999</v>
      </c>
      <c r="K23" s="55">
        <v>13.797200000000002</v>
      </c>
      <c r="L23" s="55">
        <v>18.775995999999999</v>
      </c>
      <c r="M23" s="55">
        <v>32.825589000000001</v>
      </c>
      <c r="N23" s="55">
        <v>20.372999499999999</v>
      </c>
      <c r="O23" s="55">
        <v>22.030124000000001</v>
      </c>
      <c r="P23" s="55">
        <v>18.245003000000001</v>
      </c>
      <c r="Q23" s="55">
        <v>36.354222999999998</v>
      </c>
      <c r="R23" s="55">
        <v>71.404976000000005</v>
      </c>
      <c r="S23" s="55">
        <v>85.738866999999999</v>
      </c>
      <c r="T23" s="55">
        <v>159.29389</v>
      </c>
      <c r="U23" s="55">
        <v>197.739957</v>
      </c>
      <c r="V23" s="55">
        <v>207.575074</v>
      </c>
      <c r="W23" s="55">
        <v>234.88457099999999</v>
      </c>
      <c r="X23" s="55">
        <v>242.867785</v>
      </c>
      <c r="Y23" s="55">
        <v>733.23812299999997</v>
      </c>
      <c r="Z23" s="55">
        <v>1579.8420759999997</v>
      </c>
      <c r="AA23" s="55">
        <v>1530.5233689999998</v>
      </c>
      <c r="AB23" s="55">
        <v>1036.1126069999998</v>
      </c>
      <c r="AC23" s="55">
        <v>916.48319449901771</v>
      </c>
      <c r="AD23" s="55">
        <v>1225.607841</v>
      </c>
      <c r="AE23" s="55">
        <v>936.0103519999999</v>
      </c>
      <c r="AF23" s="55">
        <f t="shared" si="0"/>
        <v>9330.1301324990145</v>
      </c>
    </row>
    <row r="24" spans="1:32">
      <c r="A24" s="1" t="s">
        <v>51</v>
      </c>
      <c r="B24" s="1" t="s">
        <v>52</v>
      </c>
      <c r="C24" s="55">
        <v>0</v>
      </c>
      <c r="D24" s="55">
        <v>5.1270000000000003E-2</v>
      </c>
      <c r="E24" s="55">
        <v>0.17281200000000002</v>
      </c>
      <c r="F24" s="55">
        <v>0.30595100000000003</v>
      </c>
      <c r="G24" s="55">
        <v>0.39454599999999995</v>
      </c>
      <c r="H24" s="55">
        <v>0.96316849999999998</v>
      </c>
      <c r="I24" s="55">
        <v>2.2502854999999999</v>
      </c>
      <c r="J24" s="55">
        <v>3.0632760000000001</v>
      </c>
      <c r="K24" s="55">
        <v>8.3452700000000011</v>
      </c>
      <c r="L24" s="55">
        <v>8.0443254999999994</v>
      </c>
      <c r="M24" s="55">
        <v>12.471181</v>
      </c>
      <c r="N24" s="55">
        <v>11.875636999999999</v>
      </c>
      <c r="O24" s="55">
        <v>2.0068589999999999</v>
      </c>
      <c r="P24" s="55">
        <v>2.3260895000000001</v>
      </c>
      <c r="Q24" s="55">
        <v>32.084085000000002</v>
      </c>
      <c r="R24" s="55">
        <v>5.5543500000000003</v>
      </c>
      <c r="S24" s="55">
        <v>9.9517559999999996</v>
      </c>
      <c r="T24" s="55">
        <v>12.695705999999999</v>
      </c>
      <c r="U24" s="55">
        <v>13.114423</v>
      </c>
      <c r="V24" s="55">
        <v>13.026787000000001</v>
      </c>
      <c r="W24" s="55">
        <v>19.731662</v>
      </c>
      <c r="X24" s="55">
        <v>27.898382999999999</v>
      </c>
      <c r="Y24" s="55">
        <v>93.698353999999995</v>
      </c>
      <c r="Z24" s="55">
        <v>396.90499100000005</v>
      </c>
      <c r="AA24" s="55">
        <v>163.75672599999999</v>
      </c>
      <c r="AB24" s="55">
        <v>183.987143</v>
      </c>
      <c r="AC24" s="55">
        <v>185.35565618860511</v>
      </c>
      <c r="AD24" s="55">
        <v>97.870465999999993</v>
      </c>
      <c r="AE24" s="55">
        <v>56.794331999999997</v>
      </c>
      <c r="AF24" s="55">
        <f t="shared" si="0"/>
        <v>1364.695491188605</v>
      </c>
    </row>
    <row r="25" spans="1:32">
      <c r="A25" s="1" t="s">
        <v>53</v>
      </c>
      <c r="B25" s="1" t="s">
        <v>54</v>
      </c>
      <c r="C25" s="55">
        <v>2.0679560000000001</v>
      </c>
      <c r="D25" s="55">
        <v>7.7180759999999999</v>
      </c>
      <c r="E25" s="55">
        <v>16.754864999999999</v>
      </c>
      <c r="F25" s="55">
        <v>55.359962000000003</v>
      </c>
      <c r="G25" s="55">
        <v>93.966676000000007</v>
      </c>
      <c r="H25" s="55">
        <v>52.916514499999998</v>
      </c>
      <c r="I25" s="55">
        <v>134.286732</v>
      </c>
      <c r="J25" s="55">
        <v>180.35847949999999</v>
      </c>
      <c r="K25" s="55">
        <v>322.53884199999993</v>
      </c>
      <c r="L25" s="55">
        <v>303.78685899999999</v>
      </c>
      <c r="M25" s="55">
        <v>350.60708749999998</v>
      </c>
      <c r="N25" s="55">
        <v>659.19704950000005</v>
      </c>
      <c r="O25" s="55">
        <v>964.40176250000002</v>
      </c>
      <c r="P25" s="55">
        <v>1194.543625</v>
      </c>
      <c r="Q25" s="55">
        <v>2463.831635</v>
      </c>
      <c r="R25" s="55">
        <v>3064.8599220000001</v>
      </c>
      <c r="S25" s="55">
        <v>3451.1171079999999</v>
      </c>
      <c r="T25" s="55">
        <v>3508.503592</v>
      </c>
      <c r="U25" s="55">
        <v>3914.3790650000001</v>
      </c>
      <c r="V25" s="55">
        <v>4445.3378309999998</v>
      </c>
      <c r="W25" s="55">
        <v>4049.6014970000001</v>
      </c>
      <c r="X25" s="55">
        <v>4022.7006649999998</v>
      </c>
      <c r="Y25" s="55">
        <v>4087.9585220000004</v>
      </c>
      <c r="Z25" s="55">
        <v>4726.9972880000005</v>
      </c>
      <c r="AA25" s="55">
        <v>4903.5763819999993</v>
      </c>
      <c r="AB25" s="55">
        <v>4484.9988699999994</v>
      </c>
      <c r="AC25" s="55">
        <v>3784.1444518664043</v>
      </c>
      <c r="AD25" s="55">
        <v>6077.9385629999979</v>
      </c>
      <c r="AE25" s="55">
        <v>5051.6089940000002</v>
      </c>
      <c r="AF25" s="55">
        <f t="shared" si="0"/>
        <v>66376.058872366397</v>
      </c>
    </row>
    <row r="26" spans="1:32">
      <c r="A26" s="1" t="s">
        <v>55</v>
      </c>
      <c r="B26" s="1" t="s">
        <v>56</v>
      </c>
      <c r="C26" s="55">
        <v>0</v>
      </c>
      <c r="D26" s="55">
        <v>0.01</v>
      </c>
      <c r="E26" s="55">
        <v>0</v>
      </c>
      <c r="F26" s="55">
        <v>1.9487999999999998E-2</v>
      </c>
      <c r="G26" s="55">
        <v>0</v>
      </c>
      <c r="H26" s="55">
        <v>3.8800000000000001E-2</v>
      </c>
      <c r="I26" s="55">
        <v>0.122368</v>
      </c>
      <c r="J26" s="55">
        <v>2.6800000000000001E-4</v>
      </c>
      <c r="K26" s="55">
        <v>0.63444700000000009</v>
      </c>
      <c r="L26" s="55">
        <v>0.92234000000000005</v>
      </c>
      <c r="M26" s="55">
        <v>1.0095909999999999</v>
      </c>
      <c r="N26" s="55">
        <v>0.92034000000000005</v>
      </c>
      <c r="O26" s="55">
        <v>1.4895910000000001</v>
      </c>
      <c r="P26" s="55">
        <v>2.3590080000000002</v>
      </c>
      <c r="Q26" s="55">
        <v>1.721633</v>
      </c>
      <c r="R26" s="55">
        <v>2.9274680000000002</v>
      </c>
      <c r="S26" s="55">
        <v>2.229155</v>
      </c>
      <c r="T26" s="55">
        <v>2.8064300000000002</v>
      </c>
      <c r="U26" s="55">
        <v>2.3689849999999999</v>
      </c>
      <c r="V26" s="55">
        <v>4.2549539999999997</v>
      </c>
      <c r="W26" s="55">
        <v>6.6861009999999998</v>
      </c>
      <c r="X26" s="55">
        <v>5.7367169999999996</v>
      </c>
      <c r="Y26" s="55">
        <v>6.6451520000000004</v>
      </c>
      <c r="Z26" s="55">
        <v>1.0717889999999999</v>
      </c>
      <c r="AA26" s="55">
        <v>1.331979</v>
      </c>
      <c r="AB26" s="55">
        <v>6.4416860000000007</v>
      </c>
      <c r="AC26" s="55">
        <v>7.3189499017681729</v>
      </c>
      <c r="AD26" s="55">
        <v>15.831484000000005</v>
      </c>
      <c r="AE26" s="55">
        <v>13.519891000000001</v>
      </c>
      <c r="AF26" s="55">
        <f t="shared" si="0"/>
        <v>88.41861490176818</v>
      </c>
    </row>
    <row r="27" spans="1:32">
      <c r="A27" s="1" t="s">
        <v>57</v>
      </c>
      <c r="B27" s="1" t="s">
        <v>58</v>
      </c>
      <c r="C27" s="55">
        <v>2.4729999999999999E-3</v>
      </c>
      <c r="D27" s="55">
        <v>5.3530000000000001E-3</v>
      </c>
      <c r="E27" s="55">
        <v>0</v>
      </c>
      <c r="F27" s="55">
        <v>0</v>
      </c>
      <c r="G27" s="55">
        <v>0</v>
      </c>
      <c r="H27" s="55">
        <v>6.3E-3</v>
      </c>
      <c r="I27" s="55">
        <v>0.16416</v>
      </c>
      <c r="J27" s="55">
        <v>3.3520000000000001E-2</v>
      </c>
      <c r="K27" s="55">
        <v>2.2942000000000001E-2</v>
      </c>
      <c r="L27" s="55">
        <v>3.1250000000000002E-3</v>
      </c>
      <c r="M27" s="55">
        <v>5.8505500000000002E-2</v>
      </c>
      <c r="N27" s="55">
        <v>0.86044600000000004</v>
      </c>
      <c r="O27" s="55">
        <v>0.2461805</v>
      </c>
      <c r="P27" s="55">
        <v>0.48120950000000001</v>
      </c>
      <c r="Q27" s="55">
        <v>1.1687460000000001</v>
      </c>
      <c r="R27" s="55">
        <v>3.1219350000000001</v>
      </c>
      <c r="S27" s="55">
        <v>28.688682</v>
      </c>
      <c r="T27" s="55">
        <v>16.738187</v>
      </c>
      <c r="U27" s="55">
        <v>11.17925</v>
      </c>
      <c r="V27" s="55">
        <v>16.971488000000001</v>
      </c>
      <c r="W27" s="55">
        <v>31.302391</v>
      </c>
      <c r="X27" s="55">
        <v>24.008827</v>
      </c>
      <c r="Y27" s="55">
        <v>42.191415000000006</v>
      </c>
      <c r="Z27" s="55">
        <v>49.887293</v>
      </c>
      <c r="AA27" s="55">
        <v>62.096424999999996</v>
      </c>
      <c r="AB27" s="55">
        <v>107.77520199999999</v>
      </c>
      <c r="AC27" s="55">
        <v>111.06482023575637</v>
      </c>
      <c r="AD27" s="55">
        <v>300.226876</v>
      </c>
      <c r="AE27" s="55">
        <v>280.322969</v>
      </c>
      <c r="AF27" s="55">
        <f t="shared" si="0"/>
        <v>1088.6287207357564</v>
      </c>
    </row>
    <row r="28" spans="1:32">
      <c r="A28" s="1" t="s">
        <v>59</v>
      </c>
      <c r="B28" s="1" t="s">
        <v>60</v>
      </c>
      <c r="C28" s="55">
        <v>0.60252799999999995</v>
      </c>
      <c r="D28" s="55">
        <v>1.386749</v>
      </c>
      <c r="E28" s="55">
        <v>1.3989339999999999</v>
      </c>
      <c r="F28" s="55">
        <v>1.9984620000000002</v>
      </c>
      <c r="G28" s="55">
        <v>2.0729229999999998</v>
      </c>
      <c r="H28" s="55">
        <v>2.3329475</v>
      </c>
      <c r="I28" s="55">
        <v>5.9520670000000004</v>
      </c>
      <c r="J28" s="55">
        <v>5.6459739999999998</v>
      </c>
      <c r="K28" s="55">
        <v>35.131763999999997</v>
      </c>
      <c r="L28" s="55">
        <v>45.288004999999998</v>
      </c>
      <c r="M28" s="55">
        <v>67.910283000000007</v>
      </c>
      <c r="N28" s="55">
        <v>133.3378755</v>
      </c>
      <c r="O28" s="55">
        <v>328.56681700000001</v>
      </c>
      <c r="P28" s="55">
        <v>405.19126849999998</v>
      </c>
      <c r="Q28" s="55">
        <v>1199.7158669999999</v>
      </c>
      <c r="R28" s="55">
        <v>1861.5669150000001</v>
      </c>
      <c r="S28" s="55">
        <v>2485.6078680000001</v>
      </c>
      <c r="T28" s="55">
        <v>3001.7844020000002</v>
      </c>
      <c r="U28" s="55">
        <v>2907.4769080000001</v>
      </c>
      <c r="V28" s="55">
        <v>3063.67551</v>
      </c>
      <c r="W28" s="55">
        <v>2978.911415</v>
      </c>
      <c r="X28" s="55">
        <v>3394.4803040000002</v>
      </c>
      <c r="Y28" s="55">
        <v>3381.6436589999998</v>
      </c>
      <c r="Z28" s="55">
        <v>2971.6164320000003</v>
      </c>
      <c r="AA28" s="55">
        <v>3015.0491410000004</v>
      </c>
      <c r="AB28" s="55">
        <v>3719.8866459999999</v>
      </c>
      <c r="AC28" s="55">
        <v>3873.6831719056981</v>
      </c>
      <c r="AD28" s="55">
        <v>332.13563699999997</v>
      </c>
      <c r="AE28" s="55">
        <v>348.17805400000003</v>
      </c>
      <c r="AF28" s="55">
        <f t="shared" si="0"/>
        <v>39572.228527405707</v>
      </c>
    </row>
    <row r="29" spans="1:32">
      <c r="A29" s="1" t="s">
        <v>61</v>
      </c>
      <c r="B29" s="1" t="s">
        <v>62</v>
      </c>
      <c r="C29" s="55">
        <v>1.4063665000000001</v>
      </c>
      <c r="D29" s="55">
        <v>4.2402319999999998</v>
      </c>
      <c r="E29" s="55">
        <v>2.8272110000000001</v>
      </c>
      <c r="F29" s="55">
        <v>6.9741410000000004</v>
      </c>
      <c r="G29" s="55">
        <v>13.149431000000002</v>
      </c>
      <c r="H29" s="55">
        <v>10.0080525</v>
      </c>
      <c r="I29" s="55">
        <v>14.340953000000001</v>
      </c>
      <c r="J29" s="55">
        <v>17.411530500000001</v>
      </c>
      <c r="K29" s="55">
        <v>24.763674000000002</v>
      </c>
      <c r="L29" s="55">
        <v>8.8275024999999996</v>
      </c>
      <c r="M29" s="55">
        <v>8.7747775000000008</v>
      </c>
      <c r="N29" s="55">
        <v>7.5946749999999996</v>
      </c>
      <c r="O29" s="55">
        <v>29.941008</v>
      </c>
      <c r="P29" s="55">
        <v>39.707050000000002</v>
      </c>
      <c r="Q29" s="55">
        <v>65.541891000000007</v>
      </c>
      <c r="R29" s="55">
        <v>100.656919</v>
      </c>
      <c r="S29" s="55">
        <v>92.047433999999996</v>
      </c>
      <c r="T29" s="55">
        <v>127.235889</v>
      </c>
      <c r="U29" s="55">
        <v>130.49784299999999</v>
      </c>
      <c r="V29" s="55">
        <v>175.014467</v>
      </c>
      <c r="W29" s="55">
        <v>167.45909</v>
      </c>
      <c r="X29" s="55">
        <v>195.662541</v>
      </c>
      <c r="Y29" s="55">
        <v>182.67446600000002</v>
      </c>
      <c r="Z29" s="55">
        <v>181.15687200000002</v>
      </c>
      <c r="AA29" s="55">
        <v>254.65035200000003</v>
      </c>
      <c r="AB29" s="55">
        <v>28.348524000000001</v>
      </c>
      <c r="AC29" s="55">
        <v>26.864878192534384</v>
      </c>
      <c r="AD29" s="55">
        <v>323.6453820000001</v>
      </c>
      <c r="AE29" s="55">
        <v>302.59096800000003</v>
      </c>
      <c r="AF29" s="55">
        <f t="shared" si="0"/>
        <v>2544.0141206925346</v>
      </c>
    </row>
    <row r="30" spans="1:32">
      <c r="A30" s="1" t="s">
        <v>63</v>
      </c>
      <c r="B30" s="1" t="s">
        <v>64</v>
      </c>
      <c r="C30" s="55">
        <v>0.14861650000000001</v>
      </c>
      <c r="D30" s="55">
        <v>0.31482099999999996</v>
      </c>
      <c r="E30" s="55">
        <v>0.82187399999999977</v>
      </c>
      <c r="F30" s="55">
        <v>0.99895700000000009</v>
      </c>
      <c r="G30" s="55">
        <v>0.64738299999999993</v>
      </c>
      <c r="H30" s="55">
        <v>0.74065150000000002</v>
      </c>
      <c r="I30" s="55">
        <v>1.0509035</v>
      </c>
      <c r="J30" s="55">
        <v>1.3167935</v>
      </c>
      <c r="K30" s="55">
        <v>3.8752660000000003</v>
      </c>
      <c r="L30" s="55">
        <v>4.8022625000000003</v>
      </c>
      <c r="M30" s="55">
        <v>6.0867699999999996</v>
      </c>
      <c r="N30" s="55">
        <v>10.8172725</v>
      </c>
      <c r="O30" s="55">
        <v>11.846667999999999</v>
      </c>
      <c r="P30" s="55">
        <v>17.997085999999999</v>
      </c>
      <c r="Q30" s="55">
        <v>38.910510000000002</v>
      </c>
      <c r="R30" s="55">
        <v>49.334471000000001</v>
      </c>
      <c r="S30" s="55">
        <v>66.097509000000002</v>
      </c>
      <c r="T30" s="55">
        <v>51.394018000000003</v>
      </c>
      <c r="U30" s="55">
        <v>53.326303000000003</v>
      </c>
      <c r="V30" s="55">
        <v>58.014952000000001</v>
      </c>
      <c r="W30" s="55">
        <v>86.866648999999995</v>
      </c>
      <c r="X30" s="55">
        <v>77.035751000000005</v>
      </c>
      <c r="Y30" s="55">
        <v>143.61681899999999</v>
      </c>
      <c r="Z30" s="55">
        <v>117.44668100000001</v>
      </c>
      <c r="AA30" s="55">
        <v>138.41840800000006</v>
      </c>
      <c r="AB30" s="55">
        <v>253.89006899999998</v>
      </c>
      <c r="AC30" s="55">
        <v>203.15916895874267</v>
      </c>
      <c r="AD30" s="55">
        <v>291.66799500000002</v>
      </c>
      <c r="AE30" s="55">
        <v>319.25898199999995</v>
      </c>
      <c r="AF30" s="55">
        <f t="shared" si="0"/>
        <v>2009.9036109587428</v>
      </c>
    </row>
    <row r="31" spans="1:32">
      <c r="A31" s="1" t="s">
        <v>65</v>
      </c>
      <c r="B31" s="1" t="s">
        <v>66</v>
      </c>
      <c r="C31" s="55">
        <v>3.6595999999999997E-2</v>
      </c>
      <c r="D31" s="55">
        <v>0.57253900000000002</v>
      </c>
      <c r="E31" s="55">
        <v>0.80735899999999983</v>
      </c>
      <c r="F31" s="55">
        <v>1.5394279999999996</v>
      </c>
      <c r="G31" s="55">
        <v>4.0334790000000007</v>
      </c>
      <c r="H31" s="55">
        <v>2.5365445000000002</v>
      </c>
      <c r="I31" s="55">
        <v>3.5084985</v>
      </c>
      <c r="J31" s="55">
        <v>3.5715189999999999</v>
      </c>
      <c r="K31" s="55">
        <v>7.4235120000000014</v>
      </c>
      <c r="L31" s="55">
        <v>4.4992169999999998</v>
      </c>
      <c r="M31" s="55">
        <v>4.4703445000000004</v>
      </c>
      <c r="N31" s="55">
        <v>5.02874</v>
      </c>
      <c r="O31" s="55">
        <v>5.8220915</v>
      </c>
      <c r="P31" s="55">
        <v>5.6564585000000003</v>
      </c>
      <c r="Q31" s="55">
        <v>8.7422280000000008</v>
      </c>
      <c r="R31" s="55">
        <v>13.072456000000001</v>
      </c>
      <c r="S31" s="55">
        <v>19.13768</v>
      </c>
      <c r="T31" s="55">
        <v>26.249379999999999</v>
      </c>
      <c r="U31" s="55">
        <v>22.847743999999999</v>
      </c>
      <c r="V31" s="55">
        <v>22.050432000000001</v>
      </c>
      <c r="W31" s="55">
        <v>42.383673000000002</v>
      </c>
      <c r="X31" s="55">
        <v>36.489365999999997</v>
      </c>
      <c r="Y31" s="55">
        <v>23.87698</v>
      </c>
      <c r="Z31" s="55">
        <v>18.175719999999995</v>
      </c>
      <c r="AA31" s="55">
        <v>17.927807000000008</v>
      </c>
      <c r="AB31" s="55">
        <v>15.733921999999998</v>
      </c>
      <c r="AC31" s="55">
        <v>21.513671905697446</v>
      </c>
      <c r="AD31" s="55">
        <v>36.534129000000007</v>
      </c>
      <c r="AE31" s="55">
        <v>32.445332999999998</v>
      </c>
      <c r="AF31" s="55">
        <f t="shared" si="0"/>
        <v>406.68684840569745</v>
      </c>
    </row>
    <row r="32" spans="1:32">
      <c r="A32" s="1" t="s">
        <v>67</v>
      </c>
      <c r="B32" s="1" t="s">
        <v>68</v>
      </c>
      <c r="C32" s="55">
        <v>7.986E-3</v>
      </c>
      <c r="D32" s="55">
        <v>2.0178999999999999E-2</v>
      </c>
      <c r="E32" s="55">
        <v>0.12037799999999999</v>
      </c>
      <c r="F32" s="55">
        <v>0.152091</v>
      </c>
      <c r="G32" s="55">
        <v>0.32512000000000002</v>
      </c>
      <c r="H32" s="55">
        <v>0.26568199999999997</v>
      </c>
      <c r="I32" s="55">
        <v>0.46690399999999999</v>
      </c>
      <c r="J32" s="55">
        <v>0.6401095</v>
      </c>
      <c r="K32" s="55">
        <v>1.734113</v>
      </c>
      <c r="L32" s="55">
        <v>1.5659354999999999</v>
      </c>
      <c r="M32" s="55">
        <v>1.8771344999999999</v>
      </c>
      <c r="N32" s="55">
        <v>2.7262335000000002</v>
      </c>
      <c r="O32" s="55">
        <v>3.5759699999999999</v>
      </c>
      <c r="P32" s="55">
        <v>5.3499485</v>
      </c>
      <c r="Q32" s="55">
        <v>9.6668190000000003</v>
      </c>
      <c r="R32" s="55">
        <v>11.492964000000001</v>
      </c>
      <c r="S32" s="55">
        <v>15.151789000000001</v>
      </c>
      <c r="T32" s="55">
        <v>16.913209999999999</v>
      </c>
      <c r="U32" s="55">
        <v>16.256171999999999</v>
      </c>
      <c r="V32" s="55">
        <v>20.017382000000001</v>
      </c>
      <c r="W32" s="55">
        <v>25.874265999999999</v>
      </c>
      <c r="X32" s="55">
        <v>21.296354999999998</v>
      </c>
      <c r="Y32" s="55">
        <v>23.87698</v>
      </c>
      <c r="Z32" s="55">
        <v>23.100916999999999</v>
      </c>
      <c r="AA32" s="55">
        <v>23.985797999999999</v>
      </c>
      <c r="AB32" s="55">
        <v>23.602905999999997</v>
      </c>
      <c r="AC32" s="55">
        <v>20.466214145383102</v>
      </c>
      <c r="AD32" s="55">
        <v>33.057164999999998</v>
      </c>
      <c r="AE32" s="55">
        <v>37.857291999999994</v>
      </c>
      <c r="AF32" s="55">
        <f t="shared" si="0"/>
        <v>341.44401364538305</v>
      </c>
    </row>
    <row r="33" spans="1:32">
      <c r="A33" s="1" t="s">
        <v>69</v>
      </c>
      <c r="B33" s="1" t="s">
        <v>70</v>
      </c>
      <c r="C33" s="55">
        <v>0.21462149999999999</v>
      </c>
      <c r="D33" s="55">
        <v>0.42120000000000007</v>
      </c>
      <c r="E33" s="55">
        <v>1.258202</v>
      </c>
      <c r="F33" s="55">
        <v>1.2491940000000001</v>
      </c>
      <c r="G33" s="55">
        <v>1.7078729999999998</v>
      </c>
      <c r="H33" s="55">
        <v>1.4058364999999999</v>
      </c>
      <c r="I33" s="55">
        <v>2.2926715</v>
      </c>
      <c r="J33" s="55">
        <v>3.6306395</v>
      </c>
      <c r="K33" s="55">
        <v>7.9411099999999992</v>
      </c>
      <c r="L33" s="55">
        <v>5.855467</v>
      </c>
      <c r="M33" s="55">
        <v>8.2703530000000001</v>
      </c>
      <c r="N33" s="55">
        <v>9.9038275000000002</v>
      </c>
      <c r="O33" s="55">
        <v>13.676294499999999</v>
      </c>
      <c r="P33" s="55">
        <v>21.415565999999998</v>
      </c>
      <c r="Q33" s="55">
        <v>48.691006999999999</v>
      </c>
      <c r="R33" s="55">
        <v>92.137135000000001</v>
      </c>
      <c r="S33" s="55">
        <v>93.307942999999995</v>
      </c>
      <c r="T33" s="55">
        <v>89.522771000000006</v>
      </c>
      <c r="U33" s="55">
        <v>98.022595999999993</v>
      </c>
      <c r="V33" s="55">
        <v>102.36335200000001</v>
      </c>
      <c r="W33" s="55">
        <v>113.76395599999999</v>
      </c>
      <c r="X33" s="55">
        <v>144.67325299999999</v>
      </c>
      <c r="Y33" s="55">
        <v>178.25598999999997</v>
      </c>
      <c r="Z33" s="55">
        <v>220.01225000000005</v>
      </c>
      <c r="AA33" s="55">
        <v>278.86136600000003</v>
      </c>
      <c r="AB33" s="55">
        <v>287.94794199999995</v>
      </c>
      <c r="AC33" s="55">
        <v>279.81915520628684</v>
      </c>
      <c r="AD33" s="55">
        <v>545.97066600000016</v>
      </c>
      <c r="AE33" s="55">
        <v>690.44233099999985</v>
      </c>
      <c r="AF33" s="55">
        <f t="shared" si="0"/>
        <v>3343.0345692062865</v>
      </c>
    </row>
    <row r="34" spans="1:32">
      <c r="B34" s="1" t="s">
        <v>431</v>
      </c>
      <c r="C34" s="55">
        <f t="shared" ref="C34:AA34" si="1">SUM(C9:C33)</f>
        <v>50.738953500000015</v>
      </c>
      <c r="D34" s="55">
        <f t="shared" si="1"/>
        <v>69.291802000000004</v>
      </c>
      <c r="E34" s="55">
        <f t="shared" si="1"/>
        <v>174.48227</v>
      </c>
      <c r="F34" s="55">
        <f t="shared" si="1"/>
        <v>347.47321199999993</v>
      </c>
      <c r="G34" s="55">
        <f t="shared" si="1"/>
        <v>372.76663500000006</v>
      </c>
      <c r="H34" s="55">
        <f t="shared" si="1"/>
        <v>263.24503450000009</v>
      </c>
      <c r="I34" s="55">
        <f t="shared" si="1"/>
        <v>433.5312454999999</v>
      </c>
      <c r="J34" s="55">
        <f t="shared" si="1"/>
        <v>681.469424</v>
      </c>
      <c r="K34" s="55">
        <f t="shared" si="1"/>
        <v>1414.396925</v>
      </c>
      <c r="L34" s="55">
        <f t="shared" si="1"/>
        <v>1304.4096075000002</v>
      </c>
      <c r="M34" s="55">
        <f t="shared" si="1"/>
        <v>1676.9765304999996</v>
      </c>
      <c r="N34" s="55">
        <f t="shared" si="1"/>
        <v>2413.3660050000003</v>
      </c>
      <c r="O34" s="55">
        <f t="shared" si="1"/>
        <v>3382.0934609999999</v>
      </c>
      <c r="P34" s="55">
        <f t="shared" si="1"/>
        <v>3978.9434130000004</v>
      </c>
      <c r="Q34" s="55">
        <f t="shared" si="1"/>
        <v>7639.3264810000001</v>
      </c>
      <c r="R34" s="55">
        <f t="shared" si="1"/>
        <v>10526.513732999998</v>
      </c>
      <c r="S34" s="55">
        <f t="shared" si="1"/>
        <v>12220.404321999999</v>
      </c>
      <c r="T34" s="55">
        <f t="shared" si="1"/>
        <v>13357.706270000001</v>
      </c>
      <c r="U34" s="55">
        <f t="shared" si="1"/>
        <v>14975.210270999998</v>
      </c>
      <c r="V34" s="55">
        <f t="shared" si="1"/>
        <v>16994.053653000006</v>
      </c>
      <c r="W34" s="55">
        <f t="shared" si="1"/>
        <v>16207.458464000001</v>
      </c>
      <c r="X34" s="55">
        <f t="shared" si="1"/>
        <v>16656.055562000001</v>
      </c>
      <c r="Y34" s="55">
        <f t="shared" si="1"/>
        <v>17164.848824000004</v>
      </c>
      <c r="Z34" s="55">
        <f t="shared" si="1"/>
        <v>18302.685286</v>
      </c>
      <c r="AA34" s="55">
        <f t="shared" si="1"/>
        <v>21243.802077</v>
      </c>
      <c r="AB34" s="55">
        <v>19585.143400000001</v>
      </c>
      <c r="AC34" s="55">
        <v>19115.572777996073</v>
      </c>
      <c r="AD34" s="55">
        <v>22707.491973999993</v>
      </c>
      <c r="AE34" s="55">
        <v>21967.643755999998</v>
      </c>
      <c r="AF34" s="55">
        <f>SUM(C34:AD34)</f>
        <v>243259.45761349608</v>
      </c>
    </row>
    <row r="35" spans="1:32">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ht="13.8"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1:32" ht="13.8" thickTop="1">
      <c r="A38" s="30" t="s">
        <v>21</v>
      </c>
      <c r="B38" s="30" t="s">
        <v>22</v>
      </c>
      <c r="C38" s="63">
        <f>C9/C$34*100</f>
        <v>0.30437364065855232</v>
      </c>
      <c r="D38" s="63">
        <f t="shared" ref="D38:AF47" si="2">D9/D$34*100</f>
        <v>0.20737806761036459</v>
      </c>
      <c r="E38" s="63">
        <f t="shared" si="2"/>
        <v>0.60342291511911217</v>
      </c>
      <c r="F38" s="63">
        <f t="shared" si="2"/>
        <v>0.8300890256829353</v>
      </c>
      <c r="G38" s="63">
        <f t="shared" si="2"/>
        <v>0.88376149866524389</v>
      </c>
      <c r="H38" s="63">
        <f t="shared" si="2"/>
        <v>0.78798637320545517</v>
      </c>
      <c r="I38" s="63">
        <f t="shared" si="2"/>
        <v>0.82968737255640335</v>
      </c>
      <c r="J38" s="63">
        <f t="shared" si="2"/>
        <v>0.55865866698078004</v>
      </c>
      <c r="K38" s="63">
        <f t="shared" si="2"/>
        <v>0.52214048754383435</v>
      </c>
      <c r="L38" s="63">
        <f t="shared" si="2"/>
        <v>0.69970555625488207</v>
      </c>
      <c r="M38" s="63">
        <f t="shared" si="2"/>
        <v>1.0222663637927403</v>
      </c>
      <c r="N38" s="63">
        <f t="shared" si="2"/>
        <v>0.75072599690489117</v>
      </c>
      <c r="O38" s="63">
        <f t="shared" si="2"/>
        <v>0.34605647759182373</v>
      </c>
      <c r="P38" s="63">
        <f t="shared" si="2"/>
        <v>0.34536914888264075</v>
      </c>
      <c r="Q38" s="63">
        <f t="shared" si="2"/>
        <v>1.1734086142665539</v>
      </c>
      <c r="R38" s="63">
        <f t="shared" si="2"/>
        <v>0.37880249825728324</v>
      </c>
      <c r="S38" s="63">
        <f t="shared" si="2"/>
        <v>0.32425275756763955</v>
      </c>
      <c r="T38" s="63">
        <f t="shared" si="2"/>
        <v>0.4384788287457978</v>
      </c>
      <c r="U38" s="63">
        <f t="shared" si="2"/>
        <v>0.31618161710685738</v>
      </c>
      <c r="V38" s="63">
        <f t="shared" si="2"/>
        <v>0.31504765780557925</v>
      </c>
      <c r="W38" s="63">
        <f t="shared" si="2"/>
        <v>0.35716617832820502</v>
      </c>
      <c r="X38" s="63">
        <f t="shared" si="2"/>
        <v>0.50494430501227927</v>
      </c>
      <c r="Y38" s="63">
        <f t="shared" si="2"/>
        <v>1.0582863843578472</v>
      </c>
      <c r="Z38" s="63">
        <f t="shared" si="2"/>
        <v>0.9801075863835953</v>
      </c>
      <c r="AA38" s="63">
        <f t="shared" si="2"/>
        <v>1.2588205163591162</v>
      </c>
      <c r="AB38" s="63">
        <f t="shared" si="2"/>
        <v>1.2218843697616224</v>
      </c>
      <c r="AC38" s="63">
        <f t="shared" si="2"/>
        <v>1.0506433803081372</v>
      </c>
      <c r="AD38" s="63">
        <f t="shared" si="2"/>
        <v>1.3658130160526383</v>
      </c>
      <c r="AE38" s="63">
        <f t="shared" ref="AE38:AF63" si="3">AE9/AE$34*100</f>
        <v>1.3555354470761929</v>
      </c>
      <c r="AF38" s="63">
        <f t="shared" si="2"/>
        <v>0.92137987315632741</v>
      </c>
    </row>
    <row r="39" spans="1:32">
      <c r="A39" s="1" t="s">
        <v>23</v>
      </c>
      <c r="B39" s="1" t="s">
        <v>24</v>
      </c>
      <c r="C39" s="63">
        <f t="shared" ref="C39:R63" si="4">C10/C$34*100</f>
        <v>14.24421672394169</v>
      </c>
      <c r="D39" s="63">
        <f t="shared" si="4"/>
        <v>14.701638153385014</v>
      </c>
      <c r="E39" s="63">
        <f t="shared" si="4"/>
        <v>53.338927789052718</v>
      </c>
      <c r="F39" s="63">
        <f t="shared" si="4"/>
        <v>45.448193571825634</v>
      </c>
      <c r="G39" s="63">
        <f t="shared" si="4"/>
        <v>29.2354810671293</v>
      </c>
      <c r="H39" s="63">
        <f t="shared" si="4"/>
        <v>26.185805985259709</v>
      </c>
      <c r="I39" s="63">
        <f t="shared" si="4"/>
        <v>18.36675460569543</v>
      </c>
      <c r="J39" s="63">
        <f t="shared" si="4"/>
        <v>18.094309980369712</v>
      </c>
      <c r="K39" s="63">
        <f t="shared" si="4"/>
        <v>18.259972532109401</v>
      </c>
      <c r="L39" s="63">
        <f t="shared" si="4"/>
        <v>18.178837930707282</v>
      </c>
      <c r="M39" s="63">
        <f t="shared" si="4"/>
        <v>19.597859720911583</v>
      </c>
      <c r="N39" s="63">
        <f t="shared" si="4"/>
        <v>21.242198114081742</v>
      </c>
      <c r="O39" s="63">
        <f t="shared" si="4"/>
        <v>26.067924635037166</v>
      </c>
      <c r="P39" s="63">
        <f t="shared" si="4"/>
        <v>28.077683609420053</v>
      </c>
      <c r="Q39" s="63">
        <f t="shared" si="4"/>
        <v>27.662639726890863</v>
      </c>
      <c r="R39" s="63">
        <f t="shared" si="4"/>
        <v>27.787849635630174</v>
      </c>
      <c r="S39" s="63">
        <f t="shared" si="2"/>
        <v>31.410002368659768</v>
      </c>
      <c r="T39" s="63">
        <f t="shared" si="2"/>
        <v>28.513206025153899</v>
      </c>
      <c r="U39" s="63">
        <f t="shared" si="2"/>
        <v>31.766366935175839</v>
      </c>
      <c r="V39" s="63">
        <f t="shared" si="2"/>
        <v>29.842926876394266</v>
      </c>
      <c r="W39" s="63">
        <f t="shared" si="2"/>
        <v>31.259150256366802</v>
      </c>
      <c r="X39" s="63">
        <f t="shared" si="2"/>
        <v>29.659006927609095</v>
      </c>
      <c r="Y39" s="63">
        <f t="shared" si="2"/>
        <v>25.292297931164114</v>
      </c>
      <c r="Z39" s="63">
        <f t="shared" si="2"/>
        <v>27.533464878263995</v>
      </c>
      <c r="AA39" s="63">
        <f t="shared" si="2"/>
        <v>25.236861111620296</v>
      </c>
      <c r="AB39" s="63">
        <f t="shared" si="2"/>
        <v>26.084181175819214</v>
      </c>
      <c r="AC39" s="63">
        <f t="shared" si="2"/>
        <v>26.56075161579982</v>
      </c>
      <c r="AD39" s="63">
        <f t="shared" si="2"/>
        <v>14.367600132747278</v>
      </c>
      <c r="AE39" s="63">
        <f t="shared" si="3"/>
        <v>13.505151407918708</v>
      </c>
      <c r="AF39" s="63">
        <f t="shared" si="3"/>
        <v>27.814892802649688</v>
      </c>
    </row>
    <row r="40" spans="1:32">
      <c r="A40" s="1" t="s">
        <v>25</v>
      </c>
      <c r="B40" s="1" t="s">
        <v>26</v>
      </c>
      <c r="C40" s="63">
        <f t="shared" si="4"/>
        <v>52.755147975213944</v>
      </c>
      <c r="D40" s="63">
        <f t="shared" si="2"/>
        <v>54.320004551187751</v>
      </c>
      <c r="E40" s="63">
        <f t="shared" si="2"/>
        <v>23.365665749305077</v>
      </c>
      <c r="F40" s="63">
        <f t="shared" si="2"/>
        <v>20.854190912420609</v>
      </c>
      <c r="G40" s="63">
        <f t="shared" si="2"/>
        <v>25.357261386872782</v>
      </c>
      <c r="H40" s="63">
        <f t="shared" si="2"/>
        <v>27.754851915354923</v>
      </c>
      <c r="I40" s="63">
        <f t="shared" si="2"/>
        <v>23.068862980027127</v>
      </c>
      <c r="J40" s="63">
        <f t="shared" si="2"/>
        <v>24.737804010411477</v>
      </c>
      <c r="K40" s="63">
        <f t="shared" si="2"/>
        <v>26.251308627526885</v>
      </c>
      <c r="L40" s="63">
        <f t="shared" si="2"/>
        <v>22.956737038599275</v>
      </c>
      <c r="M40" s="63">
        <f t="shared" si="2"/>
        <v>20.869057475458813</v>
      </c>
      <c r="N40" s="63">
        <f t="shared" si="2"/>
        <v>18.44494256477272</v>
      </c>
      <c r="O40" s="63">
        <f t="shared" si="2"/>
        <v>14.589234543332449</v>
      </c>
      <c r="P40" s="63">
        <f t="shared" si="2"/>
        <v>12.744141129106323</v>
      </c>
      <c r="Q40" s="63">
        <f t="shared" si="2"/>
        <v>9.0505256414894664</v>
      </c>
      <c r="R40" s="63">
        <f t="shared" si="2"/>
        <v>11.031465577816295</v>
      </c>
      <c r="S40" s="63">
        <f t="shared" si="2"/>
        <v>7.952360768051518</v>
      </c>
      <c r="T40" s="63">
        <f t="shared" si="2"/>
        <v>9.1319540821135288</v>
      </c>
      <c r="U40" s="63">
        <f t="shared" si="2"/>
        <v>9.2728869636584506</v>
      </c>
      <c r="V40" s="63">
        <f t="shared" si="2"/>
        <v>11.578947778905187</v>
      </c>
      <c r="W40" s="63">
        <f t="shared" si="2"/>
        <v>11.105477419534788</v>
      </c>
      <c r="X40" s="63">
        <f t="shared" si="2"/>
        <v>10.513828766249164</v>
      </c>
      <c r="Y40" s="63">
        <f t="shared" si="2"/>
        <v>11.013910045957767</v>
      </c>
      <c r="Z40" s="63">
        <f t="shared" si="2"/>
        <v>5.1204685288276561</v>
      </c>
      <c r="AA40" s="63">
        <f t="shared" si="2"/>
        <v>12.306708891015994</v>
      </c>
      <c r="AB40" s="63">
        <f t="shared" si="2"/>
        <v>8.9176531993122925</v>
      </c>
      <c r="AC40" s="63">
        <f t="shared" si="2"/>
        <v>9.2366401079801168</v>
      </c>
      <c r="AD40" s="63">
        <f t="shared" si="2"/>
        <v>14.45117400352847</v>
      </c>
      <c r="AE40" s="63">
        <f t="shared" si="3"/>
        <v>16.921211333758666</v>
      </c>
      <c r="AF40" s="63">
        <f t="shared" si="3"/>
        <v>12.326299907411679</v>
      </c>
    </row>
    <row r="41" spans="1:32">
      <c r="A41" s="1" t="s">
        <v>27</v>
      </c>
      <c r="B41" s="1" t="s">
        <v>28</v>
      </c>
      <c r="C41" s="63">
        <f t="shared" si="4"/>
        <v>0</v>
      </c>
      <c r="D41" s="63">
        <f t="shared" si="2"/>
        <v>0.11895779532476296</v>
      </c>
      <c r="E41" s="63">
        <f t="shared" si="2"/>
        <v>0.17161571774599221</v>
      </c>
      <c r="F41" s="63">
        <f t="shared" si="2"/>
        <v>8.0563044957836935E-2</v>
      </c>
      <c r="G41" s="63">
        <f t="shared" si="2"/>
        <v>0.13266155110690092</v>
      </c>
      <c r="H41" s="63">
        <f t="shared" si="2"/>
        <v>9.6043027166766909E-2</v>
      </c>
      <c r="I41" s="63">
        <f t="shared" si="2"/>
        <v>6.4639054949039432E-2</v>
      </c>
      <c r="J41" s="63">
        <f t="shared" si="2"/>
        <v>4.7409317075977862E-2</v>
      </c>
      <c r="K41" s="63">
        <f t="shared" si="2"/>
        <v>6.9898059202864848E-2</v>
      </c>
      <c r="L41" s="63">
        <f t="shared" si="2"/>
        <v>4.9268419697683023E-2</v>
      </c>
      <c r="M41" s="63">
        <f t="shared" si="2"/>
        <v>3.5156932090410077E-2</v>
      </c>
      <c r="N41" s="63">
        <f t="shared" si="2"/>
        <v>1.577773529630869E-2</v>
      </c>
      <c r="O41" s="63">
        <f t="shared" si="2"/>
        <v>3.5688280466475264E-2</v>
      </c>
      <c r="P41" s="63">
        <f t="shared" si="2"/>
        <v>9.618282048184533E-2</v>
      </c>
      <c r="Q41" s="63">
        <f t="shared" si="2"/>
        <v>0.18262700297858889</v>
      </c>
      <c r="R41" s="63">
        <f t="shared" si="2"/>
        <v>0.28228107380743972</v>
      </c>
      <c r="S41" s="63">
        <f t="shared" si="2"/>
        <v>0.19980412559708108</v>
      </c>
      <c r="T41" s="63">
        <f t="shared" si="2"/>
        <v>5.8849969007440973E-2</v>
      </c>
      <c r="U41" s="63">
        <f t="shared" si="2"/>
        <v>2.7429671608382056E-2</v>
      </c>
      <c r="V41" s="63">
        <f t="shared" si="2"/>
        <v>0.12172947327577791</v>
      </c>
      <c r="W41" s="63">
        <f t="shared" si="2"/>
        <v>0.16418634086958842</v>
      </c>
      <c r="X41" s="63">
        <f t="shared" si="2"/>
        <v>0.17300046156029986</v>
      </c>
      <c r="Y41" s="63">
        <f t="shared" si="2"/>
        <v>8.5286571120458801E-2</v>
      </c>
      <c r="Z41" s="63">
        <f t="shared" si="2"/>
        <v>9.4937746721194427E-2</v>
      </c>
      <c r="AA41" s="63">
        <f t="shared" si="2"/>
        <v>9.2362868609303525E-2</v>
      </c>
      <c r="AB41" s="63">
        <f t="shared" si="2"/>
        <v>0.13226716532491664</v>
      </c>
      <c r="AC41" s="63">
        <f t="shared" si="2"/>
        <v>0.116901708869765</v>
      </c>
      <c r="AD41" s="63">
        <f t="shared" si="2"/>
        <v>11.891281595923205</v>
      </c>
      <c r="AE41" s="63">
        <f t="shared" si="3"/>
        <v>13.930907247001151</v>
      </c>
      <c r="AF41" s="63">
        <f t="shared" si="3"/>
        <v>2.477274157953802</v>
      </c>
    </row>
    <row r="42" spans="1:32">
      <c r="A42" s="1" t="s">
        <v>29</v>
      </c>
      <c r="B42" s="1" t="s">
        <v>30</v>
      </c>
      <c r="C42" s="63">
        <f t="shared" si="4"/>
        <v>5.7537686503526313</v>
      </c>
      <c r="D42" s="63">
        <f t="shared" si="2"/>
        <v>2.0764462150948244</v>
      </c>
      <c r="E42" s="63">
        <f t="shared" si="2"/>
        <v>0.6659169438820346</v>
      </c>
      <c r="F42" s="63">
        <f t="shared" si="2"/>
        <v>1.4289066979931682</v>
      </c>
      <c r="G42" s="63">
        <f t="shared" si="2"/>
        <v>2.3006160409179315</v>
      </c>
      <c r="H42" s="63">
        <f t="shared" si="2"/>
        <v>2.420171006112557</v>
      </c>
      <c r="I42" s="63">
        <f t="shared" si="2"/>
        <v>5.4357441925140328</v>
      </c>
      <c r="J42" s="63">
        <f t="shared" si="2"/>
        <v>8.379859460869957</v>
      </c>
      <c r="K42" s="63">
        <f t="shared" si="2"/>
        <v>9.9588932576334592</v>
      </c>
      <c r="L42" s="63">
        <f t="shared" si="2"/>
        <v>11.472804258688351</v>
      </c>
      <c r="M42" s="63">
        <f t="shared" si="2"/>
        <v>11.677134350927044</v>
      </c>
      <c r="N42" s="63">
        <f t="shared" si="2"/>
        <v>10.058997495491777</v>
      </c>
      <c r="O42" s="63">
        <f t="shared" si="2"/>
        <v>7.2110666902708633</v>
      </c>
      <c r="P42" s="63">
        <f t="shared" si="2"/>
        <v>5.5542005894819697</v>
      </c>
      <c r="Q42" s="63">
        <f t="shared" si="2"/>
        <v>3.3035531683018799</v>
      </c>
      <c r="R42" s="63">
        <f t="shared" si="2"/>
        <v>2.8824726656536255</v>
      </c>
      <c r="S42" s="63">
        <f t="shared" si="2"/>
        <v>2.090193010554958</v>
      </c>
      <c r="T42" s="63">
        <f t="shared" si="2"/>
        <v>2.6057303399590324</v>
      </c>
      <c r="U42" s="63">
        <f t="shared" si="2"/>
        <v>2.6912013033997155</v>
      </c>
      <c r="V42" s="63">
        <f t="shared" si="2"/>
        <v>3.4461256034496275</v>
      </c>
      <c r="W42" s="63">
        <f t="shared" si="2"/>
        <v>2.6716582057686402</v>
      </c>
      <c r="X42" s="63">
        <f t="shared" si="2"/>
        <v>2.8608217067137565</v>
      </c>
      <c r="Y42" s="63">
        <f t="shared" si="2"/>
        <v>3.0659395104265306</v>
      </c>
      <c r="Z42" s="63">
        <f t="shared" si="2"/>
        <v>3.2291541801906063</v>
      </c>
      <c r="AA42" s="63">
        <f t="shared" si="2"/>
        <v>4.2617764970622103</v>
      </c>
      <c r="AB42" s="63">
        <f t="shared" si="2"/>
        <v>9.8255216247229521E-2</v>
      </c>
      <c r="AC42" s="63">
        <f t="shared" si="2"/>
        <v>0.11444297027953265</v>
      </c>
      <c r="AD42" s="63">
        <f t="shared" si="2"/>
        <v>3.823252713219258</v>
      </c>
      <c r="AE42" s="63">
        <f t="shared" si="3"/>
        <v>4.040349710958778</v>
      </c>
      <c r="AF42" s="63">
        <f t="shared" si="3"/>
        <v>3.3614442854531057</v>
      </c>
    </row>
    <row r="43" spans="1:32">
      <c r="A43" s="1" t="s">
        <v>31</v>
      </c>
      <c r="B43" s="1" t="s">
        <v>32</v>
      </c>
      <c r="C43" s="63">
        <f t="shared" si="4"/>
        <v>5.7537686503526313</v>
      </c>
      <c r="D43" s="63">
        <f t="shared" si="2"/>
        <v>2.0764462150948244</v>
      </c>
      <c r="E43" s="63">
        <f t="shared" si="2"/>
        <v>0.6659169438820346</v>
      </c>
      <c r="F43" s="63">
        <f t="shared" si="2"/>
        <v>1.427338807343802</v>
      </c>
      <c r="G43" s="63">
        <f t="shared" si="2"/>
        <v>2.2951450577115082</v>
      </c>
      <c r="H43" s="63">
        <f t="shared" si="2"/>
        <v>2.411378247668333</v>
      </c>
      <c r="I43" s="63">
        <f t="shared" si="2"/>
        <v>5.4268422966528727</v>
      </c>
      <c r="J43" s="63">
        <f t="shared" si="2"/>
        <v>8.3712865157102048</v>
      </c>
      <c r="K43" s="63">
        <f t="shared" si="2"/>
        <v>9.9595654169002099</v>
      </c>
      <c r="L43" s="63">
        <f t="shared" si="2"/>
        <v>11.67351341361536</v>
      </c>
      <c r="M43" s="63">
        <f t="shared" si="2"/>
        <v>11.772215437096127</v>
      </c>
      <c r="N43" s="63">
        <f t="shared" si="2"/>
        <v>10.13360663046217</v>
      </c>
      <c r="O43" s="63">
        <f t="shared" si="2"/>
        <v>8.5388126120740573</v>
      </c>
      <c r="P43" s="63">
        <f t="shared" si="2"/>
        <v>7.0514156241407191</v>
      </c>
      <c r="Q43" s="63">
        <f t="shared" si="2"/>
        <v>4.5757995403050504</v>
      </c>
      <c r="R43" s="63">
        <f t="shared" si="2"/>
        <v>4.2906982259859658</v>
      </c>
      <c r="S43" s="63">
        <f t="shared" si="2"/>
        <v>3.1014078831883682</v>
      </c>
      <c r="T43" s="63">
        <f t="shared" si="2"/>
        <v>3.5234576467446157</v>
      </c>
      <c r="U43" s="63">
        <f t="shared" si="2"/>
        <v>3.1946649585712521</v>
      </c>
      <c r="V43" s="63">
        <f t="shared" si="2"/>
        <v>3.6148956543487958</v>
      </c>
      <c r="W43" s="63">
        <f t="shared" si="2"/>
        <v>2.7994462179730437</v>
      </c>
      <c r="X43" s="63">
        <f t="shared" si="2"/>
        <v>3.0962224404231966</v>
      </c>
      <c r="Y43" s="63">
        <f t="shared" si="2"/>
        <v>3.3868949908090364</v>
      </c>
      <c r="Z43" s="63">
        <f t="shared" si="2"/>
        <v>3.6980182876100844</v>
      </c>
      <c r="AA43" s="63">
        <f t="shared" si="2"/>
        <v>4.687917244711203</v>
      </c>
      <c r="AB43" s="63">
        <f t="shared" si="2"/>
        <v>6.1776606241238969</v>
      </c>
      <c r="AC43" s="63">
        <f t="shared" si="2"/>
        <v>7.2454078529768289</v>
      </c>
      <c r="AD43" s="63">
        <f t="shared" si="2"/>
        <v>3.6811052975691352</v>
      </c>
      <c r="AE43" s="63">
        <f t="shared" si="3"/>
        <v>3.907908374404176</v>
      </c>
      <c r="AF43" s="63">
        <f t="shared" si="3"/>
        <v>4.7960393986963945</v>
      </c>
    </row>
    <row r="44" spans="1:32">
      <c r="A44" s="1" t="s">
        <v>33</v>
      </c>
      <c r="B44" s="1" t="s">
        <v>34</v>
      </c>
      <c r="C44" s="63">
        <f t="shared" si="4"/>
        <v>8.4156248906473784E-4</v>
      </c>
      <c r="D44" s="63">
        <f t="shared" si="2"/>
        <v>0.11534842173681671</v>
      </c>
      <c r="E44" s="63">
        <f t="shared" si="2"/>
        <v>0.80120862710004859</v>
      </c>
      <c r="F44" s="63">
        <f t="shared" si="2"/>
        <v>0.54543916899124889</v>
      </c>
      <c r="G44" s="63">
        <f t="shared" si="2"/>
        <v>9.9175989825376912E-2</v>
      </c>
      <c r="H44" s="63">
        <f t="shared" si="2"/>
        <v>0.3833834898032995</v>
      </c>
      <c r="I44" s="63">
        <f t="shared" si="2"/>
        <v>0.44876869203652364</v>
      </c>
      <c r="J44" s="63">
        <f t="shared" si="2"/>
        <v>0.41338824616143016</v>
      </c>
      <c r="K44" s="63">
        <f t="shared" si="2"/>
        <v>0.15122056349210461</v>
      </c>
      <c r="L44" s="63">
        <f t="shared" si="2"/>
        <v>0.15967411524910893</v>
      </c>
      <c r="M44" s="63">
        <f t="shared" si="2"/>
        <v>0.23331999159424138</v>
      </c>
      <c r="N44" s="63">
        <f t="shared" si="2"/>
        <v>0.2675999614903003</v>
      </c>
      <c r="O44" s="63">
        <f t="shared" si="2"/>
        <v>0.33264797764262616</v>
      </c>
      <c r="P44" s="63">
        <f t="shared" si="2"/>
        <v>0.15447864827425731</v>
      </c>
      <c r="Q44" s="63">
        <f t="shared" si="2"/>
        <v>0.12925954957625274</v>
      </c>
      <c r="R44" s="63">
        <f t="shared" si="2"/>
        <v>0.11970170105320282</v>
      </c>
      <c r="S44" s="63">
        <f t="shared" si="2"/>
        <v>9.7050545035149788E-2</v>
      </c>
      <c r="T44" s="63">
        <f t="shared" si="2"/>
        <v>0.11491809064910663</v>
      </c>
      <c r="U44" s="63">
        <f t="shared" si="2"/>
        <v>0.13482941898385581</v>
      </c>
      <c r="V44" s="63">
        <f t="shared" si="2"/>
        <v>8.1229559950007038E-2</v>
      </c>
      <c r="W44" s="63">
        <f t="shared" si="2"/>
        <v>9.652832388711774E-2</v>
      </c>
      <c r="X44" s="63">
        <f t="shared" si="2"/>
        <v>0.10550960840989057</v>
      </c>
      <c r="Y44" s="63">
        <f t="shared" si="2"/>
        <v>0.16126336027671148</v>
      </c>
      <c r="Z44" s="63">
        <f t="shared" si="2"/>
        <v>0.20114745145162191</v>
      </c>
      <c r="AA44" s="63">
        <f t="shared" si="2"/>
        <v>0.18198529556936804</v>
      </c>
      <c r="AB44" s="63">
        <f t="shared" si="2"/>
        <v>0.19012726758998355</v>
      </c>
      <c r="AC44" s="63">
        <f t="shared" si="2"/>
        <v>0.22803300140722421</v>
      </c>
      <c r="AD44" s="63">
        <f t="shared" si="2"/>
        <v>0.33277973228625496</v>
      </c>
      <c r="AE44" s="63">
        <f t="shared" si="3"/>
        <v>0.33088946546734965</v>
      </c>
      <c r="AF44" s="63">
        <f t="shared" si="3"/>
        <v>0.20169474484375643</v>
      </c>
    </row>
    <row r="45" spans="1:32">
      <c r="A45" s="1" t="s">
        <v>35</v>
      </c>
      <c r="B45" s="1" t="s">
        <v>36</v>
      </c>
      <c r="C45" s="63">
        <f t="shared" si="4"/>
        <v>0</v>
      </c>
      <c r="D45" s="63">
        <f t="shared" si="2"/>
        <v>1.4429022931168682</v>
      </c>
      <c r="E45" s="63">
        <f t="shared" si="2"/>
        <v>0.9333062895158345</v>
      </c>
      <c r="F45" s="63">
        <f t="shared" si="2"/>
        <v>0.79475191313452975</v>
      </c>
      <c r="G45" s="63">
        <f t="shared" si="2"/>
        <v>1.1679022721548022</v>
      </c>
      <c r="H45" s="63">
        <f t="shared" si="2"/>
        <v>1.0049194299237576</v>
      </c>
      <c r="I45" s="63">
        <f t="shared" si="2"/>
        <v>1.0638611513873</v>
      </c>
      <c r="J45" s="63">
        <f t="shared" si="2"/>
        <v>0.77524952902362354</v>
      </c>
      <c r="K45" s="63">
        <f t="shared" si="2"/>
        <v>0.59721580630557425</v>
      </c>
      <c r="L45" s="63">
        <f t="shared" si="2"/>
        <v>0.61723564083761151</v>
      </c>
      <c r="M45" s="63">
        <f t="shared" si="2"/>
        <v>0.61928153501966987</v>
      </c>
      <c r="N45" s="63">
        <f t="shared" si="2"/>
        <v>0.44127138104773289</v>
      </c>
      <c r="O45" s="63">
        <f t="shared" si="2"/>
        <v>7.3852719589288726E-2</v>
      </c>
      <c r="P45" s="63">
        <f t="shared" si="2"/>
        <v>6.1415864624159711E-2</v>
      </c>
      <c r="Q45" s="63">
        <f t="shared" si="2"/>
        <v>0.12841978968171813</v>
      </c>
      <c r="R45" s="63">
        <f t="shared" si="2"/>
        <v>0.12443806498760783</v>
      </c>
      <c r="S45" s="63">
        <f t="shared" si="2"/>
        <v>0.11342434042911859</v>
      </c>
      <c r="T45" s="63">
        <f t="shared" si="2"/>
        <v>0.11182946157117436</v>
      </c>
      <c r="U45" s="63">
        <f t="shared" si="2"/>
        <v>0.11040118770162678</v>
      </c>
      <c r="V45" s="63">
        <f t="shared" si="2"/>
        <v>9.8842173521293583E-2</v>
      </c>
      <c r="W45" s="63">
        <f t="shared" si="2"/>
        <v>9.100018385214477E-2</v>
      </c>
      <c r="X45" s="63">
        <f t="shared" si="2"/>
        <v>9.4870847069284045E-2</v>
      </c>
      <c r="Y45" s="63">
        <f t="shared" si="2"/>
        <v>0.1166403980908139</v>
      </c>
      <c r="Z45" s="63">
        <f t="shared" si="2"/>
        <v>0.22678082670060068</v>
      </c>
      <c r="AA45" s="63">
        <f t="shared" si="2"/>
        <v>0.22132108852070245</v>
      </c>
      <c r="AB45" s="63">
        <f t="shared" si="2"/>
        <v>0.19588940563999135</v>
      </c>
      <c r="AC45" s="63">
        <f t="shared" si="2"/>
        <v>0.26161504919835293</v>
      </c>
      <c r="AD45" s="63">
        <f t="shared" si="2"/>
        <v>0.49440812366485093</v>
      </c>
      <c r="AE45" s="63">
        <f t="shared" si="3"/>
        <v>0.38948525818400931</v>
      </c>
      <c r="AF45" s="63">
        <f t="shared" si="3"/>
        <v>0.23641230818718845</v>
      </c>
    </row>
    <row r="46" spans="1:32">
      <c r="A46" s="1" t="s">
        <v>37</v>
      </c>
      <c r="B46" s="1" t="s">
        <v>38</v>
      </c>
      <c r="C46" s="63">
        <f t="shared" si="4"/>
        <v>5.9126170191901948E-4</v>
      </c>
      <c r="D46" s="63">
        <f t="shared" si="2"/>
        <v>2.425828094353788E-2</v>
      </c>
      <c r="E46" s="63">
        <f t="shared" si="2"/>
        <v>4.2098712952324613</v>
      </c>
      <c r="F46" s="63">
        <f t="shared" si="2"/>
        <v>8.2273409899580994</v>
      </c>
      <c r="G46" s="63">
        <f t="shared" si="2"/>
        <v>5.2163898735196614</v>
      </c>
      <c r="H46" s="63">
        <f t="shared" si="2"/>
        <v>6.0009200287498663</v>
      </c>
      <c r="I46" s="63">
        <f t="shared" si="2"/>
        <v>2.7505047499511779</v>
      </c>
      <c r="J46" s="63">
        <f t="shared" si="2"/>
        <v>1.2389373906818157</v>
      </c>
      <c r="K46" s="63">
        <f t="shared" si="2"/>
        <v>0.84169936950336621</v>
      </c>
      <c r="L46" s="63">
        <f t="shared" si="2"/>
        <v>0.93833688663627834</v>
      </c>
      <c r="M46" s="63">
        <f t="shared" si="2"/>
        <v>1.1398687550087931</v>
      </c>
      <c r="N46" s="63">
        <f t="shared" si="2"/>
        <v>1.1973188045300238</v>
      </c>
      <c r="O46" s="63">
        <f t="shared" si="2"/>
        <v>0.97179218667369649</v>
      </c>
      <c r="P46" s="63">
        <f t="shared" si="2"/>
        <v>0.89088351656837172</v>
      </c>
      <c r="Q46" s="63">
        <f t="shared" si="2"/>
        <v>1.1349477498525566</v>
      </c>
      <c r="R46" s="63">
        <f t="shared" si="2"/>
        <v>1.6006527733088365</v>
      </c>
      <c r="S46" s="63">
        <f t="shared" si="2"/>
        <v>1.297569743372031</v>
      </c>
      <c r="T46" s="63">
        <f t="shared" si="2"/>
        <v>1.2414034913495668</v>
      </c>
      <c r="U46" s="63">
        <f t="shared" si="2"/>
        <v>1.3775197494186828</v>
      </c>
      <c r="V46" s="63">
        <f t="shared" si="2"/>
        <v>1.0992209558372397</v>
      </c>
      <c r="W46" s="63">
        <f t="shared" si="2"/>
        <v>1.2145941785829895</v>
      </c>
      <c r="X46" s="63">
        <f t="shared" si="2"/>
        <v>1.3942107970016628</v>
      </c>
      <c r="Y46" s="63">
        <f t="shared" si="2"/>
        <v>1.4137955625958618</v>
      </c>
      <c r="Z46" s="63">
        <f t="shared" si="2"/>
        <v>1.487007047037961</v>
      </c>
      <c r="AA46" s="63">
        <f t="shared" si="2"/>
        <v>1.503862043348108</v>
      </c>
      <c r="AB46" s="63">
        <f t="shared" si="2"/>
        <v>1.4426152478413816</v>
      </c>
      <c r="AC46" s="63">
        <f t="shared" si="2"/>
        <v>1.7037711129827513</v>
      </c>
      <c r="AD46" s="63">
        <f t="shared" si="2"/>
        <v>2.6568236980586595</v>
      </c>
      <c r="AE46" s="63">
        <f t="shared" si="3"/>
        <v>2.7786267101736049</v>
      </c>
      <c r="AF46" s="63">
        <f t="shared" si="3"/>
        <v>1.763556140904049</v>
      </c>
    </row>
    <row r="47" spans="1:32">
      <c r="A47" s="1" t="s">
        <v>39</v>
      </c>
      <c r="B47" s="1" t="s">
        <v>40</v>
      </c>
      <c r="C47" s="63">
        <f t="shared" si="4"/>
        <v>0</v>
      </c>
      <c r="D47" s="63">
        <f t="shared" si="2"/>
        <v>0</v>
      </c>
      <c r="E47" s="63">
        <f t="shared" si="2"/>
        <v>0</v>
      </c>
      <c r="F47" s="63">
        <f t="shared" si="2"/>
        <v>2.9072744750176602E-3</v>
      </c>
      <c r="G47" s="63">
        <f t="shared" si="2"/>
        <v>0</v>
      </c>
      <c r="H47" s="63">
        <f t="shared" si="2"/>
        <v>0</v>
      </c>
      <c r="I47" s="63">
        <f t="shared" si="2"/>
        <v>2.1717004478285067E-4</v>
      </c>
      <c r="J47" s="63">
        <f t="shared" si="2"/>
        <v>9.3995413064930117E-4</v>
      </c>
      <c r="K47" s="63">
        <f t="shared" si="2"/>
        <v>1.1368237384990071E-2</v>
      </c>
      <c r="L47" s="63">
        <f t="shared" si="2"/>
        <v>1.384611083524237E-3</v>
      </c>
      <c r="M47" s="63">
        <f t="shared" si="2"/>
        <v>0</v>
      </c>
      <c r="N47" s="63">
        <f t="shared" si="2"/>
        <v>9.9067650536496226E-3</v>
      </c>
      <c r="O47" s="63">
        <f t="shared" si="2"/>
        <v>1.266863275485337E-2</v>
      </c>
      <c r="P47" s="63">
        <f t="shared" si="2"/>
        <v>2.2116009419106557E-2</v>
      </c>
      <c r="Q47" s="63">
        <f t="shared" si="2"/>
        <v>2.4955995855677061E-3</v>
      </c>
      <c r="R47" s="63">
        <f t="shared" si="2"/>
        <v>7.6831990202467938E-3</v>
      </c>
      <c r="S47" s="63">
        <f t="shared" si="2"/>
        <v>1.8415904586303263E-2</v>
      </c>
      <c r="T47" s="63">
        <f t="shared" si="2"/>
        <v>2.5353432180239131E-2</v>
      </c>
      <c r="U47" s="63">
        <f t="shared" si="2"/>
        <v>3.3430976322883312E-2</v>
      </c>
      <c r="V47" s="63">
        <f t="shared" ref="D47:AD56" si="5">V18/V$34*100</f>
        <v>2.5419091219812798E-2</v>
      </c>
      <c r="W47" s="63">
        <f t="shared" si="5"/>
        <v>2.3366939415035971E-2</v>
      </c>
      <c r="X47" s="63">
        <f t="shared" si="5"/>
        <v>2.4175765894938476E-2</v>
      </c>
      <c r="Y47" s="63">
        <f t="shared" si="5"/>
        <v>3.4371831995110604E-2</v>
      </c>
      <c r="Z47" s="63">
        <f t="shared" si="5"/>
        <v>2.6955126654413478E-2</v>
      </c>
      <c r="AA47" s="63">
        <f t="shared" si="5"/>
        <v>2.7085269290046773E-2</v>
      </c>
      <c r="AB47" s="63">
        <f t="shared" si="5"/>
        <v>4.5654406594745685E-2</v>
      </c>
      <c r="AC47" s="63">
        <f t="shared" si="5"/>
        <v>4.0038987153397286E-2</v>
      </c>
      <c r="AD47" s="63">
        <f t="shared" si="5"/>
        <v>0.10839617174887924</v>
      </c>
      <c r="AE47" s="63">
        <f t="shared" si="3"/>
        <v>0.2378369550249548</v>
      </c>
      <c r="AF47" s="63">
        <f t="shared" si="3"/>
        <v>5.572819986480107E-2</v>
      </c>
    </row>
    <row r="48" spans="1:32">
      <c r="A48" s="1" t="s">
        <v>41</v>
      </c>
      <c r="B48" s="1" t="s">
        <v>42</v>
      </c>
      <c r="C48" s="63">
        <f t="shared" si="4"/>
        <v>1.2351250011492647</v>
      </c>
      <c r="D48" s="63">
        <f t="shared" si="5"/>
        <v>0.74788933905918609</v>
      </c>
      <c r="E48" s="63">
        <f t="shared" si="5"/>
        <v>0.25380687676747904</v>
      </c>
      <c r="F48" s="63">
        <f t="shared" si="5"/>
        <v>0.11121288970040086</v>
      </c>
      <c r="G48" s="63">
        <f t="shared" si="5"/>
        <v>6.4295453910460612E-2</v>
      </c>
      <c r="H48" s="63">
        <f t="shared" si="5"/>
        <v>1.876737583819458</v>
      </c>
      <c r="I48" s="63">
        <f t="shared" si="5"/>
        <v>1.1236300844664266</v>
      </c>
      <c r="J48" s="63">
        <f t="shared" si="5"/>
        <v>0.85083465168057193</v>
      </c>
      <c r="K48" s="63">
        <f t="shared" si="5"/>
        <v>0.31897835185126699</v>
      </c>
      <c r="L48" s="63">
        <f t="shared" si="5"/>
        <v>0.73059673473771136</v>
      </c>
      <c r="M48" s="63">
        <f t="shared" si="5"/>
        <v>0</v>
      </c>
      <c r="N48" s="63">
        <f t="shared" si="5"/>
        <v>0.64731994515684743</v>
      </c>
      <c r="O48" s="63">
        <f t="shared" si="5"/>
        <v>0.51396428574331465</v>
      </c>
      <c r="P48" s="63">
        <f t="shared" si="5"/>
        <v>0.66364275032729647</v>
      </c>
      <c r="Q48" s="63">
        <f t="shared" si="5"/>
        <v>0.84400799154691875</v>
      </c>
      <c r="R48" s="63">
        <f t="shared" si="5"/>
        <v>0.80995194764925704</v>
      </c>
      <c r="S48" s="63">
        <f t="shared" si="5"/>
        <v>0.80954160266122188</v>
      </c>
      <c r="T48" s="63">
        <f t="shared" si="5"/>
        <v>0.87733856121092846</v>
      </c>
      <c r="U48" s="63">
        <f t="shared" si="5"/>
        <v>0.87346271359744576</v>
      </c>
      <c r="V48" s="63">
        <f t="shared" si="5"/>
        <v>0.9170320465152173</v>
      </c>
      <c r="W48" s="63">
        <f t="shared" si="5"/>
        <v>1.2524067265133914</v>
      </c>
      <c r="X48" s="63">
        <f t="shared" si="5"/>
        <v>1.1433565785795976</v>
      </c>
      <c r="Y48" s="63">
        <f t="shared" si="5"/>
        <v>1.2991666998441602</v>
      </c>
      <c r="Z48" s="63">
        <f t="shared" si="5"/>
        <v>0.71375399816291207</v>
      </c>
      <c r="AA48" s="63">
        <f t="shared" si="5"/>
        <v>0.83581408523965306</v>
      </c>
      <c r="AB48" s="63">
        <f t="shared" si="5"/>
        <v>2.0087224942146706</v>
      </c>
      <c r="AC48" s="63">
        <f t="shared" si="5"/>
        <v>2.3534195544442169</v>
      </c>
      <c r="AD48" s="63">
        <f t="shared" si="5"/>
        <v>3.498372611601392</v>
      </c>
      <c r="AE48" s="63">
        <f t="shared" si="3"/>
        <v>3.1362042449902159</v>
      </c>
      <c r="AF48" s="63">
        <f t="shared" si="3"/>
        <v>1.6422867208924214</v>
      </c>
    </row>
    <row r="49" spans="1:32">
      <c r="A49" s="1" t="s">
        <v>43</v>
      </c>
      <c r="B49" s="1" t="s">
        <v>44</v>
      </c>
      <c r="C49" s="63">
        <f t="shared" si="4"/>
        <v>0</v>
      </c>
      <c r="D49" s="63">
        <f t="shared" si="5"/>
        <v>0</v>
      </c>
      <c r="E49" s="63">
        <f t="shared" si="5"/>
        <v>0</v>
      </c>
      <c r="F49" s="63">
        <f t="shared" si="5"/>
        <v>2.3311149522513414E-2</v>
      </c>
      <c r="G49" s="63">
        <f t="shared" si="5"/>
        <v>0</v>
      </c>
      <c r="H49" s="63">
        <f t="shared" si="5"/>
        <v>8.1748930386757175E-4</v>
      </c>
      <c r="I49" s="63">
        <f t="shared" si="5"/>
        <v>8.7560009558757413E-4</v>
      </c>
      <c r="J49" s="63">
        <f t="shared" si="5"/>
        <v>2.0114622193232838E-3</v>
      </c>
      <c r="K49" s="63">
        <f t="shared" si="5"/>
        <v>0</v>
      </c>
      <c r="L49" s="63">
        <f t="shared" si="5"/>
        <v>3.4621410130943084E-3</v>
      </c>
      <c r="M49" s="63">
        <f t="shared" si="5"/>
        <v>6.0758632066019849E-2</v>
      </c>
      <c r="N49" s="63">
        <f t="shared" si="5"/>
        <v>0</v>
      </c>
      <c r="O49" s="63">
        <f t="shared" si="5"/>
        <v>0.31397251798181453</v>
      </c>
      <c r="P49" s="63">
        <f t="shared" si="5"/>
        <v>0.59591448127990743</v>
      </c>
      <c r="Q49" s="63">
        <f t="shared" si="5"/>
        <v>0.210321486324234</v>
      </c>
      <c r="R49" s="63">
        <f t="shared" si="5"/>
        <v>0.20341399387409134</v>
      </c>
      <c r="S49" s="63">
        <f t="shared" si="5"/>
        <v>0.31750712151273452</v>
      </c>
      <c r="T49" s="63">
        <f t="shared" si="5"/>
        <v>0.40178640640224234</v>
      </c>
      <c r="U49" s="63">
        <f t="shared" si="5"/>
        <v>0.5260444800067543</v>
      </c>
      <c r="V49" s="63">
        <f t="shared" si="5"/>
        <v>0.63984181302619758</v>
      </c>
      <c r="W49" s="63">
        <f t="shared" si="5"/>
        <v>0.64705161659330224</v>
      </c>
      <c r="X49" s="63">
        <f t="shared" si="5"/>
        <v>0.72950061043990644</v>
      </c>
      <c r="Y49" s="63">
        <f t="shared" si="5"/>
        <v>0.75817178079680336</v>
      </c>
      <c r="Z49" s="63">
        <f t="shared" si="5"/>
        <v>2.8338929063963368E-2</v>
      </c>
      <c r="AA49" s="63">
        <f t="shared" si="5"/>
        <v>1.1670236763710741E-2</v>
      </c>
      <c r="AB49" s="63">
        <f t="shared" si="5"/>
        <v>1.1348343305977528</v>
      </c>
      <c r="AC49" s="63">
        <f t="shared" si="5"/>
        <v>1.0772742353216609</v>
      </c>
      <c r="AD49" s="63">
        <f t="shared" si="5"/>
        <v>1.320629232604656</v>
      </c>
      <c r="AE49" s="63">
        <f t="shared" si="3"/>
        <v>1.4463061151618579</v>
      </c>
      <c r="AF49" s="63">
        <f t="shared" si="3"/>
        <v>0.72470955981187124</v>
      </c>
    </row>
    <row r="50" spans="1:32">
      <c r="A50" s="1" t="s">
        <v>45</v>
      </c>
      <c r="B50" s="1" t="s">
        <v>46</v>
      </c>
      <c r="C50" s="63">
        <f t="shared" si="4"/>
        <v>1.1520734261892094E-2</v>
      </c>
      <c r="D50" s="63">
        <f t="shared" si="5"/>
        <v>5.1838744213925916E-3</v>
      </c>
      <c r="E50" s="63">
        <f t="shared" si="5"/>
        <v>6.3576660253216568E-3</v>
      </c>
      <c r="F50" s="63">
        <f t="shared" si="5"/>
        <v>1.4568029491723812E-2</v>
      </c>
      <c r="G50" s="63">
        <f t="shared" si="5"/>
        <v>3.9028707598790319E-2</v>
      </c>
      <c r="H50" s="63">
        <f t="shared" si="5"/>
        <v>4.9560099109865627E-2</v>
      </c>
      <c r="I50" s="63">
        <f t="shared" si="5"/>
        <v>6.0916485891441947E-2</v>
      </c>
      <c r="J50" s="63">
        <f t="shared" si="5"/>
        <v>2.8816479959928473E-2</v>
      </c>
      <c r="K50" s="63">
        <f t="shared" si="5"/>
        <v>5.5323578987560372E-2</v>
      </c>
      <c r="L50" s="63">
        <f t="shared" si="5"/>
        <v>3.8836765467476053E-2</v>
      </c>
      <c r="M50" s="63">
        <f t="shared" si="5"/>
        <v>0.12648048207136198</v>
      </c>
      <c r="N50" s="63">
        <f t="shared" si="5"/>
        <v>7.4439620690687561E-2</v>
      </c>
      <c r="O50" s="63">
        <f t="shared" si="5"/>
        <v>8.2645720239012649E-2</v>
      </c>
      <c r="P50" s="63">
        <f t="shared" si="5"/>
        <v>9.1024767735242984E-2</v>
      </c>
      <c r="Q50" s="63">
        <f t="shared" si="5"/>
        <v>0.14031979162902333</v>
      </c>
      <c r="R50" s="63">
        <f t="shared" si="5"/>
        <v>0.25281686487113431</v>
      </c>
      <c r="S50" s="63">
        <f t="shared" si="5"/>
        <v>0.29149571537392543</v>
      </c>
      <c r="T50" s="63">
        <f t="shared" si="5"/>
        <v>0.44756922177777453</v>
      </c>
      <c r="U50" s="63">
        <f t="shared" si="5"/>
        <v>0.47870550531650707</v>
      </c>
      <c r="V50" s="63">
        <f t="shared" si="5"/>
        <v>0.387503966649975</v>
      </c>
      <c r="W50" s="63">
        <f t="shared" si="5"/>
        <v>0.45239489684864626</v>
      </c>
      <c r="X50" s="63">
        <f t="shared" si="5"/>
        <v>0.51043984383653918</v>
      </c>
      <c r="Y50" s="63">
        <f t="shared" si="5"/>
        <v>0.47520190149272701</v>
      </c>
      <c r="Z50" s="63">
        <f t="shared" si="5"/>
        <v>0.45580806147507297</v>
      </c>
      <c r="AA50" s="63">
        <f t="shared" si="5"/>
        <v>0.46252423480437421</v>
      </c>
      <c r="AB50" s="63">
        <f t="shared" si="5"/>
        <v>0.52135968532147692</v>
      </c>
      <c r="AC50" s="63">
        <f t="shared" si="5"/>
        <v>0.66712852183400639</v>
      </c>
      <c r="AD50" s="63">
        <f t="shared" si="5"/>
        <v>1.1245636298909041</v>
      </c>
      <c r="AE50" s="63">
        <f t="shared" si="3"/>
        <v>1.2839080382617982</v>
      </c>
      <c r="AF50" s="63">
        <f t="shared" si="3"/>
        <v>0.60484415510442158</v>
      </c>
    </row>
    <row r="51" spans="1:32">
      <c r="A51" s="1" t="s">
        <v>47</v>
      </c>
      <c r="B51" s="1" t="s">
        <v>48</v>
      </c>
      <c r="C51" s="63">
        <f t="shared" si="4"/>
        <v>11.05692591787491</v>
      </c>
      <c r="D51" s="63">
        <f t="shared" si="5"/>
        <v>2.8530618961244505</v>
      </c>
      <c r="E51" s="63">
        <f t="shared" si="5"/>
        <v>1.0410272631138968</v>
      </c>
      <c r="F51" s="63">
        <f t="shared" si="5"/>
        <v>0.39421369840734666</v>
      </c>
      <c r="G51" s="63">
        <f t="shared" si="5"/>
        <v>1.7883175086203729</v>
      </c>
      <c r="H51" s="63">
        <f t="shared" si="5"/>
        <v>3.7696504015159289</v>
      </c>
      <c r="I51" s="63">
        <f t="shared" si="5"/>
        <v>3.2492901368051461</v>
      </c>
      <c r="J51" s="63">
        <f t="shared" si="5"/>
        <v>3.7098632909464175</v>
      </c>
      <c r="K51" s="63">
        <f t="shared" si="5"/>
        <v>2.8688561381028168</v>
      </c>
      <c r="L51" s="63">
        <f t="shared" si="5"/>
        <v>1.6326215613219484</v>
      </c>
      <c r="M51" s="63">
        <f t="shared" si="5"/>
        <v>3.3672601239782232</v>
      </c>
      <c r="N51" s="63">
        <f t="shared" si="5"/>
        <v>0.97183071077525995</v>
      </c>
      <c r="O51" s="63">
        <f t="shared" si="5"/>
        <v>0</v>
      </c>
      <c r="P51" s="63">
        <f t="shared" si="5"/>
        <v>0.59305710211667184</v>
      </c>
      <c r="Q51" s="63">
        <f t="shared" si="5"/>
        <v>0.32590140062636758</v>
      </c>
      <c r="R51" s="63">
        <f t="shared" si="5"/>
        <v>0.10548395491272952</v>
      </c>
      <c r="S51" s="63">
        <f t="shared" si="5"/>
        <v>2.2262765848935061E-2</v>
      </c>
      <c r="T51" s="63">
        <f t="shared" si="5"/>
        <v>5.5664946134498282E-3</v>
      </c>
      <c r="U51" s="63">
        <f t="shared" si="5"/>
        <v>8.4245895527966714E-4</v>
      </c>
      <c r="V51" s="63">
        <f t="shared" si="5"/>
        <v>9.6450795876512195E-4</v>
      </c>
      <c r="W51" s="63">
        <f t="shared" si="5"/>
        <v>2.0207548316564976E-3</v>
      </c>
      <c r="X51" s="63">
        <f t="shared" si="5"/>
        <v>1.6950531832045526E-3</v>
      </c>
      <c r="Y51" s="63">
        <f t="shared" si="5"/>
        <v>2.158848025983639E-3</v>
      </c>
      <c r="Z51" s="63">
        <f t="shared" si="5"/>
        <v>3.4936185046524643E-3</v>
      </c>
      <c r="AA51" s="63">
        <f t="shared" si="5"/>
        <v>2.0712817715261753E-3</v>
      </c>
      <c r="AB51" s="63">
        <f t="shared" si="5"/>
        <v>1.0405703743787752E-2</v>
      </c>
      <c r="AC51" s="63">
        <f t="shared" si="5"/>
        <v>1.3088182962370392E-2</v>
      </c>
      <c r="AD51" s="63">
        <f t="shared" si="5"/>
        <v>1.4089662582126256E-2</v>
      </c>
      <c r="AE51" s="63">
        <f t="shared" si="3"/>
        <v>4.2505605533819093E-3</v>
      </c>
      <c r="AF51" s="63">
        <f t="shared" si="3"/>
        <v>0.11617688821312652</v>
      </c>
    </row>
    <row r="52" spans="1:32">
      <c r="A52" s="1" t="s">
        <v>49</v>
      </c>
      <c r="B52" s="1" t="s">
        <v>50</v>
      </c>
      <c r="C52" s="63">
        <f t="shared" si="4"/>
        <v>4.0132873453923308E-2</v>
      </c>
      <c r="D52" s="63">
        <f t="shared" si="5"/>
        <v>3.7522476324111181E-2</v>
      </c>
      <c r="E52" s="63">
        <f t="shared" si="5"/>
        <v>9.5339772917901647E-2</v>
      </c>
      <c r="F52" s="63">
        <f t="shared" si="5"/>
        <v>7.5113128433048834E-2</v>
      </c>
      <c r="G52" s="63">
        <f t="shared" si="5"/>
        <v>0.22150855856506579</v>
      </c>
      <c r="H52" s="63">
        <f t="shared" si="5"/>
        <v>0.20522381401271972</v>
      </c>
      <c r="I52" s="63">
        <f t="shared" si="5"/>
        <v>0.18006476075321318</v>
      </c>
      <c r="J52" s="63">
        <f t="shared" si="5"/>
        <v>1.1425332855432704</v>
      </c>
      <c r="K52" s="63">
        <f t="shared" si="5"/>
        <v>0.97548288999567789</v>
      </c>
      <c r="L52" s="63">
        <f t="shared" si="5"/>
        <v>1.4394248472292088</v>
      </c>
      <c r="M52" s="63">
        <f t="shared" si="5"/>
        <v>1.9574268573820097</v>
      </c>
      <c r="N52" s="63">
        <f t="shared" si="5"/>
        <v>0.84417363374603405</v>
      </c>
      <c r="O52" s="63">
        <f t="shared" si="5"/>
        <v>0.65137537605144269</v>
      </c>
      <c r="P52" s="63">
        <f t="shared" si="5"/>
        <v>0.45853889101287398</v>
      </c>
      <c r="Q52" s="63">
        <f t="shared" si="5"/>
        <v>0.47588256753285363</v>
      </c>
      <c r="R52" s="63">
        <f t="shared" si="5"/>
        <v>0.67833451616701579</v>
      </c>
      <c r="S52" s="63">
        <f t="shared" si="5"/>
        <v>0.70160417561346222</v>
      </c>
      <c r="T52" s="63">
        <f t="shared" si="5"/>
        <v>1.1925242761008847</v>
      </c>
      <c r="U52" s="63">
        <f t="shared" si="5"/>
        <v>1.3204486175591814</v>
      </c>
      <c r="V52" s="63">
        <f t="shared" si="5"/>
        <v>1.2214570945723489</v>
      </c>
      <c r="W52" s="63">
        <f t="shared" si="5"/>
        <v>1.449237531730996</v>
      </c>
      <c r="X52" s="63">
        <f t="shared" si="5"/>
        <v>1.4581350554214727</v>
      </c>
      <c r="Y52" s="63">
        <f t="shared" si="5"/>
        <v>4.2717423877033021</v>
      </c>
      <c r="Z52" s="63">
        <f t="shared" si="5"/>
        <v>8.6317502121311378</v>
      </c>
      <c r="AA52" s="63">
        <f t="shared" si="5"/>
        <v>7.2045642463269308</v>
      </c>
      <c r="AB52" s="63">
        <f t="shared" si="5"/>
        <v>5.2902988037350784</v>
      </c>
      <c r="AC52" s="63">
        <f t="shared" si="5"/>
        <v>4.7944322942495408</v>
      </c>
      <c r="AD52" s="63">
        <f t="shared" si="5"/>
        <v>5.3973721201941505</v>
      </c>
      <c r="AE52" s="63">
        <f t="shared" si="3"/>
        <v>4.260859118057887</v>
      </c>
      <c r="AF52" s="63">
        <f t="shared" si="3"/>
        <v>3.83546449705698</v>
      </c>
    </row>
    <row r="53" spans="1:32">
      <c r="A53" s="1" t="s">
        <v>51</v>
      </c>
      <c r="B53" s="1" t="s">
        <v>52</v>
      </c>
      <c r="C53" s="63">
        <f t="shared" si="4"/>
        <v>0</v>
      </c>
      <c r="D53" s="63">
        <f t="shared" si="5"/>
        <v>7.3991436966814622E-2</v>
      </c>
      <c r="E53" s="63">
        <f t="shared" si="5"/>
        <v>9.9042727951670975E-2</v>
      </c>
      <c r="F53" s="63">
        <f t="shared" si="5"/>
        <v>8.8050240834104954E-2</v>
      </c>
      <c r="G53" s="63">
        <f t="shared" si="5"/>
        <v>0.10584262725122914</v>
      </c>
      <c r="H53" s="63">
        <f t="shared" si="5"/>
        <v>0.3658828748011958</v>
      </c>
      <c r="I53" s="63">
        <f t="shared" si="5"/>
        <v>0.51905958875114122</v>
      </c>
      <c r="J53" s="63">
        <f t="shared" si="5"/>
        <v>0.44951040972896239</v>
      </c>
      <c r="K53" s="63">
        <f t="shared" si="5"/>
        <v>0.59002320017063115</v>
      </c>
      <c r="L53" s="63">
        <f t="shared" si="5"/>
        <v>0.61670241109443824</v>
      </c>
      <c r="M53" s="63">
        <f t="shared" si="5"/>
        <v>0.74367057458351249</v>
      </c>
      <c r="N53" s="63">
        <f t="shared" si="5"/>
        <v>0.49207774433700113</v>
      </c>
      <c r="O53" s="63">
        <f t="shared" si="5"/>
        <v>5.9337774758200276E-2</v>
      </c>
      <c r="P53" s="63">
        <f t="shared" si="5"/>
        <v>5.8459979410619478E-2</v>
      </c>
      <c r="Q53" s="63">
        <f t="shared" si="5"/>
        <v>0.41998578120462976</v>
      </c>
      <c r="R53" s="63">
        <f t="shared" si="5"/>
        <v>5.2765332767176681E-2</v>
      </c>
      <c r="S53" s="63">
        <f t="shared" si="5"/>
        <v>8.1435570687985959E-2</v>
      </c>
      <c r="T53" s="63">
        <f t="shared" si="5"/>
        <v>9.5044057290833053E-2</v>
      </c>
      <c r="U53" s="63">
        <f t="shared" si="5"/>
        <v>8.7574216072254588E-2</v>
      </c>
      <c r="V53" s="63">
        <f t="shared" si="5"/>
        <v>7.6654971591785845E-2</v>
      </c>
      <c r="W53" s="63">
        <f t="shared" si="5"/>
        <v>0.12174433174595486</v>
      </c>
      <c r="X53" s="63">
        <f t="shared" si="5"/>
        <v>0.16749693765220641</v>
      </c>
      <c r="Y53" s="63">
        <f t="shared" si="5"/>
        <v>0.54587345895520123</v>
      </c>
      <c r="Z53" s="63">
        <f t="shared" si="5"/>
        <v>2.168561524158418</v>
      </c>
      <c r="AA53" s="63">
        <f t="shared" si="5"/>
        <v>0.77084471699768975</v>
      </c>
      <c r="AB53" s="63">
        <f t="shared" si="5"/>
        <v>0.93942198554441014</v>
      </c>
      <c r="AC53" s="63">
        <f t="shared" si="5"/>
        <v>0.96965787183718555</v>
      </c>
      <c r="AD53" s="63">
        <f t="shared" si="5"/>
        <v>0.43100517711097897</v>
      </c>
      <c r="AE53" s="63">
        <f t="shared" si="3"/>
        <v>0.25853629379112553</v>
      </c>
      <c r="AF53" s="63">
        <f t="shared" si="3"/>
        <v>0.56100408369606247</v>
      </c>
    </row>
    <row r="54" spans="1:32">
      <c r="A54" s="1" t="s">
        <v>53</v>
      </c>
      <c r="B54" s="1" t="s">
        <v>54</v>
      </c>
      <c r="C54" s="63">
        <f t="shared" si="4"/>
        <v>4.0756772801788266</v>
      </c>
      <c r="D54" s="63">
        <f t="shared" si="5"/>
        <v>11.138512460680412</v>
      </c>
      <c r="E54" s="63">
        <f t="shared" si="5"/>
        <v>9.6026175037727324</v>
      </c>
      <c r="F54" s="63">
        <f t="shared" si="5"/>
        <v>15.932152490650131</v>
      </c>
      <c r="G54" s="63">
        <f t="shared" si="5"/>
        <v>25.207909500806046</v>
      </c>
      <c r="H54" s="63">
        <f t="shared" si="5"/>
        <v>20.101619238709699</v>
      </c>
      <c r="I54" s="63">
        <f t="shared" si="5"/>
        <v>30.975098887076648</v>
      </c>
      <c r="J54" s="63">
        <f t="shared" si="5"/>
        <v>26.466114714487908</v>
      </c>
      <c r="K54" s="63">
        <f t="shared" si="5"/>
        <v>22.803983542314327</v>
      </c>
      <c r="L54" s="63">
        <f t="shared" si="5"/>
        <v>23.28922274516442</v>
      </c>
      <c r="M54" s="63">
        <f t="shared" si="5"/>
        <v>20.907095664330171</v>
      </c>
      <c r="N54" s="63">
        <f t="shared" si="5"/>
        <v>27.314425086550433</v>
      </c>
      <c r="O54" s="63">
        <f t="shared" si="5"/>
        <v>28.51493530917536</v>
      </c>
      <c r="P54" s="63">
        <f t="shared" si="5"/>
        <v>30.021628885125335</v>
      </c>
      <c r="Q54" s="63">
        <f t="shared" si="5"/>
        <v>32.251948403146145</v>
      </c>
      <c r="R54" s="63">
        <f t="shared" si="5"/>
        <v>29.115621750360194</v>
      </c>
      <c r="S54" s="63">
        <f t="shared" si="5"/>
        <v>28.240613134109367</v>
      </c>
      <c r="T54" s="63">
        <f t="shared" si="5"/>
        <v>26.265763904988155</v>
      </c>
      <c r="U54" s="63">
        <f t="shared" si="5"/>
        <v>26.139059112781393</v>
      </c>
      <c r="V54" s="63">
        <f t="shared" si="5"/>
        <v>26.158195812305511</v>
      </c>
      <c r="W54" s="63">
        <f t="shared" si="5"/>
        <v>24.98603655838436</v>
      </c>
      <c r="X54" s="63">
        <f t="shared" si="5"/>
        <v>24.151580486904713</v>
      </c>
      <c r="Y54" s="63">
        <f t="shared" si="5"/>
        <v>23.815872565589917</v>
      </c>
      <c r="Z54" s="63">
        <f t="shared" si="5"/>
        <v>25.826796528134327</v>
      </c>
      <c r="AA54" s="63">
        <f t="shared" si="5"/>
        <v>23.082385931795834</v>
      </c>
      <c r="AB54" s="63">
        <f t="shared" si="5"/>
        <v>22.900005266236647</v>
      </c>
      <c r="AC54" s="63">
        <f t="shared" si="5"/>
        <v>19.79613426086992</v>
      </c>
      <c r="AD54" s="63">
        <f t="shared" si="5"/>
        <v>26.766225745930981</v>
      </c>
      <c r="AE54" s="63">
        <f t="shared" si="3"/>
        <v>22.995679691957221</v>
      </c>
      <c r="AF54" s="63">
        <f t="shared" si="3"/>
        <v>27.286116446838548</v>
      </c>
    </row>
    <row r="55" spans="1:32">
      <c r="A55" s="1" t="s">
        <v>55</v>
      </c>
      <c r="B55" s="1" t="s">
        <v>56</v>
      </c>
      <c r="C55" s="63">
        <f t="shared" si="4"/>
        <v>0</v>
      </c>
      <c r="D55" s="63">
        <f t="shared" si="5"/>
        <v>1.4431721663119686E-2</v>
      </c>
      <c r="E55" s="63">
        <f t="shared" si="5"/>
        <v>0</v>
      </c>
      <c r="F55" s="63">
        <f t="shared" si="5"/>
        <v>5.6084898999350782E-3</v>
      </c>
      <c r="G55" s="63">
        <f t="shared" si="5"/>
        <v>0</v>
      </c>
      <c r="H55" s="63">
        <f t="shared" si="5"/>
        <v>1.4739119419173694E-2</v>
      </c>
      <c r="I55" s="63">
        <f t="shared" si="5"/>
        <v>2.8225877896960034E-2</v>
      </c>
      <c r="J55" s="63">
        <f t="shared" si="5"/>
        <v>3.9326782766999096E-5</v>
      </c>
      <c r="K55" s="63">
        <f t="shared" si="5"/>
        <v>4.4856361660995554E-2</v>
      </c>
      <c r="L55" s="63">
        <f t="shared" si="5"/>
        <v>7.0709384130321962E-2</v>
      </c>
      <c r="M55" s="63">
        <f t="shared" si="5"/>
        <v>6.0203048858351343E-2</v>
      </c>
      <c r="N55" s="63">
        <f t="shared" si="5"/>
        <v>3.8135119086505902E-2</v>
      </c>
      <c r="O55" s="63">
        <f t="shared" si="5"/>
        <v>4.4043460571889861E-2</v>
      </c>
      <c r="P55" s="63">
        <f t="shared" si="5"/>
        <v>5.9287297031987221E-2</v>
      </c>
      <c r="Q55" s="63">
        <f t="shared" si="5"/>
        <v>2.2536450095200479E-2</v>
      </c>
      <c r="R55" s="63">
        <f t="shared" si="5"/>
        <v>2.7810423035145637E-2</v>
      </c>
      <c r="S55" s="63">
        <f t="shared" si="5"/>
        <v>1.8241254063803145E-2</v>
      </c>
      <c r="T55" s="63">
        <f t="shared" si="5"/>
        <v>2.1009819674676827E-2</v>
      </c>
      <c r="U55" s="63">
        <f t="shared" si="5"/>
        <v>1.5819377204923924E-2</v>
      </c>
      <c r="V55" s="63">
        <f t="shared" si="5"/>
        <v>2.5037899060939242E-2</v>
      </c>
      <c r="W55" s="63">
        <f t="shared" si="5"/>
        <v>4.1253235446206224E-2</v>
      </c>
      <c r="X55" s="63">
        <f t="shared" si="5"/>
        <v>3.4442230206580528E-2</v>
      </c>
      <c r="Y55" s="63">
        <f t="shared" si="5"/>
        <v>3.8713722842165121E-2</v>
      </c>
      <c r="Z55" s="63">
        <f t="shared" si="5"/>
        <v>5.8559112133115656E-3</v>
      </c>
      <c r="AA55" s="63">
        <f t="shared" si="5"/>
        <v>6.2699652123105205E-3</v>
      </c>
      <c r="AB55" s="63">
        <f t="shared" si="5"/>
        <v>3.2890675694516487E-2</v>
      </c>
      <c r="AC55" s="63">
        <f t="shared" si="5"/>
        <v>3.8287892216303417E-2</v>
      </c>
      <c r="AD55" s="63">
        <f t="shared" si="5"/>
        <v>6.9719209933562912E-2</v>
      </c>
      <c r="AE55" s="63">
        <f t="shared" si="3"/>
        <v>6.1544565954222231E-2</v>
      </c>
      <c r="AF55" s="63">
        <f t="shared" si="3"/>
        <v>3.6347452127535575E-2</v>
      </c>
    </row>
    <row r="56" spans="1:32">
      <c r="A56" s="1" t="s">
        <v>57</v>
      </c>
      <c r="B56" s="1" t="s">
        <v>58</v>
      </c>
      <c r="C56" s="63">
        <f t="shared" si="4"/>
        <v>4.8739672961524505E-3</v>
      </c>
      <c r="D56" s="63">
        <f t="shared" si="5"/>
        <v>7.7253006062679682E-3</v>
      </c>
      <c r="E56" s="63">
        <f t="shared" si="5"/>
        <v>0</v>
      </c>
      <c r="F56" s="63">
        <f t="shared" si="5"/>
        <v>0</v>
      </c>
      <c r="G56" s="63">
        <f t="shared" si="5"/>
        <v>0</v>
      </c>
      <c r="H56" s="63">
        <f t="shared" si="5"/>
        <v>2.3932075345565532E-3</v>
      </c>
      <c r="I56" s="63">
        <f t="shared" si="5"/>
        <v>3.786578284817075E-2</v>
      </c>
      <c r="J56" s="63">
        <f t="shared" si="5"/>
        <v>4.9187826804097381E-3</v>
      </c>
      <c r="K56" s="63">
        <f t="shared" si="5"/>
        <v>1.6220340693967501E-3</v>
      </c>
      <c r="L56" s="63">
        <f t="shared" si="5"/>
        <v>2.3957198582654564E-4</v>
      </c>
      <c r="M56" s="63">
        <f t="shared" si="5"/>
        <v>3.4887488844316901E-3</v>
      </c>
      <c r="N56" s="63">
        <f t="shared" si="5"/>
        <v>3.5653357104447982E-2</v>
      </c>
      <c r="O56" s="63">
        <f t="shared" si="5"/>
        <v>7.2789384101529415E-3</v>
      </c>
      <c r="P56" s="63">
        <f t="shared" si="5"/>
        <v>1.2093901572658529E-2</v>
      </c>
      <c r="Q56" s="63">
        <f t="shared" si="5"/>
        <v>1.5299071232350438E-2</v>
      </c>
      <c r="R56" s="63">
        <f t="shared" si="5"/>
        <v>2.9657824795429836E-2</v>
      </c>
      <c r="S56" s="63">
        <f t="shared" si="5"/>
        <v>0.23476049764043155</v>
      </c>
      <c r="T56" s="63">
        <f t="shared" si="5"/>
        <v>0.12530734440232605</v>
      </c>
      <c r="U56" s="63">
        <f t="shared" si="5"/>
        <v>7.465170637135557E-2</v>
      </c>
      <c r="V56" s="63">
        <f t="shared" si="5"/>
        <v>9.9867214418285527E-2</v>
      </c>
      <c r="W56" s="63">
        <f t="shared" si="5"/>
        <v>0.1931357163094316</v>
      </c>
      <c r="X56" s="63">
        <f t="shared" si="5"/>
        <v>0.1441447340916357</v>
      </c>
      <c r="Y56" s="63">
        <f t="shared" ref="D56:AD63" si="6">Y27/Y$34*100</f>
        <v>0.24580126182648163</v>
      </c>
      <c r="Z56" s="63">
        <f t="shared" si="6"/>
        <v>0.27256816265184619</v>
      </c>
      <c r="AA56" s="63">
        <f t="shared" si="6"/>
        <v>0.29230372592874915</v>
      </c>
      <c r="AB56" s="63">
        <f t="shared" si="6"/>
        <v>0.55029059424706572</v>
      </c>
      <c r="AC56" s="63">
        <f t="shared" si="6"/>
        <v>0.58101748519721585</v>
      </c>
      <c r="AD56" s="63">
        <f t="shared" si="6"/>
        <v>1.3221489909310937</v>
      </c>
      <c r="AE56" s="63">
        <f t="shared" si="3"/>
        <v>1.2760720818018352</v>
      </c>
      <c r="AF56" s="63">
        <f t="shared" si="3"/>
        <v>0.44751753186321297</v>
      </c>
    </row>
    <row r="57" spans="1:32">
      <c r="A57" s="1" t="s">
        <v>59</v>
      </c>
      <c r="B57" s="1" t="s">
        <v>60</v>
      </c>
      <c r="C57" s="63">
        <f t="shared" si="4"/>
        <v>1.1875057691128765</v>
      </c>
      <c r="D57" s="63">
        <f t="shared" si="6"/>
        <v>2.0013175584609559</v>
      </c>
      <c r="E57" s="63">
        <f t="shared" si="6"/>
        <v>0.80176283813822458</v>
      </c>
      <c r="F57" s="63">
        <f t="shared" si="6"/>
        <v>0.57514131477853336</v>
      </c>
      <c r="G57" s="63">
        <f t="shared" si="6"/>
        <v>0.55609134653373671</v>
      </c>
      <c r="H57" s="63">
        <f t="shared" si="6"/>
        <v>0.88622659281347216</v>
      </c>
      <c r="I57" s="63">
        <f t="shared" si="6"/>
        <v>1.3729268793845222</v>
      </c>
      <c r="J57" s="63">
        <f t="shared" si="6"/>
        <v>0.82849997390345131</v>
      </c>
      <c r="K57" s="63">
        <f t="shared" si="6"/>
        <v>2.4838688050739361</v>
      </c>
      <c r="L57" s="63">
        <f t="shared" si="6"/>
        <v>3.4719159334312084</v>
      </c>
      <c r="M57" s="63">
        <f t="shared" si="6"/>
        <v>4.049566691297235</v>
      </c>
      <c r="N57" s="63">
        <f t="shared" si="6"/>
        <v>5.524975292755065</v>
      </c>
      <c r="O57" s="63">
        <f t="shared" si="6"/>
        <v>9.7148946588498788</v>
      </c>
      <c r="P57" s="63">
        <f t="shared" si="6"/>
        <v>10.183388564314823</v>
      </c>
      <c r="Q57" s="63">
        <f t="shared" si="6"/>
        <v>15.704471722524879</v>
      </c>
      <c r="R57" s="63">
        <f t="shared" si="6"/>
        <v>17.684553140933051</v>
      </c>
      <c r="S57" s="63">
        <f t="shared" si="6"/>
        <v>20.339816936541457</v>
      </c>
      <c r="T57" s="63">
        <f t="shared" si="6"/>
        <v>22.472304311270051</v>
      </c>
      <c r="U57" s="63">
        <f t="shared" si="6"/>
        <v>19.415265998838276</v>
      </c>
      <c r="V57" s="63">
        <f t="shared" si="6"/>
        <v>18.027926547467153</v>
      </c>
      <c r="W57" s="63">
        <f t="shared" si="6"/>
        <v>18.379879989307124</v>
      </c>
      <c r="X57" s="63">
        <f t="shared" si="6"/>
        <v>20.37985699173786</v>
      </c>
      <c r="Y57" s="63">
        <f t="shared" si="6"/>
        <v>19.70098131171283</v>
      </c>
      <c r="Z57" s="63">
        <f t="shared" si="6"/>
        <v>16.235958743567725</v>
      </c>
      <c r="AA57" s="63">
        <f t="shared" si="6"/>
        <v>14.192606060213203</v>
      </c>
      <c r="AB57" s="63">
        <f t="shared" si="6"/>
        <v>18.993410311205583</v>
      </c>
      <c r="AC57" s="63">
        <f t="shared" si="6"/>
        <v>20.264541465190586</v>
      </c>
      <c r="AD57" s="63">
        <f t="shared" si="6"/>
        <v>1.4626698420957023</v>
      </c>
      <c r="AE57" s="63">
        <f t="shared" si="3"/>
        <v>1.5849585775666202</v>
      </c>
      <c r="AF57" s="63">
        <f t="shared" si="3"/>
        <v>16.267498462600464</v>
      </c>
    </row>
    <row r="58" spans="1:32">
      <c r="A58" s="1" t="s">
        <v>61</v>
      </c>
      <c r="B58" s="1" t="s">
        <v>62</v>
      </c>
      <c r="C58" s="63">
        <f t="shared" si="4"/>
        <v>2.7717688343729825</v>
      </c>
      <c r="D58" s="63">
        <f t="shared" si="6"/>
        <v>6.1193848011053307</v>
      </c>
      <c r="E58" s="63">
        <f t="shared" si="6"/>
        <v>1.6203428577585561</v>
      </c>
      <c r="F58" s="63">
        <f t="shared" si="6"/>
        <v>2.0071017733591505</v>
      </c>
      <c r="G58" s="63">
        <f t="shared" si="6"/>
        <v>3.5275235939504079</v>
      </c>
      <c r="H58" s="63">
        <f t="shared" si="6"/>
        <v>3.8018010554345318</v>
      </c>
      <c r="I58" s="63">
        <f t="shared" si="6"/>
        <v>3.3079398887294285</v>
      </c>
      <c r="J58" s="63">
        <f t="shared" si="6"/>
        <v>2.5549980508002954</v>
      </c>
      <c r="K58" s="63">
        <f t="shared" si="6"/>
        <v>1.7508291740665376</v>
      </c>
      <c r="L58" s="63">
        <f t="shared" si="6"/>
        <v>0.67674313722041468</v>
      </c>
      <c r="M58" s="63">
        <f t="shared" si="6"/>
        <v>0.52324986905951232</v>
      </c>
      <c r="N58" s="63">
        <f t="shared" si="6"/>
        <v>0.31469221760252641</v>
      </c>
      <c r="O58" s="63">
        <f t="shared" si="6"/>
        <v>0.88528032549245983</v>
      </c>
      <c r="P58" s="63">
        <f t="shared" si="6"/>
        <v>0.99792949732004643</v>
      </c>
      <c r="Q58" s="63">
        <f t="shared" si="6"/>
        <v>0.85795378902853836</v>
      </c>
      <c r="R58" s="63">
        <f t="shared" si="6"/>
        <v>0.95622274908022509</v>
      </c>
      <c r="S58" s="63">
        <f t="shared" si="6"/>
        <v>0.75322740209413519</v>
      </c>
      <c r="T58" s="63">
        <f t="shared" si="6"/>
        <v>0.95252797469995576</v>
      </c>
      <c r="U58" s="63">
        <f t="shared" si="6"/>
        <v>0.87142578059630649</v>
      </c>
      <c r="V58" s="63">
        <f t="shared" si="6"/>
        <v>1.0298570933904532</v>
      </c>
      <c r="W58" s="63">
        <f t="shared" si="6"/>
        <v>1.0332223918510113</v>
      </c>
      <c r="X58" s="63">
        <f t="shared" si="6"/>
        <v>1.1747231526196082</v>
      </c>
      <c r="Y58" s="63">
        <f t="shared" si="6"/>
        <v>1.0642357988296605</v>
      </c>
      <c r="Z58" s="63">
        <f t="shared" si="6"/>
        <v>0.98978302456290201</v>
      </c>
      <c r="AA58" s="63">
        <f t="shared" si="6"/>
        <v>1.1987042200685063</v>
      </c>
      <c r="AB58" s="63">
        <f t="shared" si="6"/>
        <v>0.14474504179530287</v>
      </c>
      <c r="AC58" s="63">
        <f t="shared" si="6"/>
        <v>0.140539226862501</v>
      </c>
      <c r="AD58" s="63">
        <f t="shared" si="6"/>
        <v>1.425280177883903</v>
      </c>
      <c r="AE58" s="63">
        <f t="shared" si="3"/>
        <v>1.3774393437955934</v>
      </c>
      <c r="AF58" s="63">
        <f t="shared" si="3"/>
        <v>1.0458027595928474</v>
      </c>
    </row>
    <row r="59" spans="1:32">
      <c r="A59" s="1" t="s">
        <v>63</v>
      </c>
      <c r="B59" s="1" t="s">
        <v>64</v>
      </c>
      <c r="C59" s="63">
        <f t="shared" si="4"/>
        <v>0.29290414907749324</v>
      </c>
      <c r="D59" s="63">
        <f t="shared" si="6"/>
        <v>0.45434090457050025</v>
      </c>
      <c r="E59" s="63">
        <f t="shared" si="6"/>
        <v>0.47103582501534386</v>
      </c>
      <c r="F59" s="63">
        <f t="shared" si="6"/>
        <v>0.28749180238964733</v>
      </c>
      <c r="G59" s="63">
        <f t="shared" si="6"/>
        <v>0.1736697813633454</v>
      </c>
      <c r="H59" s="63">
        <f t="shared" si="6"/>
        <v>0.28135440480644652</v>
      </c>
      <c r="I59" s="63">
        <f t="shared" si="6"/>
        <v>0.24240548078327614</v>
      </c>
      <c r="J59" s="63">
        <f t="shared" si="6"/>
        <v>0.19322855195334485</v>
      </c>
      <c r="K59" s="63">
        <f t="shared" si="6"/>
        <v>0.273987162408459</v>
      </c>
      <c r="L59" s="63">
        <f t="shared" si="6"/>
        <v>0.36815602034731254</v>
      </c>
      <c r="M59" s="63">
        <f t="shared" si="6"/>
        <v>0.36296095319743066</v>
      </c>
      <c r="N59" s="63">
        <f t="shared" si="6"/>
        <v>0.44822345543895231</v>
      </c>
      <c r="O59" s="63">
        <f t="shared" si="6"/>
        <v>0.350276186527892</v>
      </c>
      <c r="P59" s="63">
        <f t="shared" si="6"/>
        <v>0.45230816656502165</v>
      </c>
      <c r="Q59" s="63">
        <f t="shared" si="6"/>
        <v>0.50934477138495793</v>
      </c>
      <c r="R59" s="63">
        <f t="shared" si="6"/>
        <v>0.46866866135688734</v>
      </c>
      <c r="S59" s="63">
        <f t="shared" si="6"/>
        <v>0.54087824967465925</v>
      </c>
      <c r="T59" s="63">
        <f t="shared" si="6"/>
        <v>0.38475182011918879</v>
      </c>
      <c r="U59" s="63">
        <f t="shared" si="6"/>
        <v>0.35609719018949731</v>
      </c>
      <c r="V59" s="63">
        <f t="shared" si="6"/>
        <v>0.34138383451413001</v>
      </c>
      <c r="W59" s="63">
        <f t="shared" si="6"/>
        <v>0.53596712398151847</v>
      </c>
      <c r="X59" s="63">
        <f t="shared" si="6"/>
        <v>0.46250896986531076</v>
      </c>
      <c r="Y59" s="63">
        <f t="shared" si="6"/>
        <v>0.83669142951724695</v>
      </c>
      <c r="Z59" s="63">
        <f t="shared" si="6"/>
        <v>0.64169098230540378</v>
      </c>
      <c r="AA59" s="63">
        <f t="shared" si="6"/>
        <v>0.65157078520262313</v>
      </c>
      <c r="AB59" s="63">
        <f t="shared" si="6"/>
        <v>1.296340107471462</v>
      </c>
      <c r="AC59" s="63">
        <f t="shared" si="6"/>
        <v>1.0627940439880468</v>
      </c>
      <c r="AD59" s="63">
        <f t="shared" si="6"/>
        <v>1.2844571092833985</v>
      </c>
      <c r="AE59" s="63">
        <f t="shared" si="3"/>
        <v>1.4533146364994247</v>
      </c>
      <c r="AF59" s="63">
        <f t="shared" si="3"/>
        <v>0.82623863042241408</v>
      </c>
    </row>
    <row r="60" spans="1:32">
      <c r="A60" s="1" t="s">
        <v>65</v>
      </c>
      <c r="B60" s="1" t="s">
        <v>66</v>
      </c>
      <c r="C60" s="63">
        <f t="shared" si="4"/>
        <v>7.2126044144761453E-2</v>
      </c>
      <c r="D60" s="63">
        <f t="shared" si="6"/>
        <v>0.8262723489280881</v>
      </c>
      <c r="E60" s="63">
        <f t="shared" si="6"/>
        <v>0.46271692820135812</v>
      </c>
      <c r="F60" s="63">
        <f t="shared" si="6"/>
        <v>0.44303501589066385</v>
      </c>
      <c r="G60" s="63">
        <f t="shared" si="6"/>
        <v>1.0820386325616294</v>
      </c>
      <c r="H60" s="63">
        <f t="shared" si="6"/>
        <v>0.96356784272031515</v>
      </c>
      <c r="I60" s="63">
        <f t="shared" si="6"/>
        <v>0.80928388355344072</v>
      </c>
      <c r="J60" s="63">
        <f t="shared" si="6"/>
        <v>0.52409086515376802</v>
      </c>
      <c r="K60" s="63">
        <f t="shared" si="6"/>
        <v>0.52485351663218593</v>
      </c>
      <c r="L60" s="63">
        <f t="shared" si="6"/>
        <v>0.34492363243345703</v>
      </c>
      <c r="M60" s="63">
        <f t="shared" si="6"/>
        <v>0.2665716793703215</v>
      </c>
      <c r="N60" s="63">
        <f t="shared" si="6"/>
        <v>0.20837038350509121</v>
      </c>
      <c r="O60" s="63">
        <f t="shared" si="6"/>
        <v>0.17214460709428633</v>
      </c>
      <c r="P60" s="63">
        <f t="shared" si="6"/>
        <v>0.14215981261556082</v>
      </c>
      <c r="Q60" s="63">
        <f t="shared" si="6"/>
        <v>0.11443715649204234</v>
      </c>
      <c r="R60" s="63">
        <f t="shared" si="6"/>
        <v>0.12418599672765947</v>
      </c>
      <c r="S60" s="63">
        <f t="shared" si="6"/>
        <v>0.15660431108279335</v>
      </c>
      <c r="T60" s="63">
        <f t="shared" si="6"/>
        <v>0.19651113349417887</v>
      </c>
      <c r="U60" s="63">
        <f t="shared" si="6"/>
        <v>0.15257043865517819</v>
      </c>
      <c r="V60" s="63">
        <f t="shared" si="6"/>
        <v>0.12975380948092616</v>
      </c>
      <c r="W60" s="63">
        <f t="shared" si="6"/>
        <v>0.26150721344831823</v>
      </c>
      <c r="X60" s="63">
        <f t="shared" si="6"/>
        <v>0.21907567409446418</v>
      </c>
      <c r="Y60" s="63">
        <f t="shared" si="6"/>
        <v>0.13910393412038125</v>
      </c>
      <c r="Z60" s="63">
        <f t="shared" si="6"/>
        <v>9.9306302414011755E-2</v>
      </c>
      <c r="AA60" s="63">
        <f t="shared" si="6"/>
        <v>8.4390764586391456E-2</v>
      </c>
      <c r="AB60" s="63">
        <f t="shared" si="6"/>
        <v>8.0336006117780065E-2</v>
      </c>
      <c r="AC60" s="63">
        <f t="shared" si="6"/>
        <v>0.11254526430127076</v>
      </c>
      <c r="AD60" s="63">
        <f t="shared" si="6"/>
        <v>0.16089019889044318</v>
      </c>
      <c r="AE60" s="63">
        <f t="shared" si="3"/>
        <v>0.14769600854956619</v>
      </c>
      <c r="AF60" s="63">
        <f t="shared" si="3"/>
        <v>0.16718233790188899</v>
      </c>
    </row>
    <row r="61" spans="1:32">
      <c r="A61" s="1" t="s">
        <v>67</v>
      </c>
      <c r="B61" s="1" t="s">
        <v>68</v>
      </c>
      <c r="C61" s="63">
        <f t="shared" si="4"/>
        <v>1.5739386505084298E-2</v>
      </c>
      <c r="D61" s="63">
        <f t="shared" si="6"/>
        <v>2.9121771144009215E-2</v>
      </c>
      <c r="E61" s="63">
        <f t="shared" si="6"/>
        <v>6.8991537077090978E-2</v>
      </c>
      <c r="F61" s="63">
        <f t="shared" si="6"/>
        <v>4.3770568420106015E-2</v>
      </c>
      <c r="G61" s="63">
        <f t="shared" si="6"/>
        <v>8.7218106309326734E-2</v>
      </c>
      <c r="H61" s="63">
        <f t="shared" si="6"/>
        <v>0.10092574034858001</v>
      </c>
      <c r="I61" s="63">
        <f t="shared" si="6"/>
        <v>0.10769788910174413</v>
      </c>
      <c r="J61" s="63">
        <f t="shared" si="6"/>
        <v>9.3930773334300027E-2</v>
      </c>
      <c r="K61" s="63">
        <f t="shared" si="6"/>
        <v>0.12260440964971696</v>
      </c>
      <c r="L61" s="63">
        <f t="shared" si="6"/>
        <v>0.12004936877161108</v>
      </c>
      <c r="M61" s="63">
        <f t="shared" si="6"/>
        <v>0.11193564524366494</v>
      </c>
      <c r="N61" s="63">
        <f t="shared" si="6"/>
        <v>0.11296394721529195</v>
      </c>
      <c r="O61" s="63">
        <f t="shared" si="6"/>
        <v>0.10573244179191534</v>
      </c>
      <c r="P61" s="63">
        <f t="shared" si="6"/>
        <v>0.13445651130701314</v>
      </c>
      <c r="Q61" s="63">
        <f t="shared" si="6"/>
        <v>0.12654019989907014</v>
      </c>
      <c r="R61" s="63">
        <f t="shared" si="6"/>
        <v>0.10918110488917368</v>
      </c>
      <c r="S61" s="63">
        <f t="shared" si="6"/>
        <v>0.12398762431061897</v>
      </c>
      <c r="T61" s="63">
        <f t="shared" si="6"/>
        <v>0.12661762175430735</v>
      </c>
      <c r="U61" s="63">
        <f t="shared" si="6"/>
        <v>0.10855388142015358</v>
      </c>
      <c r="V61" s="63">
        <f t="shared" si="6"/>
        <v>0.11779050724878863</v>
      </c>
      <c r="W61" s="63">
        <f t="shared" si="6"/>
        <v>0.15964419133000959</v>
      </c>
      <c r="X61" s="63">
        <f t="shared" si="6"/>
        <v>0.12785953385378118</v>
      </c>
      <c r="Y61" s="63">
        <f t="shared" si="6"/>
        <v>0.13910393412038125</v>
      </c>
      <c r="Z61" s="63">
        <f t="shared" si="6"/>
        <v>0.12621599857628674</v>
      </c>
      <c r="AA61" s="63">
        <f t="shared" si="6"/>
        <v>0.11290727485156093</v>
      </c>
      <c r="AB61" s="63">
        <f t="shared" si="6"/>
        <v>0.12051433843471371</v>
      </c>
      <c r="AC61" s="63">
        <f t="shared" si="6"/>
        <v>0.1070656599363936</v>
      </c>
      <c r="AD61" s="63">
        <f t="shared" si="6"/>
        <v>0.14557823047058807</v>
      </c>
      <c r="AE61" s="63">
        <f t="shared" si="3"/>
        <v>0.17233205536510976</v>
      </c>
      <c r="AF61" s="63">
        <f t="shared" si="3"/>
        <v>0.14036207142576465</v>
      </c>
    </row>
    <row r="62" spans="1:32">
      <c r="A62" s="1" t="s">
        <v>69</v>
      </c>
      <c r="B62" s="1" t="s">
        <v>70</v>
      </c>
      <c r="C62" s="63">
        <f t="shared" si="4"/>
        <v>0.42299157786137609</v>
      </c>
      <c r="D62" s="63">
        <f t="shared" si="6"/>
        <v>0.60786411645060123</v>
      </c>
      <c r="E62" s="63">
        <f t="shared" si="6"/>
        <v>0.72110593242511123</v>
      </c>
      <c r="F62" s="63">
        <f t="shared" si="6"/>
        <v>0.35950800143983486</v>
      </c>
      <c r="G62" s="63">
        <f t="shared" si="6"/>
        <v>0.45816144462607267</v>
      </c>
      <c r="H62" s="63">
        <f t="shared" si="6"/>
        <v>0.53404103240549416</v>
      </c>
      <c r="I62" s="63">
        <f t="shared" si="6"/>
        <v>0.52883650804818416</v>
      </c>
      <c r="J62" s="63">
        <f t="shared" si="6"/>
        <v>0.53276630940965009</v>
      </c>
      <c r="K62" s="63">
        <f t="shared" si="6"/>
        <v>0.56144847741379245</v>
      </c>
      <c r="L62" s="63">
        <f t="shared" si="6"/>
        <v>0.44889787428217781</v>
      </c>
      <c r="M62" s="63">
        <f t="shared" si="6"/>
        <v>0.4931704677783505</v>
      </c>
      <c r="N62" s="63">
        <f t="shared" si="6"/>
        <v>0.41037403690452656</v>
      </c>
      <c r="O62" s="63">
        <f t="shared" si="6"/>
        <v>0.40437364187908231</v>
      </c>
      <c r="P62" s="63">
        <f t="shared" si="6"/>
        <v>0.53822243186548169</v>
      </c>
      <c r="Q62" s="63">
        <f t="shared" si="6"/>
        <v>0.63737303440428772</v>
      </c>
      <c r="R62" s="63">
        <f t="shared" si="6"/>
        <v>0.87528632306017462</v>
      </c>
      <c r="S62" s="63">
        <f t="shared" si="6"/>
        <v>0.76354219174254911</v>
      </c>
      <c r="T62" s="63">
        <f t="shared" si="6"/>
        <v>0.67019568472664137</v>
      </c>
      <c r="U62" s="63">
        <f t="shared" si="6"/>
        <v>0.65456574048795868</v>
      </c>
      <c r="V62" s="63">
        <f t="shared" si="6"/>
        <v>0.60234805709189654</v>
      </c>
      <c r="W62" s="63">
        <f t="shared" si="6"/>
        <v>0.70192347709970959</v>
      </c>
      <c r="X62" s="63">
        <f t="shared" si="6"/>
        <v>0.86859252156954347</v>
      </c>
      <c r="Y62" s="63">
        <f t="shared" si="6"/>
        <v>1.0384943778284914</v>
      </c>
      <c r="Z62" s="63">
        <f t="shared" si="6"/>
        <v>1.202076343236316</v>
      </c>
      <c r="AA62" s="63">
        <f t="shared" si="6"/>
        <v>1.3126716441305697</v>
      </c>
      <c r="AB62" s="63">
        <f t="shared" si="6"/>
        <v>1.4702365773844677</v>
      </c>
      <c r="AC62" s="63">
        <f t="shared" si="6"/>
        <v>1.4638282538328464</v>
      </c>
      <c r="AD62" s="63">
        <f t="shared" si="6"/>
        <v>2.4043635757975159</v>
      </c>
      <c r="AE62" s="63">
        <f t="shared" si="3"/>
        <v>3.1429967577265545</v>
      </c>
      <c r="AF62" s="63">
        <f t="shared" si="3"/>
        <v>1.3742670488552524</v>
      </c>
    </row>
    <row r="63" spans="1:32">
      <c r="B63" s="1" t="s">
        <v>431</v>
      </c>
      <c r="C63" s="63">
        <f t="shared" si="4"/>
        <v>100</v>
      </c>
      <c r="D63" s="63">
        <f t="shared" si="6"/>
        <v>100</v>
      </c>
      <c r="E63" s="63">
        <f t="shared" si="6"/>
        <v>100</v>
      </c>
      <c r="F63" s="63">
        <f t="shared" si="6"/>
        <v>100</v>
      </c>
      <c r="G63" s="63">
        <f t="shared" si="6"/>
        <v>100</v>
      </c>
      <c r="H63" s="63">
        <f t="shared" si="6"/>
        <v>100</v>
      </c>
      <c r="I63" s="63">
        <f t="shared" si="6"/>
        <v>100</v>
      </c>
      <c r="J63" s="63">
        <f t="shared" si="6"/>
        <v>100</v>
      </c>
      <c r="K63" s="63">
        <f t="shared" si="6"/>
        <v>100</v>
      </c>
      <c r="L63" s="63">
        <f t="shared" si="6"/>
        <v>100</v>
      </c>
      <c r="M63" s="63">
        <f t="shared" si="6"/>
        <v>100</v>
      </c>
      <c r="N63" s="63">
        <f t="shared" si="6"/>
        <v>100</v>
      </c>
      <c r="O63" s="63">
        <f t="shared" si="6"/>
        <v>100</v>
      </c>
      <c r="P63" s="63">
        <f t="shared" si="6"/>
        <v>100</v>
      </c>
      <c r="Q63" s="63">
        <f t="shared" si="6"/>
        <v>100</v>
      </c>
      <c r="R63" s="63">
        <f t="shared" si="6"/>
        <v>100</v>
      </c>
      <c r="S63" s="63">
        <f t="shared" si="6"/>
        <v>100</v>
      </c>
      <c r="T63" s="63">
        <f t="shared" si="6"/>
        <v>100</v>
      </c>
      <c r="U63" s="63">
        <f t="shared" si="6"/>
        <v>100</v>
      </c>
      <c r="V63" s="63">
        <f t="shared" si="6"/>
        <v>100</v>
      </c>
      <c r="W63" s="63">
        <f t="shared" si="6"/>
        <v>100</v>
      </c>
      <c r="X63" s="63">
        <f t="shared" si="6"/>
        <v>100</v>
      </c>
      <c r="Y63" s="63">
        <f t="shared" si="6"/>
        <v>100</v>
      </c>
      <c r="Z63" s="63">
        <f t="shared" si="6"/>
        <v>100</v>
      </c>
      <c r="AA63" s="63">
        <f t="shared" si="6"/>
        <v>100</v>
      </c>
      <c r="AB63" s="63">
        <f t="shared" si="6"/>
        <v>100</v>
      </c>
      <c r="AC63" s="63">
        <f t="shared" si="6"/>
        <v>100</v>
      </c>
      <c r="AD63" s="63">
        <f t="shared" si="6"/>
        <v>100</v>
      </c>
      <c r="AE63" s="63">
        <f t="shared" si="3"/>
        <v>100</v>
      </c>
      <c r="AF63" s="63">
        <f t="shared" si="3"/>
        <v>100</v>
      </c>
    </row>
    <row r="64" spans="1:3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13.8"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13.8" thickTop="1">
      <c r="A67" s="30" t="s">
        <v>21</v>
      </c>
      <c r="B67" s="30" t="s">
        <v>22</v>
      </c>
      <c r="C67" s="48" t="s">
        <v>434</v>
      </c>
      <c r="D67" s="64">
        <f>IFERROR(D9/C9*100-100,"--")</f>
        <v>-6.9543370716672257</v>
      </c>
      <c r="E67" s="64">
        <f t="shared" ref="E67:AD77" si="7">IFERROR(E9/D9*100-100,"--")</f>
        <v>632.70376350072388</v>
      </c>
      <c r="F67" s="64">
        <f t="shared" si="7"/>
        <v>173.95100611093903</v>
      </c>
      <c r="G67" s="64">
        <f t="shared" si="7"/>
        <v>14.215779917533936</v>
      </c>
      <c r="H67" s="64">
        <f t="shared" si="7"/>
        <v>-37.033901494914964</v>
      </c>
      <c r="I67" s="64">
        <f t="shared" si="7"/>
        <v>73.402753171498347</v>
      </c>
      <c r="J67" s="64">
        <f t="shared" si="7"/>
        <v>5.8419985354274644</v>
      </c>
      <c r="K67" s="64">
        <f t="shared" si="7"/>
        <v>93.983932076169538</v>
      </c>
      <c r="L67" s="64">
        <f t="shared" si="7"/>
        <v>23.586387473546509</v>
      </c>
      <c r="M67" s="64">
        <f t="shared" si="7"/>
        <v>87.828609898305842</v>
      </c>
      <c r="N67" s="64">
        <f t="shared" si="7"/>
        <v>5.6850580759086284</v>
      </c>
      <c r="O67" s="64">
        <f t="shared" si="7"/>
        <v>-35.400680746180285</v>
      </c>
      <c r="P67" s="64">
        <f t="shared" si="7"/>
        <v>17.413684187996822</v>
      </c>
      <c r="Q67" s="64">
        <f t="shared" si="7"/>
        <v>552.3085031825326</v>
      </c>
      <c r="R67" s="64">
        <f t="shared" si="7"/>
        <v>-55.517104068400322</v>
      </c>
      <c r="S67" s="64">
        <f t="shared" si="7"/>
        <v>-0.62620914711904163</v>
      </c>
      <c r="T67" s="64">
        <f t="shared" si="7"/>
        <v>47.812534905364544</v>
      </c>
      <c r="U67" s="64">
        <f t="shared" si="7"/>
        <v>-19.159493258012887</v>
      </c>
      <c r="V67" s="64">
        <f t="shared" si="7"/>
        <v>13.074244529889654</v>
      </c>
      <c r="W67" s="64">
        <f t="shared" si="7"/>
        <v>8.1214854833549595</v>
      </c>
      <c r="X67" s="64">
        <f t="shared" si="7"/>
        <v>45.288217364836242</v>
      </c>
      <c r="Y67" s="64">
        <f t="shared" si="7"/>
        <v>115.98697010185185</v>
      </c>
      <c r="Z67" s="64">
        <f t="shared" si="7"/>
        <v>-1.2481201961156358</v>
      </c>
      <c r="AA67" s="64">
        <f t="shared" si="7"/>
        <v>49.075919282823435</v>
      </c>
      <c r="AB67" s="64">
        <f t="shared" si="7"/>
        <v>-10.512823361489495</v>
      </c>
      <c r="AC67" s="64">
        <f t="shared" si="7"/>
        <v>-16.076076515448051</v>
      </c>
      <c r="AD67" s="64">
        <f t="shared" si="7"/>
        <v>54.425057696185718</v>
      </c>
      <c r="AE67" s="64">
        <f t="shared" ref="AE67:AE86" si="8">IFERROR(AE9/AD9*100-100,"--")</f>
        <v>-3.9861378799079858</v>
      </c>
      <c r="AF67" s="64">
        <f>IFERROR(POWER(AE9/C9,1/29)*100-100,"--")</f>
        <v>29.801852318891832</v>
      </c>
    </row>
    <row r="68" spans="1:32">
      <c r="A68" s="1" t="s">
        <v>23</v>
      </c>
      <c r="B68" s="1" t="s">
        <v>24</v>
      </c>
      <c r="C68" s="48" t="s">
        <v>434</v>
      </c>
      <c r="D68" s="64">
        <f t="shared" ref="D68:S92" si="9">IFERROR(D10/C10*100-100,"--")</f>
        <v>40.950787537895025</v>
      </c>
      <c r="E68" s="64">
        <f t="shared" si="9"/>
        <v>813.58297757049888</v>
      </c>
      <c r="F68" s="64">
        <f t="shared" si="9"/>
        <v>69.684577252604754</v>
      </c>
      <c r="G68" s="64">
        <f t="shared" si="9"/>
        <v>-30.990429741970232</v>
      </c>
      <c r="H68" s="64">
        <f t="shared" si="9"/>
        <v>-36.747330951253602</v>
      </c>
      <c r="I68" s="64">
        <f t="shared" si="9"/>
        <v>15.511890893677744</v>
      </c>
      <c r="J68" s="64">
        <f t="shared" si="9"/>
        <v>54.858687442559329</v>
      </c>
      <c r="K68" s="64">
        <f t="shared" si="9"/>
        <v>109.45128179467881</v>
      </c>
      <c r="L68" s="64">
        <f t="shared" si="9"/>
        <v>-8.1860475894678331</v>
      </c>
      <c r="M68" s="64">
        <f t="shared" si="9"/>
        <v>38.597540223977092</v>
      </c>
      <c r="N68" s="64">
        <f t="shared" si="9"/>
        <v>55.986501056918939</v>
      </c>
      <c r="O68" s="64">
        <f t="shared" si="9"/>
        <v>71.976622569929475</v>
      </c>
      <c r="P68" s="64">
        <f t="shared" si="9"/>
        <v>26.717611194048786</v>
      </c>
      <c r="Q68" s="64">
        <f t="shared" si="9"/>
        <v>89.155795761079389</v>
      </c>
      <c r="R68" s="64">
        <f t="shared" si="9"/>
        <v>38.417439150463849</v>
      </c>
      <c r="S68" s="64">
        <f t="shared" si="9"/>
        <v>31.224232911324748</v>
      </c>
      <c r="T68" s="64">
        <f t="shared" si="7"/>
        <v>-0.77424841720159066</v>
      </c>
      <c r="U68" s="64">
        <f t="shared" si="7"/>
        <v>24.900028042537059</v>
      </c>
      <c r="V68" s="64">
        <f t="shared" si="7"/>
        <v>6.6099948891255309</v>
      </c>
      <c r="W68" s="64">
        <f t="shared" si="7"/>
        <v>-0.10271492399550652</v>
      </c>
      <c r="X68" s="64">
        <f t="shared" si="7"/>
        <v>-2.4928010015796502</v>
      </c>
      <c r="Y68" s="64">
        <f t="shared" si="7"/>
        <v>-12.118086312308009</v>
      </c>
      <c r="Z68" s="64">
        <f t="shared" si="7"/>
        <v>16.077329437239413</v>
      </c>
      <c r="AA68" s="64">
        <f t="shared" si="7"/>
        <v>6.3878187154163442</v>
      </c>
      <c r="AB68" s="64">
        <f t="shared" si="7"/>
        <v>-4.7124019564528794</v>
      </c>
      <c r="AC68" s="64">
        <f t="shared" si="7"/>
        <v>-0.61434313290054376</v>
      </c>
      <c r="AD68" s="64">
        <f t="shared" si="7"/>
        <v>-35.742218764904678</v>
      </c>
      <c r="AE68" s="64">
        <f t="shared" si="8"/>
        <v>-9.0653221342442265</v>
      </c>
      <c r="AF68" s="64">
        <f t="shared" ref="AF68:AF92" si="10">IFERROR(POWER(AE10/C10,1/29)*100-100,"--")</f>
        <v>23.059144505972</v>
      </c>
    </row>
    <row r="69" spans="1:32">
      <c r="A69" s="1" t="s">
        <v>25</v>
      </c>
      <c r="B69" s="1" t="s">
        <v>26</v>
      </c>
      <c r="C69" s="48" t="s">
        <v>434</v>
      </c>
      <c r="D69" s="64">
        <f t="shared" si="9"/>
        <v>40.616182140894495</v>
      </c>
      <c r="E69" s="64">
        <f t="shared" si="7"/>
        <v>8.3148017325503503</v>
      </c>
      <c r="F69" s="64">
        <f t="shared" si="7"/>
        <v>77.740014556177812</v>
      </c>
      <c r="G69" s="64">
        <f t="shared" si="7"/>
        <v>30.444179943710964</v>
      </c>
      <c r="H69" s="64">
        <f t="shared" si="7"/>
        <v>-22.70351915996261</v>
      </c>
      <c r="I69" s="64">
        <f t="shared" si="7"/>
        <v>36.88236193700584</v>
      </c>
      <c r="J69" s="64">
        <f t="shared" si="7"/>
        <v>68.562485430938096</v>
      </c>
      <c r="K69" s="64">
        <f t="shared" si="7"/>
        <v>120.24940412691274</v>
      </c>
      <c r="L69" s="64">
        <f t="shared" si="7"/>
        <v>-19.350461398761908</v>
      </c>
      <c r="M69" s="64">
        <f t="shared" si="7"/>
        <v>16.870707014317475</v>
      </c>
      <c r="N69" s="64">
        <f t="shared" si="7"/>
        <v>27.195187058691886</v>
      </c>
      <c r="O69" s="64">
        <f t="shared" si="7"/>
        <v>10.845384161985066</v>
      </c>
      <c r="P69" s="64">
        <f t="shared" si="7"/>
        <v>2.7685488339967605</v>
      </c>
      <c r="Q69" s="64">
        <f t="shared" si="7"/>
        <v>36.348554748220238</v>
      </c>
      <c r="R69" s="64">
        <f t="shared" si="7"/>
        <v>67.953439292514531</v>
      </c>
      <c r="S69" s="64">
        <f t="shared" si="7"/>
        <v>-16.311868078903956</v>
      </c>
      <c r="T69" s="64">
        <f t="shared" si="7"/>
        <v>25.520297272645905</v>
      </c>
      <c r="U69" s="64">
        <f t="shared" si="7"/>
        <v>13.839318337303368</v>
      </c>
      <c r="V69" s="64">
        <f t="shared" si="7"/>
        <v>41.702719588766399</v>
      </c>
      <c r="W69" s="64">
        <f t="shared" si="7"/>
        <v>-8.5284432534465822</v>
      </c>
      <c r="X69" s="64">
        <f t="shared" si="7"/>
        <v>-2.707153486371169</v>
      </c>
      <c r="Y69" s="64">
        <f t="shared" si="7"/>
        <v>7.9564133391755405</v>
      </c>
      <c r="Z69" s="64">
        <f t="shared" si="7"/>
        <v>-50.427250713509522</v>
      </c>
      <c r="AA69" s="64">
        <f t="shared" si="7"/>
        <v>178.96496303113565</v>
      </c>
      <c r="AB69" s="64">
        <f t="shared" si="7"/>
        <v>-33.19589338666195</v>
      </c>
      <c r="AC69" s="64">
        <f t="shared" si="7"/>
        <v>1.0936793855301801</v>
      </c>
      <c r="AD69" s="64">
        <f t="shared" si="7"/>
        <v>85.853593067645818</v>
      </c>
      <c r="AE69" s="64">
        <f t="shared" si="8"/>
        <v>13.277231670626705</v>
      </c>
      <c r="AF69" s="64">
        <f t="shared" si="10"/>
        <v>18.544949047353171</v>
      </c>
    </row>
    <row r="70" spans="1:32">
      <c r="A70" s="1" t="s">
        <v>27</v>
      </c>
      <c r="B70" s="1" t="s">
        <v>28</v>
      </c>
      <c r="C70" s="48" t="s">
        <v>434</v>
      </c>
      <c r="D70" s="64" t="str">
        <f t="shared" si="9"/>
        <v>--</v>
      </c>
      <c r="E70" s="64">
        <f t="shared" si="7"/>
        <v>263.27340224195666</v>
      </c>
      <c r="F70" s="64">
        <f t="shared" si="7"/>
        <v>-6.5135136037723953</v>
      </c>
      <c r="G70" s="64">
        <f t="shared" si="7"/>
        <v>76.654580527622471</v>
      </c>
      <c r="H70" s="64">
        <f t="shared" si="7"/>
        <v>-48.873751814898533</v>
      </c>
      <c r="I70" s="64">
        <f t="shared" si="7"/>
        <v>10.838176866927583</v>
      </c>
      <c r="J70" s="64">
        <f t="shared" si="7"/>
        <v>15.29080524782276</v>
      </c>
      <c r="K70" s="64">
        <f t="shared" si="7"/>
        <v>206.0034666336511</v>
      </c>
      <c r="L70" s="64">
        <f t="shared" si="7"/>
        <v>-34.995084136122898</v>
      </c>
      <c r="M70" s="64">
        <f t="shared" si="7"/>
        <v>-8.2607186981648084</v>
      </c>
      <c r="N70" s="64">
        <f t="shared" si="7"/>
        <v>-35.415262049600258</v>
      </c>
      <c r="O70" s="64">
        <f t="shared" si="7"/>
        <v>216.98840127161878</v>
      </c>
      <c r="P70" s="64">
        <f t="shared" si="7"/>
        <v>217.06918992453257</v>
      </c>
      <c r="Q70" s="64">
        <f t="shared" si="7"/>
        <v>264.54806039100515</v>
      </c>
      <c r="R70" s="64">
        <f t="shared" si="7"/>
        <v>112.98364695971529</v>
      </c>
      <c r="S70" s="64">
        <f t="shared" si="7"/>
        <v>-17.828028983700662</v>
      </c>
      <c r="T70" s="64">
        <f t="shared" si="7"/>
        <v>-67.805024329078691</v>
      </c>
      <c r="U70" s="64">
        <f t="shared" si="7"/>
        <v>-47.746497076837244</v>
      </c>
      <c r="V70" s="64">
        <f t="shared" si="7"/>
        <v>403.61561875631605</v>
      </c>
      <c r="W70" s="64">
        <f t="shared" si="7"/>
        <v>28.63501855195193</v>
      </c>
      <c r="X70" s="64">
        <f t="shared" si="7"/>
        <v>8.2847956664215019</v>
      </c>
      <c r="Y70" s="64">
        <f t="shared" si="7"/>
        <v>-49.19561314011812</v>
      </c>
      <c r="Z70" s="64">
        <f t="shared" si="7"/>
        <v>18.695183127129411</v>
      </c>
      <c r="AA70" s="64">
        <f t="shared" si="7"/>
        <v>12.92131511012478</v>
      </c>
      <c r="AB70" s="64">
        <f t="shared" si="7"/>
        <v>32.02286179084706</v>
      </c>
      <c r="AC70" s="64">
        <f t="shared" si="7"/>
        <v>-13.736043417730784</v>
      </c>
      <c r="AD70" s="64">
        <f t="shared" si="7"/>
        <v>11983.414059610617</v>
      </c>
      <c r="AE70" s="64">
        <f t="shared" si="8"/>
        <v>13.335259853803436</v>
      </c>
      <c r="AF70" s="64" t="str">
        <f>IFERROR(POWER(AE12/C12,1/29)*100-100,"--")</f>
        <v>--</v>
      </c>
    </row>
    <row r="71" spans="1:32">
      <c r="A71" s="1" t="s">
        <v>29</v>
      </c>
      <c r="B71" s="1" t="s">
        <v>30</v>
      </c>
      <c r="C71" s="48" t="s">
        <v>434</v>
      </c>
      <c r="D71" s="64">
        <f t="shared" si="9"/>
        <v>-50.715694515520646</v>
      </c>
      <c r="E71" s="64">
        <f t="shared" si="7"/>
        <v>-19.245110706300423</v>
      </c>
      <c r="F71" s="64">
        <f t="shared" si="7"/>
        <v>327.32060311195301</v>
      </c>
      <c r="G71" s="64">
        <f t="shared" si="7"/>
        <v>72.725308092457084</v>
      </c>
      <c r="H71" s="64">
        <f t="shared" si="7"/>
        <v>-25.710905489072942</v>
      </c>
      <c r="I71" s="64">
        <f t="shared" si="7"/>
        <v>269.89049565372983</v>
      </c>
      <c r="J71" s="64">
        <f t="shared" si="7"/>
        <v>142.32805465429675</v>
      </c>
      <c r="K71" s="64">
        <f t="shared" si="7"/>
        <v>146.66030891927983</v>
      </c>
      <c r="L71" s="64">
        <f t="shared" si="7"/>
        <v>6.2432119716356169</v>
      </c>
      <c r="M71" s="64">
        <f t="shared" si="7"/>
        <v>30.851796250645179</v>
      </c>
      <c r="N71" s="64">
        <f t="shared" si="7"/>
        <v>23.969437113943854</v>
      </c>
      <c r="O71" s="64">
        <f t="shared" si="7"/>
        <v>0.46325054644616159</v>
      </c>
      <c r="P71" s="64">
        <f t="shared" si="7"/>
        <v>-9.3841421540392673</v>
      </c>
      <c r="Q71" s="64">
        <f t="shared" si="7"/>
        <v>14.194989428853518</v>
      </c>
      <c r="R71" s="64">
        <f t="shared" si="7"/>
        <v>20.230149547718995</v>
      </c>
      <c r="S71" s="64">
        <f t="shared" si="7"/>
        <v>-15.817424733289201</v>
      </c>
      <c r="T71" s="64">
        <f t="shared" si="7"/>
        <v>36.266591465905009</v>
      </c>
      <c r="U71" s="64">
        <f t="shared" si="7"/>
        <v>15.786454230975096</v>
      </c>
      <c r="V71" s="64">
        <f t="shared" si="7"/>
        <v>45.314507355883308</v>
      </c>
      <c r="W71" s="64">
        <f t="shared" si="7"/>
        <v>-26.061995316363806</v>
      </c>
      <c r="X71" s="64">
        <f t="shared" si="7"/>
        <v>10.044195406747008</v>
      </c>
      <c r="Y71" s="64">
        <f t="shared" si="7"/>
        <v>10.443614578149891</v>
      </c>
      <c r="Z71" s="64">
        <f t="shared" si="7"/>
        <v>12.305242144662358</v>
      </c>
      <c r="AA71" s="64">
        <f t="shared" si="7"/>
        <v>53.186087121265103</v>
      </c>
      <c r="AB71" s="64">
        <f t="shared" si="7"/>
        <v>-97.874508096397861</v>
      </c>
      <c r="AC71" s="64">
        <f t="shared" si="7"/>
        <v>13.682617689337917</v>
      </c>
      <c r="AD71" s="64">
        <f t="shared" si="7"/>
        <v>3868.4940908895987</v>
      </c>
      <c r="AE71" s="64">
        <f t="shared" si="8"/>
        <v>2.2351548845271481</v>
      </c>
      <c r="AF71" s="64">
        <f t="shared" si="10"/>
        <v>21.791656001367926</v>
      </c>
    </row>
    <row r="72" spans="1:32">
      <c r="A72" s="1" t="s">
        <v>31</v>
      </c>
      <c r="B72" s="1" t="s">
        <v>32</v>
      </c>
      <c r="C72" s="48" t="s">
        <v>434</v>
      </c>
      <c r="D72" s="64">
        <f t="shared" si="9"/>
        <v>-50.715694515520646</v>
      </c>
      <c r="E72" s="64">
        <f t="shared" si="7"/>
        <v>-19.245110706300423</v>
      </c>
      <c r="F72" s="64">
        <f t="shared" si="7"/>
        <v>326.85171876923027</v>
      </c>
      <c r="G72" s="64">
        <f t="shared" si="7"/>
        <v>72.503841020078113</v>
      </c>
      <c r="H72" s="64">
        <f t="shared" si="7"/>
        <v>-25.804365244254143</v>
      </c>
      <c r="I72" s="64">
        <f t="shared" si="7"/>
        <v>270.63128703675039</v>
      </c>
      <c r="J72" s="64">
        <f t="shared" si="7"/>
        <v>142.47723801578752</v>
      </c>
      <c r="K72" s="64">
        <f t="shared" si="7"/>
        <v>146.92957609306924</v>
      </c>
      <c r="L72" s="64">
        <f t="shared" si="7"/>
        <v>8.0945713302076854</v>
      </c>
      <c r="M72" s="64">
        <f t="shared" si="7"/>
        <v>29.649131056997959</v>
      </c>
      <c r="N72" s="64">
        <f t="shared" si="7"/>
        <v>23.880242454954171</v>
      </c>
      <c r="O72" s="64">
        <f t="shared" si="7"/>
        <v>18.085304825819179</v>
      </c>
      <c r="P72" s="64">
        <f t="shared" si="7"/>
        <v>-2.8459322586800084</v>
      </c>
      <c r="Q72" s="64">
        <f t="shared" si="7"/>
        <v>24.588507925354406</v>
      </c>
      <c r="R72" s="64">
        <f t="shared" si="7"/>
        <v>29.208317400696785</v>
      </c>
      <c r="S72" s="64">
        <f t="shared" si="7"/>
        <v>-16.086481890979897</v>
      </c>
      <c r="T72" s="64">
        <f t="shared" si="7"/>
        <v>24.181380413545</v>
      </c>
      <c r="U72" s="64">
        <f t="shared" si="7"/>
        <v>1.6476406128086012</v>
      </c>
      <c r="V72" s="64">
        <f t="shared" si="7"/>
        <v>28.408716041092106</v>
      </c>
      <c r="W72" s="64">
        <f t="shared" si="7"/>
        <v>-26.142552418761667</v>
      </c>
      <c r="X72" s="64">
        <f t="shared" si="7"/>
        <v>13.662517033695053</v>
      </c>
      <c r="Y72" s="64">
        <f t="shared" si="7"/>
        <v>12.729453010986617</v>
      </c>
      <c r="Z72" s="64">
        <f t="shared" si="7"/>
        <v>16.423902345932476</v>
      </c>
      <c r="AA72" s="64">
        <f t="shared" si="7"/>
        <v>47.139174935546322</v>
      </c>
      <c r="AB72" s="64">
        <f t="shared" si="7"/>
        <v>21.489464808468853</v>
      </c>
      <c r="AC72" s="64">
        <f t="shared" si="7"/>
        <v>14.472021232449308</v>
      </c>
      <c r="AD72" s="64">
        <f t="shared" si="7"/>
        <v>-39.647223176309346</v>
      </c>
      <c r="AE72" s="64">
        <f t="shared" si="8"/>
        <v>2.7023638814011974</v>
      </c>
      <c r="AF72" s="64">
        <f t="shared" si="10"/>
        <v>21.651764352495633</v>
      </c>
    </row>
    <row r="73" spans="1:32">
      <c r="A73" s="1" t="s">
        <v>33</v>
      </c>
      <c r="B73" s="1" t="s">
        <v>34</v>
      </c>
      <c r="C73" s="48" t="s">
        <v>434</v>
      </c>
      <c r="D73" s="64">
        <f t="shared" si="9"/>
        <v>18618.266978922715</v>
      </c>
      <c r="E73" s="64">
        <f t="shared" si="7"/>
        <v>1649.0547624707547</v>
      </c>
      <c r="F73" s="64">
        <f t="shared" si="7"/>
        <v>35.57222738448047</v>
      </c>
      <c r="G73" s="64">
        <f t="shared" si="7"/>
        <v>-80.493653888263054</v>
      </c>
      <c r="H73" s="64">
        <f t="shared" si="7"/>
        <v>172.99206102327599</v>
      </c>
      <c r="I73" s="64">
        <f t="shared" si="7"/>
        <v>92.774400091950554</v>
      </c>
      <c r="J73" s="64">
        <f t="shared" si="7"/>
        <v>44.797660304720665</v>
      </c>
      <c r="K73" s="64">
        <f t="shared" si="7"/>
        <v>-24.07624894195817</v>
      </c>
      <c r="L73" s="64">
        <f t="shared" si="7"/>
        <v>-2.6207664927889169</v>
      </c>
      <c r="M73" s="64">
        <f t="shared" si="7"/>
        <v>87.858317955429811</v>
      </c>
      <c r="N73" s="64">
        <f t="shared" si="7"/>
        <v>65.055614103891628</v>
      </c>
      <c r="O73" s="64">
        <f t="shared" si="7"/>
        <v>74.205256244167771</v>
      </c>
      <c r="P73" s="64">
        <f t="shared" si="7"/>
        <v>-45.365656203292218</v>
      </c>
      <c r="Q73" s="64">
        <f t="shared" si="7"/>
        <v>60.650279552104905</v>
      </c>
      <c r="R73" s="64">
        <f t="shared" si="7"/>
        <v>27.604847973463919</v>
      </c>
      <c r="S73" s="64">
        <f t="shared" si="7"/>
        <v>-5.8763694785949951</v>
      </c>
      <c r="T73" s="64">
        <f t="shared" si="7"/>
        <v>29.430532238322058</v>
      </c>
      <c r="U73" s="64">
        <f t="shared" si="7"/>
        <v>31.533780083295426</v>
      </c>
      <c r="V73" s="64">
        <f t="shared" si="7"/>
        <v>-31.631902726508343</v>
      </c>
      <c r="W73" s="64">
        <f t="shared" si="7"/>
        <v>13.333577220547824</v>
      </c>
      <c r="X73" s="64">
        <f t="shared" si="7"/>
        <v>12.329671709197967</v>
      </c>
      <c r="Y73" s="64">
        <f t="shared" si="7"/>
        <v>57.511227405846853</v>
      </c>
      <c r="Z73" s="64">
        <f t="shared" si="7"/>
        <v>33.00061790541335</v>
      </c>
      <c r="AA73" s="64">
        <f t="shared" si="7"/>
        <v>5.0120649288334107</v>
      </c>
      <c r="AB73" s="64">
        <f t="shared" si="7"/>
        <v>-3.6830730700581995</v>
      </c>
      <c r="AC73" s="64">
        <f t="shared" si="7"/>
        <v>17.061438535303935</v>
      </c>
      <c r="AD73" s="64">
        <f t="shared" si="7"/>
        <v>73.356854441694168</v>
      </c>
      <c r="AE73" s="64">
        <f t="shared" si="8"/>
        <v>-3.8076841797926164</v>
      </c>
      <c r="AF73" s="64">
        <f t="shared" si="10"/>
        <v>51.488839770129829</v>
      </c>
    </row>
    <row r="74" spans="1:32">
      <c r="A74" s="1" t="s">
        <v>35</v>
      </c>
      <c r="B74" s="1" t="s">
        <v>36</v>
      </c>
      <c r="C74" s="48" t="s">
        <v>434</v>
      </c>
      <c r="D74" s="64" t="str">
        <f t="shared" si="9"/>
        <v>--</v>
      </c>
      <c r="E74" s="64">
        <f t="shared" si="7"/>
        <v>62.875857785405856</v>
      </c>
      <c r="F74" s="64">
        <f t="shared" si="7"/>
        <v>69.581087338051958</v>
      </c>
      <c r="G74" s="64">
        <f t="shared" si="7"/>
        <v>57.648784197280492</v>
      </c>
      <c r="H74" s="64">
        <f t="shared" si="7"/>
        <v>-39.235784589587794</v>
      </c>
      <c r="I74" s="64">
        <f t="shared" si="7"/>
        <v>74.346776603391447</v>
      </c>
      <c r="J74" s="64">
        <f t="shared" si="7"/>
        <v>14.546686858172279</v>
      </c>
      <c r="K74" s="64">
        <f t="shared" si="7"/>
        <v>59.887573338966405</v>
      </c>
      <c r="L74" s="64">
        <f t="shared" si="7"/>
        <v>-4.6847508737419474</v>
      </c>
      <c r="M74" s="64">
        <f t="shared" si="7"/>
        <v>28.988244230949107</v>
      </c>
      <c r="N74" s="64">
        <f t="shared" si="7"/>
        <v>2.5448460049805561</v>
      </c>
      <c r="O74" s="64">
        <f t="shared" si="7"/>
        <v>-76.545663885329375</v>
      </c>
      <c r="P74" s="64">
        <f t="shared" si="7"/>
        <v>-2.1645525124831551</v>
      </c>
      <c r="Q74" s="64">
        <f t="shared" si="7"/>
        <v>301.45668304550162</v>
      </c>
      <c r="R74" s="64">
        <f t="shared" si="7"/>
        <v>33.521371743292605</v>
      </c>
      <c r="S74" s="64">
        <f t="shared" si="7"/>
        <v>5.816654566497121</v>
      </c>
      <c r="T74" s="64">
        <f t="shared" si="7"/>
        <v>7.7696036328920144</v>
      </c>
      <c r="U74" s="64">
        <f t="shared" si="7"/>
        <v>10.677298896608363</v>
      </c>
      <c r="V74" s="64">
        <f t="shared" si="7"/>
        <v>1.5997401530653264</v>
      </c>
      <c r="W74" s="64">
        <f t="shared" si="7"/>
        <v>-12.195269332699567</v>
      </c>
      <c r="X74" s="64">
        <f t="shared" si="7"/>
        <v>7.139040371848111</v>
      </c>
      <c r="Y74" s="64">
        <f t="shared" si="7"/>
        <v>26.702165286723755</v>
      </c>
      <c r="Z74" s="64">
        <f t="shared" si="7"/>
        <v>107.31568939003901</v>
      </c>
      <c r="AA74" s="64">
        <f t="shared" si="7"/>
        <v>13.274954880481403</v>
      </c>
      <c r="AB74" s="64">
        <f t="shared" si="7"/>
        <v>-18.401408902743171</v>
      </c>
      <c r="AC74" s="64">
        <f t="shared" si="7"/>
        <v>30.350389817124693</v>
      </c>
      <c r="AD74" s="64">
        <f t="shared" si="7"/>
        <v>124.49399518332379</v>
      </c>
      <c r="AE74" s="64">
        <f t="shared" si="8"/>
        <v>-23.788636062104601</v>
      </c>
      <c r="AF74" s="64" t="str">
        <f t="shared" si="10"/>
        <v>--</v>
      </c>
    </row>
    <row r="75" spans="1:32">
      <c r="A75" s="1" t="s">
        <v>37</v>
      </c>
      <c r="B75" s="1" t="s">
        <v>38</v>
      </c>
      <c r="C75" s="48" t="s">
        <v>434</v>
      </c>
      <c r="D75" s="64">
        <f t="shared" si="9"/>
        <v>5503.0000000000009</v>
      </c>
      <c r="E75" s="64">
        <f t="shared" si="7"/>
        <v>43599.678743530254</v>
      </c>
      <c r="F75" s="64">
        <f t="shared" si="7"/>
        <v>289.18913252627914</v>
      </c>
      <c r="G75" s="64">
        <f t="shared" si="7"/>
        <v>-31.981625312554598</v>
      </c>
      <c r="H75" s="64">
        <f t="shared" si="7"/>
        <v>-18.759806203776904</v>
      </c>
      <c r="I75" s="64">
        <f t="shared" si="7"/>
        <v>-24.516022663365817</v>
      </c>
      <c r="J75" s="64">
        <f t="shared" si="7"/>
        <v>-29.195162230731</v>
      </c>
      <c r="K75" s="64">
        <f t="shared" si="7"/>
        <v>41.004369369841527</v>
      </c>
      <c r="L75" s="64">
        <f t="shared" si="7"/>
        <v>2.8121574434879051</v>
      </c>
      <c r="M75" s="64">
        <f t="shared" si="7"/>
        <v>56.174115882125591</v>
      </c>
      <c r="N75" s="64">
        <f t="shared" si="7"/>
        <v>51.164969333647178</v>
      </c>
      <c r="O75" s="64">
        <f t="shared" si="7"/>
        <v>13.743349569321509</v>
      </c>
      <c r="P75" s="64">
        <f t="shared" si="7"/>
        <v>7.8523664523478089</v>
      </c>
      <c r="Q75" s="64">
        <f t="shared" si="7"/>
        <v>144.59200246582645</v>
      </c>
      <c r="R75" s="64">
        <f t="shared" si="7"/>
        <v>94.334878804457958</v>
      </c>
      <c r="S75" s="64">
        <f t="shared" si="7"/>
        <v>-5.8902559082982151</v>
      </c>
      <c r="T75" s="64">
        <f t="shared" si="7"/>
        <v>4.575166926997241</v>
      </c>
      <c r="U75" s="64">
        <f t="shared" si="7"/>
        <v>24.401584334798557</v>
      </c>
      <c r="V75" s="64">
        <f t="shared" si="7"/>
        <v>-9.4452530744877521</v>
      </c>
      <c r="W75" s="64">
        <f t="shared" si="7"/>
        <v>5.3814398619579435</v>
      </c>
      <c r="X75" s="64">
        <f t="shared" si="7"/>
        <v>17.965357998017708</v>
      </c>
      <c r="Y75" s="64">
        <f t="shared" si="7"/>
        <v>4.5023350110848384</v>
      </c>
      <c r="Z75" s="64">
        <f t="shared" si="7"/>
        <v>12.150507126437788</v>
      </c>
      <c r="AA75" s="64">
        <f t="shared" si="7"/>
        <v>17.384946374996531</v>
      </c>
      <c r="AB75" s="64">
        <f t="shared" si="7"/>
        <v>-11.562383509002046</v>
      </c>
      <c r="AC75" s="64">
        <f t="shared" si="7"/>
        <v>15.271326902460984</v>
      </c>
      <c r="AD75" s="64">
        <f t="shared" si="7"/>
        <v>85.239388815037984</v>
      </c>
      <c r="AE75" s="64">
        <f t="shared" si="8"/>
        <v>1.176995227970508</v>
      </c>
      <c r="AF75" s="64">
        <f t="shared" si="10"/>
        <v>65.019102847013301</v>
      </c>
    </row>
    <row r="76" spans="1:32">
      <c r="A76" s="1" t="s">
        <v>39</v>
      </c>
      <c r="B76" s="1" t="s">
        <v>40</v>
      </c>
      <c r="C76" s="48" t="s">
        <v>434</v>
      </c>
      <c r="D76" s="64" t="str">
        <f t="shared" si="9"/>
        <v>--</v>
      </c>
      <c r="E76" s="64" t="str">
        <f t="shared" si="7"/>
        <v>--</v>
      </c>
      <c r="F76" s="64" t="str">
        <f t="shared" si="7"/>
        <v>--</v>
      </c>
      <c r="G76" s="64">
        <f t="shared" si="7"/>
        <v>-100</v>
      </c>
      <c r="H76" s="64" t="str">
        <f t="shared" si="7"/>
        <v>--</v>
      </c>
      <c r="I76" s="64" t="str">
        <f t="shared" si="7"/>
        <v>--</v>
      </c>
      <c r="J76" s="64">
        <f t="shared" si="7"/>
        <v>580.35050451407335</v>
      </c>
      <c r="K76" s="64">
        <f t="shared" si="7"/>
        <v>2410.2177815939426</v>
      </c>
      <c r="L76" s="64">
        <f t="shared" si="7"/>
        <v>-88.767475993830544</v>
      </c>
      <c r="M76" s="64">
        <f t="shared" si="7"/>
        <v>-100</v>
      </c>
      <c r="N76" s="64" t="str">
        <f t="shared" si="7"/>
        <v>--</v>
      </c>
      <c r="O76" s="64">
        <f t="shared" si="7"/>
        <v>79.209198344532183</v>
      </c>
      <c r="P76" s="64">
        <f t="shared" si="7"/>
        <v>105.3804861540616</v>
      </c>
      <c r="Q76" s="64">
        <f t="shared" si="7"/>
        <v>-78.335161966105048</v>
      </c>
      <c r="R76" s="64">
        <f t="shared" si="7"/>
        <v>324.22540087176816</v>
      </c>
      <c r="S76" s="64">
        <f t="shared" si="7"/>
        <v>178.26077280027891</v>
      </c>
      <c r="T76" s="64">
        <f t="shared" si="7"/>
        <v>50.483892898371835</v>
      </c>
      <c r="U76" s="64">
        <f t="shared" si="7"/>
        <v>47.826855963600451</v>
      </c>
      <c r="V76" s="64">
        <f t="shared" si="7"/>
        <v>-13.715057190265412</v>
      </c>
      <c r="W76" s="64">
        <f t="shared" si="7"/>
        <v>-12.328235951565546</v>
      </c>
      <c r="X76" s="64">
        <f t="shared" si="7"/>
        <v>6.3250639590809641</v>
      </c>
      <c r="Y76" s="64">
        <f t="shared" si="7"/>
        <v>46.51775672015674</v>
      </c>
      <c r="Z76" s="64">
        <f t="shared" si="7"/>
        <v>-16.37935257250453</v>
      </c>
      <c r="AA76" s="64">
        <f t="shared" si="7"/>
        <v>16.62971530220257</v>
      </c>
      <c r="AB76" s="64">
        <f t="shared" si="7"/>
        <v>55.397509289719864</v>
      </c>
      <c r="AC76" s="64">
        <f t="shared" si="7"/>
        <v>-14.402527625119859</v>
      </c>
      <c r="AD76" s="64">
        <f t="shared" si="7"/>
        <v>221.59753791593045</v>
      </c>
      <c r="AE76" s="64">
        <f t="shared" si="8"/>
        <v>112.26563996858383</v>
      </c>
      <c r="AF76" s="64" t="str">
        <f t="shared" si="10"/>
        <v>--</v>
      </c>
    </row>
    <row r="77" spans="1:32">
      <c r="A77" s="1" t="s">
        <v>41</v>
      </c>
      <c r="B77" s="1" t="s">
        <v>42</v>
      </c>
      <c r="C77" s="48" t="s">
        <v>434</v>
      </c>
      <c r="D77" s="64">
        <f t="shared" si="9"/>
        <v>-17.307374704698262</v>
      </c>
      <c r="E77" s="64">
        <f t="shared" si="7"/>
        <v>-14.545391392944381</v>
      </c>
      <c r="F77" s="64">
        <f t="shared" si="7"/>
        <v>-12.738682346990402</v>
      </c>
      <c r="G77" s="64">
        <f t="shared" si="7"/>
        <v>-37.978702757255419</v>
      </c>
      <c r="H77" s="64">
        <f t="shared" si="7"/>
        <v>1961.3248522981407</v>
      </c>
      <c r="I77" s="64">
        <f t="shared" si="7"/>
        <v>-1.3992944120017228</v>
      </c>
      <c r="J77" s="64">
        <f t="shared" si="7"/>
        <v>19.027628732650243</v>
      </c>
      <c r="K77" s="64">
        <f t="shared" si="7"/>
        <v>-22.189004890846732</v>
      </c>
      <c r="L77" s="64">
        <f t="shared" si="7"/>
        <v>111.23175267420567</v>
      </c>
      <c r="M77" s="64">
        <f t="shared" si="7"/>
        <v>-100</v>
      </c>
      <c r="N77" s="64" t="str">
        <f t="shared" si="7"/>
        <v>--</v>
      </c>
      <c r="O77" s="64">
        <f t="shared" ref="E77:AD87" si="11">IFERROR(O19/N19*100-100,"--")</f>
        <v>11.269559065610423</v>
      </c>
      <c r="P77" s="64">
        <f t="shared" si="11"/>
        <v>51.909023038785165</v>
      </c>
      <c r="Q77" s="64">
        <f t="shared" si="11"/>
        <v>144.1740531435515</v>
      </c>
      <c r="R77" s="64">
        <f t="shared" si="11"/>
        <v>32.233710916745082</v>
      </c>
      <c r="S77" s="64">
        <f t="shared" si="11"/>
        <v>16.032842619684004</v>
      </c>
      <c r="T77" s="64">
        <f t="shared" si="11"/>
        <v>18.460717844065073</v>
      </c>
      <c r="U77" s="64">
        <f t="shared" si="11"/>
        <v>11.613876569441729</v>
      </c>
      <c r="V77" s="64">
        <f t="shared" si="11"/>
        <v>19.14181123751726</v>
      </c>
      <c r="W77" s="64">
        <f t="shared" si="11"/>
        <v>30.250323602431564</v>
      </c>
      <c r="X77" s="64">
        <f t="shared" si="11"/>
        <v>-6.1804064669359491</v>
      </c>
      <c r="Y77" s="64">
        <f t="shared" si="11"/>
        <v>17.098412451663364</v>
      </c>
      <c r="Z77" s="64">
        <f t="shared" si="11"/>
        <v>-41.418767713004478</v>
      </c>
      <c r="AA77" s="64">
        <f t="shared" si="11"/>
        <v>35.918497841807095</v>
      </c>
      <c r="AB77" s="64">
        <f t="shared" si="11"/>
        <v>121.56684136383302</v>
      </c>
      <c r="AC77" s="64">
        <f t="shared" si="11"/>
        <v>14.351002062998106</v>
      </c>
      <c r="AD77" s="64">
        <f t="shared" si="11"/>
        <v>76.582865586854041</v>
      </c>
      <c r="AE77" s="64">
        <f t="shared" si="8"/>
        <v>-13.273347886337518</v>
      </c>
      <c r="AF77" s="64">
        <f t="shared" si="10"/>
        <v>27.311236975178872</v>
      </c>
    </row>
    <row r="78" spans="1:32">
      <c r="A78" s="1" t="s">
        <v>43</v>
      </c>
      <c r="B78" s="1" t="s">
        <v>44</v>
      </c>
      <c r="C78" s="48" t="s">
        <v>434</v>
      </c>
      <c r="D78" s="64" t="str">
        <f t="shared" si="9"/>
        <v>--</v>
      </c>
      <c r="E78" s="64" t="str">
        <f t="shared" si="11"/>
        <v>--</v>
      </c>
      <c r="F78" s="64" t="str">
        <f t="shared" si="11"/>
        <v>--</v>
      </c>
      <c r="G78" s="64">
        <f t="shared" si="11"/>
        <v>-100</v>
      </c>
      <c r="H78" s="64" t="str">
        <f t="shared" si="11"/>
        <v>--</v>
      </c>
      <c r="I78" s="64">
        <f t="shared" si="11"/>
        <v>76.39405204460968</v>
      </c>
      <c r="J78" s="64">
        <f t="shared" si="11"/>
        <v>261.10379346680713</v>
      </c>
      <c r="K78" s="64">
        <f t="shared" si="11"/>
        <v>-100</v>
      </c>
      <c r="L78" s="64" t="str">
        <f t="shared" si="11"/>
        <v>--</v>
      </c>
      <c r="M78" s="64">
        <f t="shared" si="11"/>
        <v>2156.1929119473875</v>
      </c>
      <c r="N78" s="64">
        <f t="shared" si="11"/>
        <v>-100</v>
      </c>
      <c r="O78" s="64" t="str">
        <f t="shared" si="11"/>
        <v>--</v>
      </c>
      <c r="P78" s="64">
        <f t="shared" si="11"/>
        <v>123.29266726208616</v>
      </c>
      <c r="Q78" s="64">
        <f t="shared" si="11"/>
        <v>-32.237875931525735</v>
      </c>
      <c r="R78" s="64">
        <f t="shared" si="11"/>
        <v>33.268243984852319</v>
      </c>
      <c r="S78" s="64">
        <f t="shared" si="11"/>
        <v>81.206452223342353</v>
      </c>
      <c r="T78" s="64">
        <f t="shared" si="11"/>
        <v>38.320988094685191</v>
      </c>
      <c r="U78" s="64">
        <f t="shared" si="11"/>
        <v>46.780468097976325</v>
      </c>
      <c r="V78" s="64">
        <f t="shared" si="11"/>
        <v>38.03022806348514</v>
      </c>
      <c r="W78" s="64">
        <f t="shared" si="11"/>
        <v>-3.5539953391850361</v>
      </c>
      <c r="X78" s="64">
        <f t="shared" si="11"/>
        <v>15.862788531949406</v>
      </c>
      <c r="Y78" s="64">
        <f t="shared" si="11"/>
        <v>7.1050080503413966</v>
      </c>
      <c r="Z78" s="64">
        <f t="shared" si="11"/>
        <v>-96.014428107046129</v>
      </c>
      <c r="AA78" s="64">
        <f t="shared" si="11"/>
        <v>-52.201566095375078</v>
      </c>
      <c r="AB78" s="64">
        <f t="shared" si="11"/>
        <v>8864.9383551642823</v>
      </c>
      <c r="AC78" s="64">
        <f t="shared" si="11"/>
        <v>-7.3480919101906608</v>
      </c>
      <c r="AD78" s="64">
        <f t="shared" si="11"/>
        <v>45.625183894341802</v>
      </c>
      <c r="AE78" s="64">
        <f t="shared" si="8"/>
        <v>5.9482100507894415</v>
      </c>
      <c r="AF78" s="64" t="str">
        <f t="shared" si="10"/>
        <v>--</v>
      </c>
    </row>
    <row r="79" spans="1:32">
      <c r="A79" s="1" t="s">
        <v>45</v>
      </c>
      <c r="B79" s="1" t="s">
        <v>46</v>
      </c>
      <c r="C79" s="48" t="s">
        <v>434</v>
      </c>
      <c r="D79" s="64">
        <f t="shared" si="9"/>
        <v>-38.551022153793511</v>
      </c>
      <c r="E79" s="64">
        <f t="shared" si="11"/>
        <v>208.82516703786195</v>
      </c>
      <c r="F79" s="64">
        <f t="shared" si="11"/>
        <v>356.32380780672497</v>
      </c>
      <c r="G79" s="64">
        <f t="shared" si="11"/>
        <v>187.40813907546425</v>
      </c>
      <c r="H79" s="64">
        <f t="shared" si="11"/>
        <v>-10.325048458270885</v>
      </c>
      <c r="I79" s="64">
        <f t="shared" si="11"/>
        <v>102.42441430427434</v>
      </c>
      <c r="J79" s="64">
        <f t="shared" si="11"/>
        <v>-25.641253805492028</v>
      </c>
      <c r="K79" s="64">
        <f t="shared" si="11"/>
        <v>298.46874992043303</v>
      </c>
      <c r="L79" s="64">
        <f t="shared" si="11"/>
        <v>-35.259586323235297</v>
      </c>
      <c r="M79" s="64">
        <f t="shared" si="11"/>
        <v>318.69083608950416</v>
      </c>
      <c r="N79" s="64">
        <f t="shared" si="11"/>
        <v>-15.301280310488025</v>
      </c>
      <c r="O79" s="64">
        <f t="shared" si="11"/>
        <v>55.588907434203321</v>
      </c>
      <c r="P79" s="64">
        <f t="shared" si="11"/>
        <v>29.57504510929715</v>
      </c>
      <c r="Q79" s="64">
        <f t="shared" si="11"/>
        <v>195.96929613366086</v>
      </c>
      <c r="R79" s="64">
        <f t="shared" si="11"/>
        <v>148.26563062206239</v>
      </c>
      <c r="S79" s="64">
        <f t="shared" si="11"/>
        <v>33.852703672465623</v>
      </c>
      <c r="T79" s="64">
        <f t="shared" si="11"/>
        <v>67.831838538901081</v>
      </c>
      <c r="U79" s="64">
        <f t="shared" si="11"/>
        <v>19.908300716725165</v>
      </c>
      <c r="V79" s="64">
        <f t="shared" si="11"/>
        <v>-8.1388693952372648</v>
      </c>
      <c r="W79" s="64">
        <f t="shared" si="11"/>
        <v>11.342117654462157</v>
      </c>
      <c r="X79" s="64">
        <f t="shared" si="11"/>
        <v>15.953567098096386</v>
      </c>
      <c r="Y79" s="64">
        <f t="shared" si="11"/>
        <v>-4.0596221481599315</v>
      </c>
      <c r="Z79" s="64">
        <f t="shared" si="11"/>
        <v>2.2771602892557041</v>
      </c>
      <c r="AA79" s="64">
        <f t="shared" si="11"/>
        <v>17.779559548704242</v>
      </c>
      <c r="AB79" s="64">
        <f t="shared" si="11"/>
        <v>3.9195988777799329</v>
      </c>
      <c r="AC79" s="64">
        <f t="shared" si="11"/>
        <v>24.891425495842867</v>
      </c>
      <c r="AD79" s="64">
        <f t="shared" si="11"/>
        <v>100.24255534948705</v>
      </c>
      <c r="AE79" s="64">
        <f t="shared" si="8"/>
        <v>10.449611340367213</v>
      </c>
      <c r="AF79" s="64">
        <f t="shared" si="10"/>
        <v>45.044028256977811</v>
      </c>
    </row>
    <row r="80" spans="1:32">
      <c r="A80" s="1" t="s">
        <v>47</v>
      </c>
      <c r="B80" s="1" t="s">
        <v>48</v>
      </c>
      <c r="C80" s="48" t="s">
        <v>434</v>
      </c>
      <c r="D80" s="64">
        <f t="shared" si="9"/>
        <v>-64.761521868728181</v>
      </c>
      <c r="E80" s="64">
        <f t="shared" si="11"/>
        <v>-8.1201332565816529</v>
      </c>
      <c r="F80" s="64">
        <f t="shared" si="11"/>
        <v>-24.588143192498606</v>
      </c>
      <c r="G80" s="64">
        <f t="shared" si="11"/>
        <v>386.66332794806794</v>
      </c>
      <c r="H80" s="64">
        <f t="shared" si="11"/>
        <v>48.860543954915556</v>
      </c>
      <c r="I80" s="64">
        <f t="shared" si="11"/>
        <v>41.953999214484355</v>
      </c>
      <c r="J80" s="64">
        <f t="shared" si="11"/>
        <v>79.471455604042603</v>
      </c>
      <c r="K80" s="64">
        <f t="shared" si="11"/>
        <v>60.500279571090147</v>
      </c>
      <c r="L80" s="64">
        <f t="shared" si="11"/>
        <v>-47.516904460168121</v>
      </c>
      <c r="M80" s="64">
        <f t="shared" si="11"/>
        <v>165.15763411305062</v>
      </c>
      <c r="N80" s="64">
        <f t="shared" si="11"/>
        <v>-58.465387982700769</v>
      </c>
      <c r="O80" s="64">
        <f t="shared" si="11"/>
        <v>-100</v>
      </c>
      <c r="P80" s="64" t="str">
        <f t="shared" si="11"/>
        <v>--</v>
      </c>
      <c r="Q80" s="64">
        <f t="shared" si="11"/>
        <v>5.5059673612860536</v>
      </c>
      <c r="R80" s="64">
        <f t="shared" si="11"/>
        <v>-55.400533051164423</v>
      </c>
      <c r="S80" s="64">
        <f t="shared" si="11"/>
        <v>-75.498440486454029</v>
      </c>
      <c r="T80" s="64">
        <f t="shared" si="11"/>
        <v>-72.669411159303095</v>
      </c>
      <c r="U80" s="64">
        <f t="shared" si="11"/>
        <v>-83.032885216446374</v>
      </c>
      <c r="V80" s="64">
        <f t="shared" si="11"/>
        <v>29.921528218135705</v>
      </c>
      <c r="W80" s="64">
        <f t="shared" si="11"/>
        <v>99.813921139168684</v>
      </c>
      <c r="X80" s="64">
        <f t="shared" si="11"/>
        <v>-13.796093590178103</v>
      </c>
      <c r="Y80" s="64">
        <f t="shared" si="11"/>
        <v>31.252191592078759</v>
      </c>
      <c r="Z80" s="64">
        <f t="shared" si="11"/>
        <v>72.555274001991535</v>
      </c>
      <c r="AA80" s="64">
        <f t="shared" si="11"/>
        <v>-31.185313077666507</v>
      </c>
      <c r="AB80" s="64">
        <f t="shared" si="11"/>
        <v>363.15545465082187</v>
      </c>
      <c r="AC80" s="64">
        <f t="shared" si="11"/>
        <v>22.763273464463424</v>
      </c>
      <c r="AD80" s="64">
        <f t="shared" si="11"/>
        <v>27.880135850627141</v>
      </c>
      <c r="AE80" s="64">
        <f t="shared" si="8"/>
        <v>-70.814984892522347</v>
      </c>
      <c r="AF80" s="64">
        <f t="shared" si="10"/>
        <v>-5.9959246270623652</v>
      </c>
    </row>
    <row r="81" spans="1:32">
      <c r="A81" s="1" t="s">
        <v>49</v>
      </c>
      <c r="B81" s="1" t="s">
        <v>50</v>
      </c>
      <c r="C81" s="48" t="s">
        <v>434</v>
      </c>
      <c r="D81" s="64">
        <f t="shared" si="9"/>
        <v>27.682561508618562</v>
      </c>
      <c r="E81" s="64">
        <f t="shared" si="11"/>
        <v>539.81153846153859</v>
      </c>
      <c r="F81" s="64">
        <f t="shared" si="11"/>
        <v>56.895960950039353</v>
      </c>
      <c r="G81" s="64">
        <f t="shared" si="11"/>
        <v>216.36640893799955</v>
      </c>
      <c r="H81" s="64">
        <f t="shared" si="11"/>
        <v>-34.572489130566424</v>
      </c>
      <c r="I81" s="64">
        <f t="shared" si="11"/>
        <v>44.497784786988774</v>
      </c>
      <c r="J81" s="64">
        <f t="shared" si="11"/>
        <v>897.39251406223377</v>
      </c>
      <c r="K81" s="64">
        <f t="shared" si="11"/>
        <v>77.204898783267197</v>
      </c>
      <c r="L81" s="64">
        <f t="shared" si="11"/>
        <v>36.085553590583572</v>
      </c>
      <c r="M81" s="64">
        <f t="shared" si="11"/>
        <v>74.827417943633975</v>
      </c>
      <c r="N81" s="64">
        <f t="shared" si="11"/>
        <v>-37.935616326640783</v>
      </c>
      <c r="O81" s="64">
        <f t="shared" si="11"/>
        <v>8.133925002059712</v>
      </c>
      <c r="P81" s="64">
        <f t="shared" si="11"/>
        <v>-17.18156920042756</v>
      </c>
      <c r="Q81" s="64">
        <f t="shared" si="11"/>
        <v>99.255779788032896</v>
      </c>
      <c r="R81" s="64">
        <f t="shared" si="11"/>
        <v>96.41452933817348</v>
      </c>
      <c r="S81" s="64">
        <f t="shared" si="11"/>
        <v>20.074078590825366</v>
      </c>
      <c r="T81" s="64">
        <f t="shared" si="11"/>
        <v>85.789590618219876</v>
      </c>
      <c r="U81" s="64">
        <f t="shared" si="11"/>
        <v>24.135305503556978</v>
      </c>
      <c r="V81" s="64">
        <f t="shared" si="11"/>
        <v>4.9737630923020788</v>
      </c>
      <c r="W81" s="64">
        <f t="shared" si="11"/>
        <v>13.156443340591068</v>
      </c>
      <c r="X81" s="64">
        <f t="shared" si="11"/>
        <v>3.3987817786464944</v>
      </c>
      <c r="Y81" s="64">
        <f t="shared" si="11"/>
        <v>201.90835025732213</v>
      </c>
      <c r="Z81" s="64">
        <f t="shared" si="11"/>
        <v>115.46098415289293</v>
      </c>
      <c r="AA81" s="64">
        <f t="shared" si="11"/>
        <v>-3.1217491766563086</v>
      </c>
      <c r="AB81" s="64">
        <f t="shared" si="11"/>
        <v>-32.303378831976531</v>
      </c>
      <c r="AC81" s="64">
        <f t="shared" si="11"/>
        <v>-11.545985609359747</v>
      </c>
      <c r="AD81" s="64">
        <f t="shared" si="11"/>
        <v>33.729439705652311</v>
      </c>
      <c r="AE81" s="64">
        <f t="shared" si="8"/>
        <v>-23.628886770478815</v>
      </c>
      <c r="AF81" s="64">
        <f t="shared" si="10"/>
        <v>44.801731427476653</v>
      </c>
    </row>
    <row r="82" spans="1:32">
      <c r="A82" s="1" t="s">
        <v>51</v>
      </c>
      <c r="B82" s="1" t="s">
        <v>52</v>
      </c>
      <c r="C82" s="48" t="s">
        <v>434</v>
      </c>
      <c r="D82" s="64" t="str">
        <f t="shared" si="9"/>
        <v>--</v>
      </c>
      <c r="E82" s="64">
        <f t="shared" si="11"/>
        <v>237.06260971328265</v>
      </c>
      <c r="F82" s="64">
        <f t="shared" si="11"/>
        <v>77.042682221142059</v>
      </c>
      <c r="G82" s="64">
        <f t="shared" si="11"/>
        <v>28.957251324558484</v>
      </c>
      <c r="H82" s="64">
        <f t="shared" si="11"/>
        <v>144.12071089302643</v>
      </c>
      <c r="I82" s="64">
        <f t="shared" si="11"/>
        <v>133.6336269302827</v>
      </c>
      <c r="J82" s="64">
        <f t="shared" si="11"/>
        <v>36.128326827862509</v>
      </c>
      <c r="K82" s="64">
        <f t="shared" si="11"/>
        <v>172.42958192471065</v>
      </c>
      <c r="L82" s="64">
        <f t="shared" si="11"/>
        <v>-3.6061685242059411</v>
      </c>
      <c r="M82" s="64">
        <f t="shared" si="11"/>
        <v>55.030785365410679</v>
      </c>
      <c r="N82" s="64">
        <f t="shared" si="11"/>
        <v>-4.7753616918878805</v>
      </c>
      <c r="O82" s="64">
        <f t="shared" si="11"/>
        <v>-83.101041232567141</v>
      </c>
      <c r="P82" s="64">
        <f t="shared" si="11"/>
        <v>15.906972039390908</v>
      </c>
      <c r="Q82" s="64">
        <f t="shared" si="11"/>
        <v>1279.3142955161441</v>
      </c>
      <c r="R82" s="64">
        <f t="shared" si="11"/>
        <v>-82.688145851751727</v>
      </c>
      <c r="S82" s="64">
        <f t="shared" si="11"/>
        <v>79.170487995895087</v>
      </c>
      <c r="T82" s="64">
        <f t="shared" si="11"/>
        <v>27.572520869683686</v>
      </c>
      <c r="U82" s="64">
        <f t="shared" si="11"/>
        <v>3.2980993731266324</v>
      </c>
      <c r="V82" s="64">
        <f t="shared" si="11"/>
        <v>-0.66824137058870292</v>
      </c>
      <c r="W82" s="64">
        <f t="shared" si="11"/>
        <v>51.46990581791195</v>
      </c>
      <c r="X82" s="64">
        <f t="shared" si="11"/>
        <v>41.388915946360726</v>
      </c>
      <c r="Y82" s="64">
        <f t="shared" si="11"/>
        <v>235.85585945966835</v>
      </c>
      <c r="Z82" s="64">
        <f t="shared" si="11"/>
        <v>323.598680292719</v>
      </c>
      <c r="AA82" s="64">
        <f t="shared" si="11"/>
        <v>-58.741580551200485</v>
      </c>
      <c r="AB82" s="64">
        <f t="shared" si="11"/>
        <v>12.353945693809251</v>
      </c>
      <c r="AC82" s="64">
        <f t="shared" si="11"/>
        <v>0.74380914138392029</v>
      </c>
      <c r="AD82" s="64">
        <f t="shared" si="11"/>
        <v>-47.19855438324808</v>
      </c>
      <c r="AE82" s="64">
        <f t="shared" si="8"/>
        <v>-41.969897231305708</v>
      </c>
      <c r="AF82" s="64" t="str">
        <f t="shared" si="10"/>
        <v>--</v>
      </c>
    </row>
    <row r="83" spans="1:32">
      <c r="A83" s="1" t="s">
        <v>53</v>
      </c>
      <c r="B83" s="1" t="s">
        <v>54</v>
      </c>
      <c r="C83" s="48" t="s">
        <v>434</v>
      </c>
      <c r="D83" s="64">
        <f t="shared" si="9"/>
        <v>273.22244767296786</v>
      </c>
      <c r="E83" s="64">
        <f t="shared" si="11"/>
        <v>117.08603284030889</v>
      </c>
      <c r="F83" s="64">
        <f t="shared" si="11"/>
        <v>230.41126860765519</v>
      </c>
      <c r="G83" s="64">
        <f t="shared" si="11"/>
        <v>69.737609285208691</v>
      </c>
      <c r="H83" s="64">
        <f t="shared" si="11"/>
        <v>-43.685871680722222</v>
      </c>
      <c r="I83" s="64">
        <f t="shared" si="11"/>
        <v>153.77093194601849</v>
      </c>
      <c r="J83" s="64">
        <f t="shared" si="11"/>
        <v>34.30848812375595</v>
      </c>
      <c r="K83" s="64">
        <f t="shared" si="11"/>
        <v>78.832092005965251</v>
      </c>
      <c r="L83" s="64">
        <f t="shared" si="11"/>
        <v>-5.8138681480105134</v>
      </c>
      <c r="M83" s="64">
        <f t="shared" si="11"/>
        <v>15.412196779716524</v>
      </c>
      <c r="N83" s="64">
        <f t="shared" si="11"/>
        <v>88.015893860103461</v>
      </c>
      <c r="O83" s="64">
        <f t="shared" si="11"/>
        <v>46.299465877691262</v>
      </c>
      <c r="P83" s="64">
        <f t="shared" si="11"/>
        <v>23.863691611617099</v>
      </c>
      <c r="Q83" s="64">
        <f t="shared" si="11"/>
        <v>106.25714988014775</v>
      </c>
      <c r="R83" s="64">
        <f t="shared" si="11"/>
        <v>24.394048621751722</v>
      </c>
      <c r="S83" s="64">
        <f t="shared" si="11"/>
        <v>12.60276801648881</v>
      </c>
      <c r="T83" s="64">
        <f t="shared" si="11"/>
        <v>1.6628379218709597</v>
      </c>
      <c r="U83" s="64">
        <f t="shared" si="11"/>
        <v>11.568335683778884</v>
      </c>
      <c r="V83" s="64">
        <f t="shared" si="11"/>
        <v>13.564316515677049</v>
      </c>
      <c r="W83" s="64">
        <f t="shared" si="11"/>
        <v>-8.9022780505070642</v>
      </c>
      <c r="X83" s="64">
        <f t="shared" si="11"/>
        <v>-0.66428343677591783</v>
      </c>
      <c r="Y83" s="64">
        <f t="shared" si="11"/>
        <v>1.6222399436225601</v>
      </c>
      <c r="Z83" s="64">
        <f t="shared" si="11"/>
        <v>15.632222356487006</v>
      </c>
      <c r="AA83" s="64">
        <f t="shared" si="11"/>
        <v>3.7355446437057083</v>
      </c>
      <c r="AB83" s="64">
        <f t="shared" si="11"/>
        <v>-8.5361678781329999</v>
      </c>
      <c r="AC83" s="64">
        <f t="shared" si="11"/>
        <v>-15.626635333658285</v>
      </c>
      <c r="AD83" s="64">
        <f t="shared" si="11"/>
        <v>60.615923633735889</v>
      </c>
      <c r="AE83" s="64">
        <f t="shared" si="8"/>
        <v>-16.886145826610885</v>
      </c>
      <c r="AF83" s="64">
        <f t="shared" si="10"/>
        <v>30.865069182385724</v>
      </c>
    </row>
    <row r="84" spans="1:32">
      <c r="A84" s="1" t="s">
        <v>55</v>
      </c>
      <c r="B84" s="1" t="s">
        <v>56</v>
      </c>
      <c r="C84" s="48" t="s">
        <v>434</v>
      </c>
      <c r="D84" s="64" t="str">
        <f t="shared" si="9"/>
        <v>--</v>
      </c>
      <c r="E84" s="64">
        <f t="shared" si="11"/>
        <v>-100</v>
      </c>
      <c r="F84" s="64" t="str">
        <f t="shared" si="11"/>
        <v>--</v>
      </c>
      <c r="G84" s="64">
        <f t="shared" si="11"/>
        <v>-100</v>
      </c>
      <c r="H84" s="64" t="str">
        <f t="shared" si="11"/>
        <v>--</v>
      </c>
      <c r="I84" s="64">
        <f t="shared" si="11"/>
        <v>215.38144329896909</v>
      </c>
      <c r="J84" s="64">
        <f t="shared" si="11"/>
        <v>-99.780988493723854</v>
      </c>
      <c r="K84" s="64">
        <f t="shared" si="11"/>
        <v>236633.95522388065</v>
      </c>
      <c r="L84" s="64">
        <f t="shared" si="11"/>
        <v>45.376997605788972</v>
      </c>
      <c r="M84" s="64">
        <f t="shared" si="11"/>
        <v>9.4597436953834659</v>
      </c>
      <c r="N84" s="64">
        <f t="shared" si="11"/>
        <v>-8.8403125622157859</v>
      </c>
      <c r="O84" s="64">
        <f t="shared" si="11"/>
        <v>61.852250255340437</v>
      </c>
      <c r="P84" s="64">
        <f t="shared" si="11"/>
        <v>58.366155542024615</v>
      </c>
      <c r="Q84" s="64">
        <f t="shared" si="11"/>
        <v>-27.018772297508107</v>
      </c>
      <c r="R84" s="64">
        <f t="shared" si="11"/>
        <v>70.040188588392539</v>
      </c>
      <c r="S84" s="64">
        <f t="shared" si="11"/>
        <v>-23.853821800955643</v>
      </c>
      <c r="T84" s="64">
        <f t="shared" si="11"/>
        <v>25.896584131655274</v>
      </c>
      <c r="U84" s="64">
        <f t="shared" si="11"/>
        <v>-15.587240729325174</v>
      </c>
      <c r="V84" s="64">
        <f t="shared" si="11"/>
        <v>79.610845995225787</v>
      </c>
      <c r="W84" s="64">
        <f t="shared" si="11"/>
        <v>57.136857413734674</v>
      </c>
      <c r="X84" s="64">
        <f t="shared" si="11"/>
        <v>-14.19936671611751</v>
      </c>
      <c r="Y84" s="64">
        <f t="shared" si="11"/>
        <v>15.835450833638845</v>
      </c>
      <c r="Z84" s="64">
        <f t="shared" si="11"/>
        <v>-83.87111385864462</v>
      </c>
      <c r="AA84" s="64">
        <f t="shared" si="11"/>
        <v>24.276233475059001</v>
      </c>
      <c r="AB84" s="64">
        <f t="shared" si="11"/>
        <v>383.61768466319671</v>
      </c>
      <c r="AC84" s="64">
        <f t="shared" si="11"/>
        <v>13.618544923924759</v>
      </c>
      <c r="AD84" s="64">
        <f t="shared" si="11"/>
        <v>116.308134534099</v>
      </c>
      <c r="AE84" s="64">
        <f t="shared" si="8"/>
        <v>-14.601240161693013</v>
      </c>
      <c r="AF84" s="64" t="str">
        <f t="shared" si="10"/>
        <v>--</v>
      </c>
    </row>
    <row r="85" spans="1:32">
      <c r="A85" s="1" t="s">
        <v>57</v>
      </c>
      <c r="B85" s="1" t="s">
        <v>58</v>
      </c>
      <c r="C85" s="48" t="s">
        <v>434</v>
      </c>
      <c r="D85" s="64">
        <f t="shared" si="9"/>
        <v>116.45774363121717</v>
      </c>
      <c r="E85" s="64">
        <f t="shared" si="11"/>
        <v>-100</v>
      </c>
      <c r="F85" s="64" t="str">
        <f t="shared" si="11"/>
        <v>--</v>
      </c>
      <c r="G85" s="64" t="str">
        <f t="shared" si="11"/>
        <v>--</v>
      </c>
      <c r="H85" s="64" t="str">
        <f t="shared" si="11"/>
        <v>--</v>
      </c>
      <c r="I85" s="64">
        <f t="shared" si="11"/>
        <v>2505.7142857142858</v>
      </c>
      <c r="J85" s="64">
        <f t="shared" si="11"/>
        <v>-79.580896686159846</v>
      </c>
      <c r="K85" s="64">
        <f t="shared" si="11"/>
        <v>-31.557279236276841</v>
      </c>
      <c r="L85" s="64">
        <f t="shared" si="11"/>
        <v>-86.37869409816058</v>
      </c>
      <c r="M85" s="64">
        <f t="shared" si="11"/>
        <v>1772.1759999999999</v>
      </c>
      <c r="N85" s="64">
        <f t="shared" si="11"/>
        <v>1370.7095914059362</v>
      </c>
      <c r="O85" s="64">
        <f t="shared" si="11"/>
        <v>-71.389198160023994</v>
      </c>
      <c r="P85" s="64">
        <f t="shared" si="11"/>
        <v>95.470193618097312</v>
      </c>
      <c r="Q85" s="64">
        <f t="shared" si="11"/>
        <v>142.87675118633362</v>
      </c>
      <c r="R85" s="64">
        <f t="shared" si="11"/>
        <v>167.11834735691076</v>
      </c>
      <c r="S85" s="64">
        <f t="shared" si="11"/>
        <v>818.93911948839423</v>
      </c>
      <c r="T85" s="64">
        <f t="shared" si="11"/>
        <v>-41.655782583528932</v>
      </c>
      <c r="U85" s="64">
        <f t="shared" si="11"/>
        <v>-33.211105838404123</v>
      </c>
      <c r="V85" s="64">
        <f t="shared" si="11"/>
        <v>51.812402442024307</v>
      </c>
      <c r="W85" s="64">
        <f t="shared" si="11"/>
        <v>84.441051957259134</v>
      </c>
      <c r="X85" s="64">
        <f t="shared" si="11"/>
        <v>-23.300341497874712</v>
      </c>
      <c r="Y85" s="64">
        <f t="shared" si="11"/>
        <v>75.732929393010352</v>
      </c>
      <c r="Z85" s="64">
        <f t="shared" si="11"/>
        <v>18.240388477134502</v>
      </c>
      <c r="AA85" s="64">
        <f t="shared" si="11"/>
        <v>24.473430538714538</v>
      </c>
      <c r="AB85" s="64">
        <f t="shared" si="11"/>
        <v>73.561041557545366</v>
      </c>
      <c r="AC85" s="64">
        <f t="shared" si="11"/>
        <v>3.0522960520699201</v>
      </c>
      <c r="AD85" s="64">
        <f t="shared" si="11"/>
        <v>170.31680721466159</v>
      </c>
      <c r="AE85" s="64">
        <f t="shared" si="8"/>
        <v>-6.6296219929357676</v>
      </c>
      <c r="AF85" s="64">
        <f t="shared" si="10"/>
        <v>49.379446936087589</v>
      </c>
    </row>
    <row r="86" spans="1:32">
      <c r="A86" s="1" t="s">
        <v>59</v>
      </c>
      <c r="B86" s="1" t="s">
        <v>60</v>
      </c>
      <c r="C86" s="48" t="s">
        <v>434</v>
      </c>
      <c r="D86" s="64">
        <f t="shared" si="9"/>
        <v>130.15511312337352</v>
      </c>
      <c r="E86" s="64">
        <f t="shared" si="11"/>
        <v>0.87867379028214998</v>
      </c>
      <c r="F86" s="64">
        <f t="shared" si="11"/>
        <v>42.85606040027622</v>
      </c>
      <c r="G86" s="64">
        <f t="shared" si="11"/>
        <v>3.7259152288109334</v>
      </c>
      <c r="H86" s="64">
        <f t="shared" si="11"/>
        <v>12.543857152436445</v>
      </c>
      <c r="I86" s="64">
        <f t="shared" si="11"/>
        <v>155.13077341003174</v>
      </c>
      <c r="J86" s="64">
        <f t="shared" si="11"/>
        <v>-5.1426336430688764</v>
      </c>
      <c r="K86" s="64">
        <f t="shared" si="11"/>
        <v>522.24452326560481</v>
      </c>
      <c r="L86" s="64">
        <f t="shared" si="11"/>
        <v>28.90899813627351</v>
      </c>
      <c r="M86" s="64">
        <f t="shared" si="11"/>
        <v>49.952030344458791</v>
      </c>
      <c r="N86" s="64">
        <f t="shared" si="11"/>
        <v>96.34416116333955</v>
      </c>
      <c r="O86" s="64">
        <f t="shared" si="11"/>
        <v>146.41671825647174</v>
      </c>
      <c r="P86" s="64">
        <f t="shared" si="11"/>
        <v>23.320812551804337</v>
      </c>
      <c r="Q86" s="64">
        <f t="shared" si="11"/>
        <v>196.08630794076453</v>
      </c>
      <c r="R86" s="64">
        <f t="shared" si="11"/>
        <v>55.167316379254004</v>
      </c>
      <c r="S86" s="64">
        <f t="shared" si="11"/>
        <v>33.52234872524042</v>
      </c>
      <c r="T86" s="64">
        <f t="shared" si="11"/>
        <v>20.766611686634718</v>
      </c>
      <c r="U86" s="64">
        <f t="shared" si="11"/>
        <v>-3.1417144394902436</v>
      </c>
      <c r="V86" s="64">
        <f t="shared" si="11"/>
        <v>5.3723075691578259</v>
      </c>
      <c r="W86" s="64">
        <f t="shared" si="11"/>
        <v>-2.7667451961973626</v>
      </c>
      <c r="X86" s="64">
        <f t="shared" si="11"/>
        <v>13.950360756195906</v>
      </c>
      <c r="Y86" s="64">
        <f t="shared" si="11"/>
        <v>-0.37816230616726898</v>
      </c>
      <c r="Z86" s="64">
        <f t="shared" si="11"/>
        <v>-12.125086743209678</v>
      </c>
      <c r="AA86" s="64">
        <f t="shared" si="11"/>
        <v>1.4615853019351022</v>
      </c>
      <c r="AB86" s="64">
        <f t="shared" si="11"/>
        <v>23.377314001795213</v>
      </c>
      <c r="AC86" s="64">
        <f t="shared" si="11"/>
        <v>4.134441195165877</v>
      </c>
      <c r="AD86" s="64">
        <f t="shared" si="11"/>
        <v>-91.425844028524352</v>
      </c>
      <c r="AE86" s="64">
        <f t="shared" si="8"/>
        <v>4.8300800073435255</v>
      </c>
      <c r="AF86" s="64">
        <f t="shared" si="10"/>
        <v>24.518911579927291</v>
      </c>
    </row>
    <row r="87" spans="1:32">
      <c r="A87" s="1" t="s">
        <v>61</v>
      </c>
      <c r="B87" s="1" t="s">
        <v>62</v>
      </c>
      <c r="C87" s="48" t="s">
        <v>434</v>
      </c>
      <c r="D87" s="64">
        <f t="shared" si="9"/>
        <v>201.50263107091922</v>
      </c>
      <c r="E87" s="64">
        <f t="shared" si="11"/>
        <v>-33.324143584596314</v>
      </c>
      <c r="F87" s="64">
        <f t="shared" si="11"/>
        <v>146.6791831242875</v>
      </c>
      <c r="G87" s="64">
        <f t="shared" si="11"/>
        <v>88.545528402709408</v>
      </c>
      <c r="H87" s="64">
        <f t="shared" si="11"/>
        <v>-23.889843598555714</v>
      </c>
      <c r="I87" s="64">
        <f t="shared" si="11"/>
        <v>43.294142391838989</v>
      </c>
      <c r="J87" s="64">
        <f t="shared" ref="E87:AE92" si="12">IFERROR(J29/I29*100-100,"--")</f>
        <v>21.41125140009872</v>
      </c>
      <c r="K87" s="64">
        <f t="shared" si="12"/>
        <v>42.225716458412421</v>
      </c>
      <c r="L87" s="64">
        <f t="shared" si="12"/>
        <v>-64.353017649965835</v>
      </c>
      <c r="M87" s="64">
        <f t="shared" si="12"/>
        <v>-0.59728105429591949</v>
      </c>
      <c r="N87" s="64">
        <f t="shared" si="12"/>
        <v>-13.448802547984855</v>
      </c>
      <c r="O87" s="64">
        <f t="shared" si="12"/>
        <v>294.23685674502201</v>
      </c>
      <c r="P87" s="64">
        <f t="shared" si="12"/>
        <v>32.617612606763288</v>
      </c>
      <c r="Q87" s="64">
        <f t="shared" si="12"/>
        <v>65.063612129332199</v>
      </c>
      <c r="R87" s="64">
        <f t="shared" si="12"/>
        <v>53.57646455455486</v>
      </c>
      <c r="S87" s="64">
        <f t="shared" si="12"/>
        <v>-8.5532967684019923</v>
      </c>
      <c r="T87" s="64">
        <f t="shared" si="12"/>
        <v>38.22861047924485</v>
      </c>
      <c r="U87" s="64">
        <f t="shared" si="12"/>
        <v>2.5637059053361924</v>
      </c>
      <c r="V87" s="64">
        <f t="shared" si="12"/>
        <v>34.112919398981944</v>
      </c>
      <c r="W87" s="64">
        <f t="shared" si="12"/>
        <v>-4.3170014053752368</v>
      </c>
      <c r="X87" s="64">
        <f t="shared" si="12"/>
        <v>16.841994662696422</v>
      </c>
      <c r="Y87" s="64">
        <f t="shared" si="12"/>
        <v>-6.6379977146468576</v>
      </c>
      <c r="Z87" s="64">
        <f t="shared" si="12"/>
        <v>-0.83076416383228491</v>
      </c>
      <c r="AA87" s="64">
        <f t="shared" si="12"/>
        <v>40.56897162587353</v>
      </c>
      <c r="AB87" s="64">
        <f t="shared" si="12"/>
        <v>-88.867667459576097</v>
      </c>
      <c r="AC87" s="64">
        <f t="shared" si="12"/>
        <v>-5.2335910238770111</v>
      </c>
      <c r="AD87" s="64">
        <f t="shared" si="12"/>
        <v>1104.7156130041176</v>
      </c>
      <c r="AE87" s="64">
        <f t="shared" si="12"/>
        <v>-6.5053960819376186</v>
      </c>
      <c r="AF87" s="64">
        <f t="shared" si="10"/>
        <v>20.348286709397414</v>
      </c>
    </row>
    <row r="88" spans="1:32">
      <c r="A88" s="1" t="s">
        <v>63</v>
      </c>
      <c r="B88" s="1" t="s">
        <v>64</v>
      </c>
      <c r="C88" s="48" t="s">
        <v>434</v>
      </c>
      <c r="D88" s="64">
        <f t="shared" si="9"/>
        <v>111.83448674945242</v>
      </c>
      <c r="E88" s="64">
        <f t="shared" si="12"/>
        <v>161.06072974801549</v>
      </c>
      <c r="F88" s="64">
        <f t="shared" si="12"/>
        <v>21.546246748285071</v>
      </c>
      <c r="G88" s="64">
        <f t="shared" si="12"/>
        <v>-35.194107454074611</v>
      </c>
      <c r="H88" s="64">
        <f t="shared" si="12"/>
        <v>14.40700481785899</v>
      </c>
      <c r="I88" s="64">
        <f t="shared" si="12"/>
        <v>41.88906658529686</v>
      </c>
      <c r="J88" s="64">
        <f t="shared" si="12"/>
        <v>25.301086160622745</v>
      </c>
      <c r="K88" s="64">
        <f t="shared" si="12"/>
        <v>194.29565076073055</v>
      </c>
      <c r="L88" s="64">
        <f t="shared" si="12"/>
        <v>23.920848272092798</v>
      </c>
      <c r="M88" s="64">
        <f t="shared" si="12"/>
        <v>26.747965151842479</v>
      </c>
      <c r="N88" s="64">
        <f t="shared" si="12"/>
        <v>77.717779709106793</v>
      </c>
      <c r="O88" s="64">
        <f t="shared" si="12"/>
        <v>9.5162204705483617</v>
      </c>
      <c r="P88" s="64">
        <f t="shared" si="12"/>
        <v>51.916859660454747</v>
      </c>
      <c r="Q88" s="64">
        <f t="shared" si="12"/>
        <v>116.20450110645692</v>
      </c>
      <c r="R88" s="64">
        <f t="shared" si="12"/>
        <v>26.789576903515268</v>
      </c>
      <c r="S88" s="64">
        <f t="shared" si="12"/>
        <v>33.978347512837445</v>
      </c>
      <c r="T88" s="64">
        <f t="shared" si="12"/>
        <v>-22.245151477644939</v>
      </c>
      <c r="U88" s="64">
        <f t="shared" si="12"/>
        <v>3.759746902839936</v>
      </c>
      <c r="V88" s="64">
        <f t="shared" si="12"/>
        <v>8.7923758749973757</v>
      </c>
      <c r="W88" s="64">
        <f t="shared" si="12"/>
        <v>49.731484738623919</v>
      </c>
      <c r="X88" s="64">
        <f t="shared" si="12"/>
        <v>-11.317229469735835</v>
      </c>
      <c r="Y88" s="64">
        <f t="shared" si="12"/>
        <v>86.428790705240175</v>
      </c>
      <c r="Z88" s="64">
        <f t="shared" si="12"/>
        <v>-18.222195827913438</v>
      </c>
      <c r="AA88" s="64">
        <f t="shared" si="12"/>
        <v>17.856381143712397</v>
      </c>
      <c r="AB88" s="64">
        <f t="shared" si="12"/>
        <v>83.422185436491844</v>
      </c>
      <c r="AC88" s="64">
        <f t="shared" si="12"/>
        <v>-19.981443244736496</v>
      </c>
      <c r="AD88" s="64">
        <f t="shared" si="12"/>
        <v>43.566247339410808</v>
      </c>
      <c r="AE88" s="64">
        <f t="shared" si="12"/>
        <v>9.4597238891431772</v>
      </c>
      <c r="AF88" s="64">
        <f t="shared" si="10"/>
        <v>30.286427488891377</v>
      </c>
    </row>
    <row r="89" spans="1:32">
      <c r="A89" s="1" t="s">
        <v>65</v>
      </c>
      <c r="B89" s="1" t="s">
        <v>66</v>
      </c>
      <c r="C89" s="48" t="s">
        <v>434</v>
      </c>
      <c r="D89" s="64">
        <f t="shared" si="9"/>
        <v>1464.485189638212</v>
      </c>
      <c r="E89" s="64">
        <f t="shared" si="12"/>
        <v>41.013799933279614</v>
      </c>
      <c r="F89" s="64">
        <f t="shared" si="12"/>
        <v>90.674532642851545</v>
      </c>
      <c r="G89" s="64">
        <f t="shared" si="12"/>
        <v>162.01153935097983</v>
      </c>
      <c r="H89" s="64">
        <f t="shared" si="12"/>
        <v>-37.112738159787128</v>
      </c>
      <c r="I89" s="64">
        <f t="shared" si="12"/>
        <v>38.318034633336794</v>
      </c>
      <c r="J89" s="64">
        <f t="shared" si="12"/>
        <v>1.796224225263316</v>
      </c>
      <c r="K89" s="64">
        <f t="shared" si="12"/>
        <v>107.85307316018762</v>
      </c>
      <c r="L89" s="64">
        <f t="shared" si="12"/>
        <v>-39.39233882830662</v>
      </c>
      <c r="M89" s="64">
        <f t="shared" si="12"/>
        <v>-0.64172277087322982</v>
      </c>
      <c r="N89" s="64">
        <f t="shared" si="12"/>
        <v>12.491106669743218</v>
      </c>
      <c r="O89" s="64">
        <f t="shared" si="12"/>
        <v>15.776347554258123</v>
      </c>
      <c r="P89" s="64">
        <f t="shared" si="12"/>
        <v>-2.8449054776964573</v>
      </c>
      <c r="Q89" s="64">
        <f t="shared" si="12"/>
        <v>54.553029956818392</v>
      </c>
      <c r="R89" s="64">
        <f t="shared" si="12"/>
        <v>49.532316018296484</v>
      </c>
      <c r="S89" s="64">
        <f t="shared" si="12"/>
        <v>46.396973912170751</v>
      </c>
      <c r="T89" s="64">
        <f t="shared" si="12"/>
        <v>37.160721675772606</v>
      </c>
      <c r="U89" s="64">
        <f t="shared" si="12"/>
        <v>-12.958919410667988</v>
      </c>
      <c r="V89" s="64">
        <f t="shared" si="12"/>
        <v>-3.4896749543412113</v>
      </c>
      <c r="W89" s="64">
        <f t="shared" si="12"/>
        <v>92.212438286923373</v>
      </c>
      <c r="X89" s="64">
        <f t="shared" si="12"/>
        <v>-13.907022640534265</v>
      </c>
      <c r="Y89" s="64">
        <f t="shared" si="12"/>
        <v>-34.564552313679556</v>
      </c>
      <c r="Z89" s="64">
        <f t="shared" si="12"/>
        <v>-23.877642817475262</v>
      </c>
      <c r="AA89" s="64">
        <f t="shared" si="12"/>
        <v>-1.3639789785493264</v>
      </c>
      <c r="AB89" s="64">
        <f t="shared" si="12"/>
        <v>-12.237330533511482</v>
      </c>
      <c r="AC89" s="64">
        <f t="shared" si="12"/>
        <v>36.734324129085252</v>
      </c>
      <c r="AD89" s="64">
        <f t="shared" si="12"/>
        <v>69.818193566132749</v>
      </c>
      <c r="AE89" s="64">
        <f t="shared" si="12"/>
        <v>-11.191716107423858</v>
      </c>
      <c r="AF89" s="64">
        <f t="shared" si="10"/>
        <v>26.370431828884392</v>
      </c>
    </row>
    <row r="90" spans="1:32">
      <c r="A90" s="1" t="s">
        <v>67</v>
      </c>
      <c r="B90" s="1" t="s">
        <v>68</v>
      </c>
      <c r="C90" s="48" t="s">
        <v>434</v>
      </c>
      <c r="D90" s="64">
        <f t="shared" si="9"/>
        <v>152.67968945654894</v>
      </c>
      <c r="E90" s="64">
        <f t="shared" si="12"/>
        <v>496.55086971604135</v>
      </c>
      <c r="F90" s="64">
        <f t="shared" si="12"/>
        <v>26.344514778447902</v>
      </c>
      <c r="G90" s="64">
        <f t="shared" si="12"/>
        <v>113.76675805931976</v>
      </c>
      <c r="H90" s="64">
        <f t="shared" si="12"/>
        <v>-18.281865157480325</v>
      </c>
      <c r="I90" s="64">
        <f t="shared" si="12"/>
        <v>75.737912240949726</v>
      </c>
      <c r="J90" s="64">
        <f t="shared" si="12"/>
        <v>37.096598015866221</v>
      </c>
      <c r="K90" s="64">
        <f t="shared" si="12"/>
        <v>170.90880544656812</v>
      </c>
      <c r="L90" s="64">
        <f t="shared" si="12"/>
        <v>-9.6981857583675435</v>
      </c>
      <c r="M90" s="64">
        <f t="shared" si="12"/>
        <v>19.8730407478469</v>
      </c>
      <c r="N90" s="64">
        <f t="shared" si="12"/>
        <v>45.233785858179061</v>
      </c>
      <c r="O90" s="64">
        <f t="shared" si="12"/>
        <v>31.168881902448902</v>
      </c>
      <c r="P90" s="64">
        <f t="shared" si="12"/>
        <v>49.608316065291405</v>
      </c>
      <c r="Q90" s="64">
        <f t="shared" si="12"/>
        <v>80.689944959283253</v>
      </c>
      <c r="R90" s="64">
        <f t="shared" si="12"/>
        <v>18.890857478556299</v>
      </c>
      <c r="S90" s="64">
        <f t="shared" si="12"/>
        <v>31.835347261159086</v>
      </c>
      <c r="T90" s="64">
        <f t="shared" si="12"/>
        <v>11.625168486704766</v>
      </c>
      <c r="U90" s="64">
        <f t="shared" si="12"/>
        <v>-3.8847622657082894</v>
      </c>
      <c r="V90" s="64">
        <f t="shared" si="12"/>
        <v>23.137119858229866</v>
      </c>
      <c r="W90" s="64">
        <f t="shared" si="12"/>
        <v>29.258991010912411</v>
      </c>
      <c r="X90" s="64">
        <f t="shared" si="12"/>
        <v>-17.692911559307618</v>
      </c>
      <c r="Y90" s="64">
        <f t="shared" si="12"/>
        <v>12.117683988645013</v>
      </c>
      <c r="Z90" s="64">
        <f t="shared" si="12"/>
        <v>-3.2502561044152145</v>
      </c>
      <c r="AA90" s="64">
        <f t="shared" si="12"/>
        <v>3.8305016203469222</v>
      </c>
      <c r="AB90" s="64">
        <f t="shared" si="12"/>
        <v>-1.5963279604039116</v>
      </c>
      <c r="AC90" s="64">
        <f t="shared" si="12"/>
        <v>-13.28943077863758</v>
      </c>
      <c r="AD90" s="64">
        <f t="shared" si="12"/>
        <v>61.520664081672578</v>
      </c>
      <c r="AE90" s="64">
        <f t="shared" si="12"/>
        <v>14.520685606282328</v>
      </c>
      <c r="AF90" s="64">
        <f t="shared" si="10"/>
        <v>33.891319647452633</v>
      </c>
    </row>
    <row r="91" spans="1:32">
      <c r="A91" s="1" t="s">
        <v>69</v>
      </c>
      <c r="B91" s="1" t="s">
        <v>70</v>
      </c>
      <c r="C91" s="48" t="s">
        <v>434</v>
      </c>
      <c r="D91" s="64">
        <f t="shared" si="9"/>
        <v>96.252472375787193</v>
      </c>
      <c r="E91" s="64">
        <f t="shared" si="12"/>
        <v>198.71842355175687</v>
      </c>
      <c r="F91" s="64">
        <f t="shared" si="12"/>
        <v>-0.71594227318028913</v>
      </c>
      <c r="G91" s="64">
        <f t="shared" si="12"/>
        <v>36.717995763668398</v>
      </c>
      <c r="H91" s="64">
        <f t="shared" si="12"/>
        <v>-17.684950813087383</v>
      </c>
      <c r="I91" s="64">
        <f t="shared" si="12"/>
        <v>63.082371243028632</v>
      </c>
      <c r="J91" s="64">
        <f t="shared" si="12"/>
        <v>58.358469584500028</v>
      </c>
      <c r="K91" s="64">
        <f t="shared" si="12"/>
        <v>118.72482795386321</v>
      </c>
      <c r="L91" s="64">
        <f t="shared" si="12"/>
        <v>-26.263872430932196</v>
      </c>
      <c r="M91" s="64">
        <f t="shared" si="12"/>
        <v>41.241561091540603</v>
      </c>
      <c r="N91" s="64">
        <f t="shared" si="12"/>
        <v>19.750964680709515</v>
      </c>
      <c r="O91" s="64">
        <f t="shared" si="12"/>
        <v>38.091000676253685</v>
      </c>
      <c r="P91" s="64">
        <f t="shared" si="12"/>
        <v>56.588950318377528</v>
      </c>
      <c r="Q91" s="64">
        <f t="shared" si="12"/>
        <v>127.36269029732861</v>
      </c>
      <c r="R91" s="64">
        <f t="shared" si="12"/>
        <v>89.228238799826016</v>
      </c>
      <c r="S91" s="64">
        <f t="shared" si="12"/>
        <v>1.2707232539843858</v>
      </c>
      <c r="T91" s="64">
        <f t="shared" si="12"/>
        <v>-4.056644995378349</v>
      </c>
      <c r="U91" s="64">
        <f t="shared" si="12"/>
        <v>9.4945955146986876</v>
      </c>
      <c r="V91" s="64">
        <f t="shared" si="12"/>
        <v>4.4283218126563497</v>
      </c>
      <c r="W91" s="64">
        <f t="shared" si="12"/>
        <v>11.137388310613346</v>
      </c>
      <c r="X91" s="64">
        <f t="shared" si="12"/>
        <v>27.169674901249039</v>
      </c>
      <c r="Y91" s="64">
        <f t="shared" si="12"/>
        <v>23.212816677316297</v>
      </c>
      <c r="Z91" s="64">
        <f t="shared" si="12"/>
        <v>23.424884628000498</v>
      </c>
      <c r="AA91" s="64">
        <f t="shared" si="12"/>
        <v>26.748108798487351</v>
      </c>
      <c r="AB91" s="64">
        <f t="shared" si="12"/>
        <v>3.2584563901189227</v>
      </c>
      <c r="AC91" s="64">
        <f t="shared" si="12"/>
        <v>-2.8230056923668201</v>
      </c>
      <c r="AD91" s="64">
        <f t="shared" si="12"/>
        <v>95.115543679453424</v>
      </c>
      <c r="AE91" s="64">
        <f t="shared" si="12"/>
        <v>26.461433552549082</v>
      </c>
      <c r="AF91" s="64">
        <f t="shared" si="10"/>
        <v>32.113347230874268</v>
      </c>
    </row>
    <row r="92" spans="1:32">
      <c r="B92" s="1" t="s">
        <v>431</v>
      </c>
      <c r="C92" s="48" t="s">
        <v>434</v>
      </c>
      <c r="D92" s="64">
        <f t="shared" si="9"/>
        <v>36.565295931852404</v>
      </c>
      <c r="E92" s="64">
        <f t="shared" si="12"/>
        <v>151.80795557892978</v>
      </c>
      <c r="F92" s="64">
        <f t="shared" si="12"/>
        <v>99.145283930567814</v>
      </c>
      <c r="G92" s="64">
        <f t="shared" si="12"/>
        <v>7.279244018384972</v>
      </c>
      <c r="H92" s="64">
        <f t="shared" si="12"/>
        <v>-29.380741251158369</v>
      </c>
      <c r="I92" s="64">
        <f t="shared" si="12"/>
        <v>64.687340189886754</v>
      </c>
      <c r="J92" s="64">
        <f t="shared" si="12"/>
        <v>57.19038271717838</v>
      </c>
      <c r="K92" s="64">
        <f t="shared" si="12"/>
        <v>107.55104707383026</v>
      </c>
      <c r="L92" s="64">
        <f t="shared" si="12"/>
        <v>-7.776269557429913</v>
      </c>
      <c r="M92" s="64">
        <f t="shared" si="12"/>
        <v>28.562111230846568</v>
      </c>
      <c r="N92" s="64">
        <f t="shared" si="12"/>
        <v>43.91173407062783</v>
      </c>
      <c r="O92" s="64">
        <f t="shared" si="12"/>
        <v>40.140097026020698</v>
      </c>
      <c r="P92" s="64">
        <f t="shared" si="12"/>
        <v>17.647352413008917</v>
      </c>
      <c r="Q92" s="64">
        <f t="shared" si="12"/>
        <v>91.993845804411279</v>
      </c>
      <c r="R92" s="64">
        <f t="shared" si="12"/>
        <v>37.793740838028185</v>
      </c>
      <c r="S92" s="64">
        <f t="shared" si="12"/>
        <v>16.091657997744818</v>
      </c>
      <c r="T92" s="64">
        <f t="shared" si="12"/>
        <v>9.3065819921567936</v>
      </c>
      <c r="U92" s="64">
        <f t="shared" si="12"/>
        <v>12.109144850959481</v>
      </c>
      <c r="V92" s="64">
        <f t="shared" si="12"/>
        <v>13.481235625182279</v>
      </c>
      <c r="W92" s="64">
        <f t="shared" si="12"/>
        <v>-4.6286495562590204</v>
      </c>
      <c r="X92" s="64">
        <f t="shared" si="12"/>
        <v>2.7678435764399723</v>
      </c>
      <c r="Y92" s="64">
        <f t="shared" si="12"/>
        <v>3.0547043992864076</v>
      </c>
      <c r="Z92" s="64">
        <f t="shared" si="12"/>
        <v>6.6288755215196886</v>
      </c>
      <c r="AA92" s="64">
        <f t="shared" si="12"/>
        <v>16.069318490930428</v>
      </c>
      <c r="AB92" s="64">
        <f t="shared" si="12"/>
        <v>-7.8077298545149603</v>
      </c>
      <c r="AC92" s="64">
        <f t="shared" si="12"/>
        <v>-2.3975858252022135</v>
      </c>
      <c r="AD92" s="64">
        <f t="shared" si="12"/>
        <v>18.790539199215516</v>
      </c>
      <c r="AE92" s="64">
        <f t="shared" si="12"/>
        <v>-3.2581679158892598</v>
      </c>
      <c r="AF92" s="64">
        <f t="shared" si="10"/>
        <v>23.2854407490874</v>
      </c>
    </row>
    <row r="93" spans="1:32" ht="13.8"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3.8" thickTop="1">
      <c r="A94" s="40" t="s">
        <v>583</v>
      </c>
      <c r="B94" s="30"/>
    </row>
  </sheetData>
  <mergeCells count="5">
    <mergeCell ref="C2:AF2"/>
    <mergeCell ref="C4:AF4"/>
    <mergeCell ref="C7:AF8"/>
    <mergeCell ref="C36:AF37"/>
    <mergeCell ref="C65:AF66"/>
  </mergeCells>
  <hyperlinks>
    <hyperlink ref="A1" location="INDICE!A1" display="ÍNDICE" xr:uid="{00000000-0004-0000-0C00-000000000000}"/>
  </hyperlinks>
  <pageMargins left="0.75" right="0.75" top="1" bottom="1"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94"/>
  <sheetViews>
    <sheetView zoomScaleNormal="100" workbookViewId="0"/>
  </sheetViews>
  <sheetFormatPr baseColWidth="10" defaultColWidth="10.88671875" defaultRowHeight="13.2"/>
  <cols>
    <col min="1" max="1" width="10.88671875" style="1" customWidth="1"/>
    <col min="2" max="2" width="38.88671875" style="1" customWidth="1"/>
    <col min="3" max="16384" width="10.88671875" style="1"/>
  </cols>
  <sheetData>
    <row r="1" spans="1:32">
      <c r="A1" s="25" t="s">
        <v>428</v>
      </c>
    </row>
    <row r="2" spans="1:32">
      <c r="C2" s="97" t="s">
        <v>456</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c r="A3" s="48"/>
      <c r="B3" s="48"/>
      <c r="H3" s="48"/>
      <c r="I3" s="48"/>
      <c r="J3" s="48"/>
      <c r="K3" s="48"/>
      <c r="L3" s="48"/>
      <c r="M3" s="48"/>
      <c r="N3" s="48"/>
      <c r="O3" s="48"/>
      <c r="P3" s="48"/>
      <c r="Q3" s="48"/>
      <c r="R3" s="48"/>
      <c r="S3" s="48"/>
      <c r="T3" s="48"/>
      <c r="U3" s="48"/>
      <c r="V3" s="48"/>
      <c r="W3" s="48"/>
      <c r="X3" s="48"/>
      <c r="Y3" s="48"/>
      <c r="Z3" s="48"/>
      <c r="AA3" s="48"/>
      <c r="AB3" s="48"/>
      <c r="AC3" s="48"/>
      <c r="AD3" s="48"/>
      <c r="AE3" s="48"/>
    </row>
    <row r="4" spans="1:32">
      <c r="C4" s="97" t="s">
        <v>578</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v>2023</v>
      </c>
      <c r="AF6" s="60" t="s">
        <v>568</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30" t="s">
        <v>21</v>
      </c>
      <c r="B9" s="30" t="s">
        <v>22</v>
      </c>
      <c r="C9" s="55">
        <v>0</v>
      </c>
      <c r="D9" s="55">
        <v>7.6400000000000003E-4</v>
      </c>
      <c r="E9" s="55">
        <v>8.0000000000000007E-5</v>
      </c>
      <c r="F9" s="55">
        <v>0.11476900000000001</v>
      </c>
      <c r="G9" s="55">
        <v>8.1090999999999996E-2</v>
      </c>
      <c r="H9" s="55">
        <v>5.0763999999999997E-2</v>
      </c>
      <c r="I9" s="55">
        <v>0.1076805</v>
      </c>
      <c r="J9" s="55">
        <v>5.7828999999999998E-2</v>
      </c>
      <c r="K9" s="55">
        <v>0.113964</v>
      </c>
      <c r="L9" s="55">
        <v>0.1129275</v>
      </c>
      <c r="M9" s="55">
        <v>0.42515199999999997</v>
      </c>
      <c r="N9" s="55">
        <v>0.24900149999999999</v>
      </c>
      <c r="O9" s="55">
        <v>0.7249835</v>
      </c>
      <c r="P9" s="55">
        <v>0.59927249999999999</v>
      </c>
      <c r="Q9" s="55">
        <v>26.95965</v>
      </c>
      <c r="R9" s="55">
        <v>0.92406600000000005</v>
      </c>
      <c r="S9" s="55">
        <v>1.553048</v>
      </c>
      <c r="T9" s="55">
        <v>2.2369400000000002</v>
      </c>
      <c r="U9" s="55">
        <v>4.5720809999999998</v>
      </c>
      <c r="V9" s="55">
        <v>0.90806699999999996</v>
      </c>
      <c r="W9" s="55">
        <v>3.4358620000000002</v>
      </c>
      <c r="X9" s="55">
        <v>2.4378880000000001</v>
      </c>
      <c r="Y9" s="55">
        <v>19.050214999999998</v>
      </c>
      <c r="Z9" s="55">
        <v>16.793375000000001</v>
      </c>
      <c r="AA9" s="55">
        <v>12.536194</v>
      </c>
      <c r="AB9" s="55">
        <v>6.7689550000000001</v>
      </c>
      <c r="AC9" s="55">
        <v>4.7364990000000002</v>
      </c>
      <c r="AD9" s="55">
        <v>2.8770709999999999</v>
      </c>
      <c r="AE9" s="55">
        <v>4.0786020000000001</v>
      </c>
      <c r="AF9" s="55">
        <f>SUM(C9:AE9)</f>
        <v>112.50679149999999</v>
      </c>
    </row>
    <row r="10" spans="1:32">
      <c r="A10" s="1" t="s">
        <v>23</v>
      </c>
      <c r="B10" s="1" t="s">
        <v>24</v>
      </c>
      <c r="C10" s="55">
        <v>0.40842349999999999</v>
      </c>
      <c r="D10" s="55">
        <v>0.20020200000000002</v>
      </c>
      <c r="E10" s="55">
        <v>0.63356800000000002</v>
      </c>
      <c r="F10" s="55">
        <v>0.70039099999999987</v>
      </c>
      <c r="G10" s="55">
        <v>2.209241</v>
      </c>
      <c r="H10" s="55">
        <v>4.4714415000000001</v>
      </c>
      <c r="I10" s="55">
        <v>22.1880205</v>
      </c>
      <c r="J10" s="55">
        <v>41.5138745</v>
      </c>
      <c r="K10" s="55">
        <v>41.164061000000004</v>
      </c>
      <c r="L10" s="55">
        <v>59.7753005</v>
      </c>
      <c r="M10" s="55">
        <v>65.386889999999994</v>
      </c>
      <c r="N10" s="55">
        <v>99.052062000000006</v>
      </c>
      <c r="O10" s="55">
        <v>206.11224300000001</v>
      </c>
      <c r="P10" s="55">
        <v>192.6291435</v>
      </c>
      <c r="Q10" s="55">
        <v>377.68812200000002</v>
      </c>
      <c r="R10" s="55">
        <v>478.16995200000002</v>
      </c>
      <c r="S10" s="55">
        <v>430.787486</v>
      </c>
      <c r="T10" s="55">
        <v>366.84429899999998</v>
      </c>
      <c r="U10" s="55">
        <v>391.701549</v>
      </c>
      <c r="V10" s="55">
        <v>422.94622700000002</v>
      </c>
      <c r="W10" s="55">
        <v>484.25152400000002</v>
      </c>
      <c r="X10" s="55">
        <v>522.24969899999996</v>
      </c>
      <c r="Y10" s="55">
        <v>496.16773900000004</v>
      </c>
      <c r="Z10" s="55">
        <v>527.81871200000012</v>
      </c>
      <c r="AA10" s="55">
        <v>524.61430199999995</v>
      </c>
      <c r="AB10" s="55">
        <v>622.11944000000005</v>
      </c>
      <c r="AC10" s="55">
        <v>848.53031999999996</v>
      </c>
      <c r="AD10" s="55">
        <v>777.81388900000013</v>
      </c>
      <c r="AE10" s="55">
        <v>628.67418300000008</v>
      </c>
      <c r="AF10" s="55">
        <f t="shared" ref="AF10:AF33" si="0">SUM(C10:AE10)</f>
        <v>8636.8223050000015</v>
      </c>
    </row>
    <row r="11" spans="1:32">
      <c r="A11" s="1" t="s">
        <v>25</v>
      </c>
      <c r="B11" s="1" t="s">
        <v>26</v>
      </c>
      <c r="C11" s="55">
        <v>0.39833800000000003</v>
      </c>
      <c r="D11" s="55">
        <v>0.19169600000000001</v>
      </c>
      <c r="E11" s="55">
        <v>0.65083099999999994</v>
      </c>
      <c r="F11" s="55">
        <v>0.623888</v>
      </c>
      <c r="G11" s="55">
        <v>1.9204209999999997</v>
      </c>
      <c r="H11" s="55">
        <v>2.0703155</v>
      </c>
      <c r="I11" s="55">
        <v>7.0680259999999997</v>
      </c>
      <c r="J11" s="55">
        <v>11.349323500000001</v>
      </c>
      <c r="K11" s="55">
        <v>10.020316999999999</v>
      </c>
      <c r="L11" s="55">
        <v>30.9330055</v>
      </c>
      <c r="M11" s="55">
        <v>33.567614499999998</v>
      </c>
      <c r="N11" s="55">
        <v>47.416334999999997</v>
      </c>
      <c r="O11" s="55">
        <v>38.6434845</v>
      </c>
      <c r="P11" s="55">
        <v>20.953255500000001</v>
      </c>
      <c r="Q11" s="55">
        <v>51.540607999999999</v>
      </c>
      <c r="R11" s="55">
        <v>75.500073</v>
      </c>
      <c r="S11" s="55">
        <v>74.333627000000007</v>
      </c>
      <c r="T11" s="55">
        <v>75.152251000000007</v>
      </c>
      <c r="U11" s="55">
        <v>79.437861999999996</v>
      </c>
      <c r="V11" s="55">
        <v>105.59169900000001</v>
      </c>
      <c r="W11" s="55">
        <v>95.649452999999994</v>
      </c>
      <c r="X11" s="55">
        <v>118.828828</v>
      </c>
      <c r="Y11" s="55">
        <v>129.92241600000003</v>
      </c>
      <c r="Z11" s="55">
        <v>178.370565</v>
      </c>
      <c r="AA11" s="55">
        <v>243.45408</v>
      </c>
      <c r="AB11" s="55">
        <v>152.99744700000002</v>
      </c>
      <c r="AC11" s="55">
        <v>106.71522200000003</v>
      </c>
      <c r="AD11" s="55">
        <v>434.22750300000001</v>
      </c>
      <c r="AE11" s="55">
        <v>179.72032200000004</v>
      </c>
      <c r="AF11" s="55">
        <f t="shared" si="0"/>
        <v>2307.2488069999999</v>
      </c>
    </row>
    <row r="12" spans="1:32">
      <c r="A12" s="1" t="s">
        <v>27</v>
      </c>
      <c r="B12" s="1" t="s">
        <v>28</v>
      </c>
      <c r="C12" s="55">
        <v>4.9347500000000002E-2</v>
      </c>
      <c r="D12" s="55">
        <v>0.53147100000000003</v>
      </c>
      <c r="E12" s="55">
        <v>0.16941200000000001</v>
      </c>
      <c r="F12" s="55">
        <v>0.300927</v>
      </c>
      <c r="G12" s="55">
        <v>3.2538970000000003</v>
      </c>
      <c r="H12" s="55">
        <v>0.99479099999999998</v>
      </c>
      <c r="I12" s="55">
        <v>1.014974</v>
      </c>
      <c r="J12" s="55">
        <v>0.25856750000000001</v>
      </c>
      <c r="K12" s="55">
        <v>0.162638</v>
      </c>
      <c r="L12" s="55">
        <v>0.23728150000000001</v>
      </c>
      <c r="M12" s="55">
        <v>0.42733199999999999</v>
      </c>
      <c r="N12" s="55">
        <v>0.36303150000000001</v>
      </c>
      <c r="O12" s="55">
        <v>5.9765649999999999</v>
      </c>
      <c r="P12" s="55">
        <v>1.7746575</v>
      </c>
      <c r="Q12" s="55">
        <v>5.1751360000000002</v>
      </c>
      <c r="R12" s="55">
        <v>6.2464979999999999</v>
      </c>
      <c r="S12" s="55">
        <v>7.3157009999999998</v>
      </c>
      <c r="T12" s="55">
        <v>2.546554</v>
      </c>
      <c r="U12" s="55">
        <v>1.5332399999999999</v>
      </c>
      <c r="V12" s="55">
        <v>18.610309999999998</v>
      </c>
      <c r="W12" s="55">
        <v>11.037025999999999</v>
      </c>
      <c r="X12" s="55">
        <v>10.211459</v>
      </c>
      <c r="Y12" s="55">
        <v>3.4731670000000001</v>
      </c>
      <c r="Z12" s="55">
        <v>4.3591740000000003</v>
      </c>
      <c r="AA12" s="55">
        <v>3.9610849999999993</v>
      </c>
      <c r="AB12" s="55">
        <v>30.842559000000001</v>
      </c>
      <c r="AC12" s="55">
        <v>41.762205999999999</v>
      </c>
      <c r="AD12" s="55">
        <v>53.744698</v>
      </c>
      <c r="AE12" s="55">
        <v>34.816693000000001</v>
      </c>
      <c r="AF12" s="55">
        <f t="shared" si="0"/>
        <v>251.15039849999999</v>
      </c>
    </row>
    <row r="13" spans="1:32">
      <c r="A13" s="1" t="s">
        <v>29</v>
      </c>
      <c r="B13" s="1" t="s">
        <v>30</v>
      </c>
      <c r="C13" s="55">
        <v>0.40201599999999998</v>
      </c>
      <c r="D13" s="55">
        <v>0.189528</v>
      </c>
      <c r="E13" s="55">
        <v>0.63141899999999995</v>
      </c>
      <c r="F13" s="55">
        <v>0.40094800000000003</v>
      </c>
      <c r="G13" s="55">
        <v>0.39011499999999999</v>
      </c>
      <c r="H13" s="55">
        <v>1.3581129999999999</v>
      </c>
      <c r="I13" s="55">
        <v>6.2352214999999998</v>
      </c>
      <c r="J13" s="55">
        <v>7.702007</v>
      </c>
      <c r="K13" s="55">
        <v>6.7562169999999986</v>
      </c>
      <c r="L13" s="55">
        <v>26.768784499999999</v>
      </c>
      <c r="M13" s="55">
        <v>30.241468999999999</v>
      </c>
      <c r="N13" s="55">
        <v>46.090910999999998</v>
      </c>
      <c r="O13" s="55">
        <v>31.146507499999998</v>
      </c>
      <c r="P13" s="55">
        <v>12.6684755</v>
      </c>
      <c r="Q13" s="55">
        <v>34.186335</v>
      </c>
      <c r="R13" s="55">
        <v>46.030498000000001</v>
      </c>
      <c r="S13" s="55">
        <v>27.701350999999999</v>
      </c>
      <c r="T13" s="55">
        <v>29.994954</v>
      </c>
      <c r="U13" s="55">
        <v>25.58333</v>
      </c>
      <c r="V13" s="55">
        <v>53.662925999999999</v>
      </c>
      <c r="W13" s="55">
        <v>71.265414000000007</v>
      </c>
      <c r="X13" s="55">
        <v>60.001185</v>
      </c>
      <c r="Y13" s="55">
        <v>67.626934999999989</v>
      </c>
      <c r="Z13" s="55">
        <v>62.230691</v>
      </c>
      <c r="AA13" s="55">
        <v>51.822396000000005</v>
      </c>
      <c r="AB13" s="55">
        <v>32.538755999999999</v>
      </c>
      <c r="AC13" s="55">
        <v>32.401581999999998</v>
      </c>
      <c r="AD13" s="55">
        <v>285.69334100000003</v>
      </c>
      <c r="AE13" s="55">
        <v>358.36299600000007</v>
      </c>
      <c r="AF13" s="55">
        <f t="shared" si="0"/>
        <v>1410.0844220000001</v>
      </c>
    </row>
    <row r="14" spans="1:32">
      <c r="A14" s="1" t="s">
        <v>31</v>
      </c>
      <c r="B14" s="1" t="s">
        <v>32</v>
      </c>
      <c r="C14" s="55">
        <v>0.40201599999999998</v>
      </c>
      <c r="D14" s="55">
        <v>0.189528</v>
      </c>
      <c r="E14" s="55">
        <v>0.61615299999999995</v>
      </c>
      <c r="F14" s="55">
        <v>0.40094800000000003</v>
      </c>
      <c r="G14" s="55">
        <v>0.38839699999999999</v>
      </c>
      <c r="H14" s="55">
        <v>1.3581129999999999</v>
      </c>
      <c r="I14" s="55">
        <v>5.9249010000000002</v>
      </c>
      <c r="J14" s="55">
        <v>7.6636990000000003</v>
      </c>
      <c r="K14" s="55">
        <v>6.1329559999999983</v>
      </c>
      <c r="L14" s="55">
        <v>26.445135000000001</v>
      </c>
      <c r="M14" s="55">
        <v>29.841592500000001</v>
      </c>
      <c r="N14" s="55">
        <v>41.800160499999997</v>
      </c>
      <c r="O14" s="55">
        <v>30.861818499999998</v>
      </c>
      <c r="P14" s="55">
        <v>11.587906</v>
      </c>
      <c r="Q14" s="55">
        <v>29.861149000000001</v>
      </c>
      <c r="R14" s="55">
        <v>36.032625000000003</v>
      </c>
      <c r="S14" s="55">
        <v>17.540747</v>
      </c>
      <c r="T14" s="55">
        <v>11.714809000000001</v>
      </c>
      <c r="U14" s="55">
        <v>8.9551929999999995</v>
      </c>
      <c r="V14" s="55">
        <v>19.135034999999998</v>
      </c>
      <c r="W14" s="55">
        <v>29.323746</v>
      </c>
      <c r="X14" s="55">
        <v>39.032783000000002</v>
      </c>
      <c r="Y14" s="55">
        <v>50.287367000000003</v>
      </c>
      <c r="Z14" s="55">
        <v>43.216135000000008</v>
      </c>
      <c r="AA14" s="55">
        <v>51.371597000000001</v>
      </c>
      <c r="AB14" s="55">
        <v>80.285059000000018</v>
      </c>
      <c r="AC14" s="55">
        <v>210.67845699999998</v>
      </c>
      <c r="AD14" s="55">
        <v>242.43674300000001</v>
      </c>
      <c r="AE14" s="55">
        <v>13.979589999999998</v>
      </c>
      <c r="AF14" s="55">
        <f t="shared" si="0"/>
        <v>1047.4643584999999</v>
      </c>
    </row>
    <row r="15" spans="1:32">
      <c r="A15" s="1" t="s">
        <v>33</v>
      </c>
      <c r="B15" s="1" t="s">
        <v>34</v>
      </c>
      <c r="C15" s="55">
        <v>3.7499999999999999E-3</v>
      </c>
      <c r="D15" s="55">
        <v>8.0999999999999996E-3</v>
      </c>
      <c r="E15" s="55">
        <v>0</v>
      </c>
      <c r="F15" s="55">
        <v>5.1000000000000004E-3</v>
      </c>
      <c r="G15" s="55">
        <v>0.15857499999999999</v>
      </c>
      <c r="H15" s="55">
        <v>0.146561</v>
      </c>
      <c r="I15" s="55">
        <v>0.23417350000000001</v>
      </c>
      <c r="J15" s="55">
        <v>0.74137799999999998</v>
      </c>
      <c r="K15" s="55">
        <v>0.84945999999999988</v>
      </c>
      <c r="L15" s="55">
        <v>1.4445889999999999</v>
      </c>
      <c r="M15" s="55">
        <v>0.84912699999999997</v>
      </c>
      <c r="N15" s="55">
        <v>1.6095790000000001</v>
      </c>
      <c r="O15" s="55">
        <v>2.3014410000000001</v>
      </c>
      <c r="P15" s="55">
        <v>1.190385</v>
      </c>
      <c r="Q15" s="55">
        <v>3.2631459999999999</v>
      </c>
      <c r="R15" s="55">
        <v>5.3339660000000002</v>
      </c>
      <c r="S15" s="55">
        <v>6.5083780000000004</v>
      </c>
      <c r="T15" s="55">
        <v>7.4343789999999998</v>
      </c>
      <c r="U15" s="55">
        <v>7.3762189999999999</v>
      </c>
      <c r="V15" s="55">
        <v>5.0362689999999999</v>
      </c>
      <c r="W15" s="55">
        <v>6.8956480000000004</v>
      </c>
      <c r="X15" s="55">
        <v>6.8484299999999996</v>
      </c>
      <c r="Y15" s="55">
        <v>7.8547199999999995</v>
      </c>
      <c r="Z15" s="55">
        <v>9.6771269999999987</v>
      </c>
      <c r="AA15" s="55">
        <v>8.549074000000001</v>
      </c>
      <c r="AB15" s="55">
        <v>6.0197189999999994</v>
      </c>
      <c r="AC15" s="55">
        <v>6.7479539999999991</v>
      </c>
      <c r="AD15" s="55">
        <v>8.0952079999999995</v>
      </c>
      <c r="AE15" s="55">
        <v>10.811558999999999</v>
      </c>
      <c r="AF15" s="55">
        <f t="shared" si="0"/>
        <v>115.99401449999999</v>
      </c>
    </row>
    <row r="16" spans="1:32">
      <c r="A16" s="1" t="s">
        <v>35</v>
      </c>
      <c r="B16" s="1" t="s">
        <v>36</v>
      </c>
      <c r="C16" s="55">
        <v>0.10635650000000001</v>
      </c>
      <c r="D16" s="55">
        <v>0.28649899999999995</v>
      </c>
      <c r="E16" s="55">
        <v>2.6624310000000002</v>
      </c>
      <c r="F16" s="55">
        <v>3.8217350000000003</v>
      </c>
      <c r="G16" s="55">
        <v>5.0952479999999998</v>
      </c>
      <c r="H16" s="55">
        <v>13.2568205</v>
      </c>
      <c r="I16" s="55">
        <v>12.3001235</v>
      </c>
      <c r="J16" s="55">
        <v>11.991968999999999</v>
      </c>
      <c r="K16" s="55">
        <v>47.695349999999998</v>
      </c>
      <c r="L16" s="55">
        <v>55.795298500000001</v>
      </c>
      <c r="M16" s="55">
        <v>67.089980999999995</v>
      </c>
      <c r="N16" s="55">
        <v>80.292918999999998</v>
      </c>
      <c r="O16" s="55">
        <v>79.537582999999998</v>
      </c>
      <c r="P16" s="55">
        <v>82.985958999999994</v>
      </c>
      <c r="Q16" s="55">
        <v>109.213469</v>
      </c>
      <c r="R16" s="55">
        <v>141.06702899999999</v>
      </c>
      <c r="S16" s="55">
        <v>162.970709</v>
      </c>
      <c r="T16" s="55">
        <v>189.05242699999999</v>
      </c>
      <c r="U16" s="55">
        <v>172.34847099999999</v>
      </c>
      <c r="V16" s="55">
        <v>173.84733299999999</v>
      </c>
      <c r="W16" s="55">
        <v>160.49295100000001</v>
      </c>
      <c r="X16" s="55">
        <v>161.898954</v>
      </c>
      <c r="Y16" s="55">
        <v>179.85726899999995</v>
      </c>
      <c r="Z16" s="55">
        <v>231.173371</v>
      </c>
      <c r="AA16" s="55">
        <v>211.50595999999999</v>
      </c>
      <c r="AB16" s="55">
        <v>247.727802</v>
      </c>
      <c r="AC16" s="55">
        <v>342.47799300000003</v>
      </c>
      <c r="AD16" s="55">
        <v>312.91127100000006</v>
      </c>
      <c r="AE16" s="55">
        <v>248.220744</v>
      </c>
      <c r="AF16" s="55">
        <f t="shared" si="0"/>
        <v>3507.6840259999994</v>
      </c>
    </row>
    <row r="17" spans="1:32">
      <c r="A17" s="1" t="s">
        <v>37</v>
      </c>
      <c r="B17" s="1" t="s">
        <v>38</v>
      </c>
      <c r="C17" s="55">
        <v>2.3599999999999999E-4</v>
      </c>
      <c r="D17" s="55">
        <v>0</v>
      </c>
      <c r="E17" s="55">
        <v>1.3781480000000002</v>
      </c>
      <c r="F17" s="55">
        <v>0.84928399999999993</v>
      </c>
      <c r="G17" s="55">
        <v>1.038672</v>
      </c>
      <c r="H17" s="55">
        <v>0.19976250000000001</v>
      </c>
      <c r="I17" s="55">
        <v>0.1049905</v>
      </c>
      <c r="J17" s="55">
        <v>0.285995</v>
      </c>
      <c r="K17" s="55">
        <v>0.48330400000000007</v>
      </c>
      <c r="L17" s="55">
        <v>0.31519799999999998</v>
      </c>
      <c r="M17" s="55">
        <v>0.57365200000000005</v>
      </c>
      <c r="N17" s="55">
        <v>1.3270725000000001</v>
      </c>
      <c r="O17" s="55">
        <v>1.1915100000000001</v>
      </c>
      <c r="P17" s="55">
        <v>1.7722009999999999</v>
      </c>
      <c r="Q17" s="55">
        <v>1.9331069999999999</v>
      </c>
      <c r="R17" s="55">
        <v>1.423721</v>
      </c>
      <c r="S17" s="55">
        <v>2.5534500000000002</v>
      </c>
      <c r="T17" s="55">
        <v>1.9101109999999999</v>
      </c>
      <c r="U17" s="55">
        <v>1.459365</v>
      </c>
      <c r="V17" s="55">
        <v>1.457314</v>
      </c>
      <c r="W17" s="55">
        <v>1.411184</v>
      </c>
      <c r="X17" s="55">
        <v>1.478836</v>
      </c>
      <c r="Y17" s="55">
        <v>2.0656300000000001</v>
      </c>
      <c r="Z17" s="55">
        <v>2.7111730000000001</v>
      </c>
      <c r="AA17" s="55">
        <v>1.519631</v>
      </c>
      <c r="AB17" s="55">
        <v>0.78414600000000001</v>
      </c>
      <c r="AC17" s="55">
        <v>1.4652590000000001</v>
      </c>
      <c r="AD17" s="55">
        <v>1.1578169999999999</v>
      </c>
      <c r="AE17" s="55">
        <v>1.9540440000000001</v>
      </c>
      <c r="AF17" s="55">
        <f t="shared" si="0"/>
        <v>34.804813500000002</v>
      </c>
    </row>
    <row r="18" spans="1:32">
      <c r="A18" s="1" t="s">
        <v>39</v>
      </c>
      <c r="B18" s="1" t="s">
        <v>40</v>
      </c>
      <c r="C18" s="55">
        <v>0</v>
      </c>
      <c r="D18" s="55">
        <v>0</v>
      </c>
      <c r="E18" s="55">
        <v>3.4604000000000003E-2</v>
      </c>
      <c r="F18" s="55">
        <v>0</v>
      </c>
      <c r="G18" s="55">
        <v>0</v>
      </c>
      <c r="H18" s="55">
        <v>0</v>
      </c>
      <c r="I18" s="55">
        <v>2.9854999999999999E-3</v>
      </c>
      <c r="J18" s="55">
        <v>0.1388025</v>
      </c>
      <c r="K18" s="55">
        <v>1.364E-3</v>
      </c>
      <c r="L18" s="55">
        <v>3.8369500000000001E-2</v>
      </c>
      <c r="M18" s="55">
        <v>0</v>
      </c>
      <c r="N18" s="55">
        <v>0.1167255</v>
      </c>
      <c r="O18" s="55">
        <v>0.21158450000000001</v>
      </c>
      <c r="P18" s="55">
        <v>0.13625899999999999</v>
      </c>
      <c r="Q18" s="55">
        <v>0.83506100000000005</v>
      </c>
      <c r="R18" s="55">
        <v>0.50038000000000005</v>
      </c>
      <c r="S18" s="55">
        <v>0.61173200000000005</v>
      </c>
      <c r="T18" s="55">
        <v>1.385367</v>
      </c>
      <c r="U18" s="55">
        <v>0.74293299999999995</v>
      </c>
      <c r="V18" s="55">
        <v>0.50282400000000005</v>
      </c>
      <c r="W18" s="55">
        <v>0.87535300000000005</v>
      </c>
      <c r="X18" s="55">
        <v>0.87373699999999999</v>
      </c>
      <c r="Y18" s="55">
        <v>1.0014989999999999</v>
      </c>
      <c r="Z18" s="55">
        <v>1.9470870000000002</v>
      </c>
      <c r="AA18" s="55">
        <v>3.5541320000000001</v>
      </c>
      <c r="AB18" s="55">
        <v>3.8602969999999996</v>
      </c>
      <c r="AC18" s="55">
        <v>4.7116959999999999</v>
      </c>
      <c r="AD18" s="55">
        <v>7.4938769999999995</v>
      </c>
      <c r="AE18" s="55">
        <v>7.594530999999999</v>
      </c>
      <c r="AF18" s="55">
        <f t="shared" si="0"/>
        <v>37.171200499999991</v>
      </c>
    </row>
    <row r="19" spans="1:32">
      <c r="A19" s="1" t="s">
        <v>41</v>
      </c>
      <c r="B19" s="1" t="s">
        <v>42</v>
      </c>
      <c r="C19" s="55">
        <v>7.3050000000000003E-4</v>
      </c>
      <c r="D19" s="55">
        <v>4.3199999999999998E-4</v>
      </c>
      <c r="E19" s="55">
        <v>4.7018999999999998E-2</v>
      </c>
      <c r="F19" s="55">
        <v>3.3679999999999995E-2</v>
      </c>
      <c r="G19" s="55">
        <v>0.82511500000000004</v>
      </c>
      <c r="H19" s="55">
        <v>2.3061419999999999</v>
      </c>
      <c r="I19" s="55">
        <v>3.2342585000000001</v>
      </c>
      <c r="J19" s="55">
        <v>5.5193490000000001</v>
      </c>
      <c r="K19" s="55">
        <v>13.597630000000001</v>
      </c>
      <c r="L19" s="55">
        <v>28.577680999999998</v>
      </c>
      <c r="M19" s="55">
        <v>0</v>
      </c>
      <c r="N19" s="55">
        <v>49.028021000000003</v>
      </c>
      <c r="O19" s="55">
        <v>53.989701500000002</v>
      </c>
      <c r="P19" s="55">
        <v>62.173949999999998</v>
      </c>
      <c r="Q19" s="55">
        <v>107.66329399999999</v>
      </c>
      <c r="R19" s="55">
        <v>181.078148</v>
      </c>
      <c r="S19" s="55">
        <v>181.15759299999999</v>
      </c>
      <c r="T19" s="55">
        <v>199.65764999999999</v>
      </c>
      <c r="U19" s="55">
        <v>220.31426200000001</v>
      </c>
      <c r="V19" s="55">
        <v>254.09697499999999</v>
      </c>
      <c r="W19" s="55">
        <v>272.65006799999998</v>
      </c>
      <c r="X19" s="55">
        <v>307.61318899999998</v>
      </c>
      <c r="Y19" s="55">
        <v>326.51205900000002</v>
      </c>
      <c r="Z19" s="55">
        <v>77.849555999999993</v>
      </c>
      <c r="AA19" s="55">
        <v>71.516320999999991</v>
      </c>
      <c r="AB19" s="55">
        <v>288.88305100000002</v>
      </c>
      <c r="AC19" s="55">
        <v>360.39997400000004</v>
      </c>
      <c r="AD19" s="55">
        <v>343.08680900000002</v>
      </c>
      <c r="AE19" s="55">
        <v>272.00281199999995</v>
      </c>
      <c r="AF19" s="55">
        <f t="shared" si="0"/>
        <v>3683.8154704999997</v>
      </c>
    </row>
    <row r="20" spans="1:32">
      <c r="A20" s="1" t="s">
        <v>43</v>
      </c>
      <c r="B20" s="1" t="s">
        <v>44</v>
      </c>
      <c r="C20" s="55">
        <v>0</v>
      </c>
      <c r="D20" s="55">
        <v>0</v>
      </c>
      <c r="E20" s="55">
        <v>3.4729999999999997E-2</v>
      </c>
      <c r="F20" s="55">
        <v>0</v>
      </c>
      <c r="G20" s="55">
        <v>1.6160000000000001E-2</v>
      </c>
      <c r="H20" s="55">
        <v>5.0784999999999997E-3</v>
      </c>
      <c r="I20" s="55">
        <v>0.41656650000000001</v>
      </c>
      <c r="J20" s="55">
        <v>0.58415850000000002</v>
      </c>
      <c r="K20" s="55">
        <v>0</v>
      </c>
      <c r="L20" s="55">
        <v>0.65510199999999996</v>
      </c>
      <c r="M20" s="55">
        <v>1.293954</v>
      </c>
      <c r="N20" s="55">
        <v>0</v>
      </c>
      <c r="O20" s="55">
        <v>3.757749</v>
      </c>
      <c r="P20" s="55">
        <v>4.5519220000000002</v>
      </c>
      <c r="Q20" s="55">
        <v>18.712624999999999</v>
      </c>
      <c r="R20" s="55">
        <v>27.926279000000001</v>
      </c>
      <c r="S20" s="55">
        <v>35.951061000000003</v>
      </c>
      <c r="T20" s="55">
        <v>52.358629000000001</v>
      </c>
      <c r="U20" s="55">
        <v>65.214398000000003</v>
      </c>
      <c r="V20" s="55">
        <v>91.742230000000006</v>
      </c>
      <c r="W20" s="55">
        <v>98.070211</v>
      </c>
      <c r="X20" s="55">
        <v>112.780407</v>
      </c>
      <c r="Y20" s="55">
        <v>162.75953199999998</v>
      </c>
      <c r="Z20" s="55">
        <v>0.26369500000000001</v>
      </c>
      <c r="AA20" s="55">
        <v>8.5502999999999996E-2</v>
      </c>
      <c r="AB20" s="55">
        <v>236.516006</v>
      </c>
      <c r="AC20" s="55">
        <v>343.90231999999997</v>
      </c>
      <c r="AD20" s="55">
        <v>291.13293900000002</v>
      </c>
      <c r="AE20" s="55">
        <v>312.73131900000004</v>
      </c>
      <c r="AF20" s="55">
        <f t="shared" si="0"/>
        <v>1861.4625744999998</v>
      </c>
    </row>
    <row r="21" spans="1:32">
      <c r="A21" s="1" t="s">
        <v>45</v>
      </c>
      <c r="B21" s="1" t="s">
        <v>46</v>
      </c>
      <c r="C21" s="55">
        <v>0</v>
      </c>
      <c r="D21" s="55">
        <v>7.9019999999999993E-3</v>
      </c>
      <c r="E21" s="55">
        <v>1.8284000000000002E-2</v>
      </c>
      <c r="F21" s="55">
        <v>0.20844199999999999</v>
      </c>
      <c r="G21" s="55">
        <v>0.52286299999999997</v>
      </c>
      <c r="H21" s="55">
        <v>0.66930699999999999</v>
      </c>
      <c r="I21" s="55">
        <v>0.31708999999999998</v>
      </c>
      <c r="J21" s="55">
        <v>0.69045699999999999</v>
      </c>
      <c r="K21" s="55">
        <v>2.8972660000000001</v>
      </c>
      <c r="L21" s="55">
        <v>3.0590380000000001</v>
      </c>
      <c r="M21" s="55">
        <v>5.8319764999999997</v>
      </c>
      <c r="N21" s="55">
        <v>7.0634009999999998</v>
      </c>
      <c r="O21" s="55">
        <v>12.922237000000001</v>
      </c>
      <c r="P21" s="55">
        <v>13.8275395</v>
      </c>
      <c r="Q21" s="55">
        <v>25.861384000000001</v>
      </c>
      <c r="R21" s="55">
        <v>35.723452000000002</v>
      </c>
      <c r="S21" s="55">
        <v>39.384507999999997</v>
      </c>
      <c r="T21" s="55">
        <v>42.072631000000001</v>
      </c>
      <c r="U21" s="55">
        <v>55.259248999999997</v>
      </c>
      <c r="V21" s="55">
        <v>76.515355999999997</v>
      </c>
      <c r="W21" s="55">
        <v>82.758291</v>
      </c>
      <c r="X21" s="55">
        <v>99.481386999999998</v>
      </c>
      <c r="Y21" s="55">
        <v>130.62204700000001</v>
      </c>
      <c r="Z21" s="55">
        <v>142.57904500000001</v>
      </c>
      <c r="AA21" s="55">
        <v>134.41091900000001</v>
      </c>
      <c r="AB21" s="55">
        <v>125.95758499999999</v>
      </c>
      <c r="AC21" s="55">
        <v>168.59145899999999</v>
      </c>
      <c r="AD21" s="55">
        <v>139.65740500000001</v>
      </c>
      <c r="AE21" s="55">
        <v>149.74494100000001</v>
      </c>
      <c r="AF21" s="55">
        <f t="shared" si="0"/>
        <v>1496.6554619999999</v>
      </c>
    </row>
    <row r="22" spans="1:32">
      <c r="A22" s="1" t="s">
        <v>47</v>
      </c>
      <c r="B22" s="1" t="s">
        <v>48</v>
      </c>
      <c r="C22" s="55">
        <v>1.51475E-2</v>
      </c>
      <c r="D22" s="55">
        <v>0</v>
      </c>
      <c r="E22" s="55">
        <v>4.7800000000000002E-4</v>
      </c>
      <c r="F22" s="55">
        <v>2.4230000000000002E-2</v>
      </c>
      <c r="G22" s="55">
        <v>2.7274430000000001</v>
      </c>
      <c r="H22" s="55">
        <v>19.015982000000001</v>
      </c>
      <c r="I22" s="55">
        <v>16.5525345</v>
      </c>
      <c r="J22" s="55">
        <v>40.883245500000001</v>
      </c>
      <c r="K22" s="55">
        <v>78.494805999999997</v>
      </c>
      <c r="L22" s="55">
        <v>5.1835655000000003</v>
      </c>
      <c r="M22" s="55">
        <v>0.86761750000000004</v>
      </c>
      <c r="N22" s="55">
        <v>0.71335300000000001</v>
      </c>
      <c r="O22" s="55">
        <v>0</v>
      </c>
      <c r="P22" s="55">
        <v>1.3439410000000001</v>
      </c>
      <c r="Q22" s="55">
        <v>2.2024999999999999E-2</v>
      </c>
      <c r="R22" s="55">
        <v>9.6909999999999996E-2</v>
      </c>
      <c r="S22" s="55">
        <v>9.0720000000000002E-3</v>
      </c>
      <c r="T22" s="55">
        <v>1.475E-3</v>
      </c>
      <c r="U22" s="55">
        <v>1.029E-3</v>
      </c>
      <c r="V22" s="55">
        <v>2.032E-3</v>
      </c>
      <c r="W22" s="55">
        <v>5.9579999999999998E-3</v>
      </c>
      <c r="X22" s="55">
        <v>0</v>
      </c>
      <c r="Y22" s="55">
        <v>5.3790000000000001E-3</v>
      </c>
      <c r="Z22" s="55">
        <v>8.8505E-2</v>
      </c>
      <c r="AA22" s="55">
        <v>1.0784999999999999E-2</v>
      </c>
      <c r="AB22" s="55">
        <v>0.10828599999999999</v>
      </c>
      <c r="AC22" s="55">
        <v>0.117923</v>
      </c>
      <c r="AD22" s="55">
        <v>9.1978000000000004E-2</v>
      </c>
      <c r="AE22" s="55">
        <v>1.1861E-2</v>
      </c>
      <c r="AF22" s="55">
        <f t="shared" si="0"/>
        <v>166.39556150000001</v>
      </c>
    </row>
    <row r="23" spans="1:32">
      <c r="A23" s="1" t="s">
        <v>49</v>
      </c>
      <c r="B23" s="1" t="s">
        <v>50</v>
      </c>
      <c r="C23" s="55">
        <v>1.185127</v>
      </c>
      <c r="D23" s="55">
        <v>3.125925000000001</v>
      </c>
      <c r="E23" s="55">
        <v>9.4307359999999996</v>
      </c>
      <c r="F23" s="55">
        <v>6.0167099999999998</v>
      </c>
      <c r="G23" s="55">
        <v>19.913697999999997</v>
      </c>
      <c r="H23" s="55">
        <v>14.387340999999999</v>
      </c>
      <c r="I23" s="55">
        <v>26.370954999999999</v>
      </c>
      <c r="J23" s="55">
        <v>65.061745500000001</v>
      </c>
      <c r="K23" s="55">
        <v>203.54485099999999</v>
      </c>
      <c r="L23" s="55">
        <v>168.71878849999999</v>
      </c>
      <c r="M23" s="55">
        <v>205.79834450000001</v>
      </c>
      <c r="N23" s="55">
        <v>230.074172</v>
      </c>
      <c r="O23" s="55">
        <v>320.30514099999999</v>
      </c>
      <c r="P23" s="55">
        <v>298.41103049999998</v>
      </c>
      <c r="Q23" s="55">
        <v>643.53229699999997</v>
      </c>
      <c r="R23" s="55">
        <v>879.46399799999995</v>
      </c>
      <c r="S23" s="55">
        <v>1097.734915</v>
      </c>
      <c r="T23" s="55">
        <v>1063.5783570000001</v>
      </c>
      <c r="U23" s="55">
        <v>1335.3347040000001</v>
      </c>
      <c r="V23" s="55">
        <v>1893.1014809999999</v>
      </c>
      <c r="W23" s="55">
        <v>2291.2967939999999</v>
      </c>
      <c r="X23" s="55">
        <v>2512.925612</v>
      </c>
      <c r="Y23" s="55">
        <v>2717.3013919999999</v>
      </c>
      <c r="Z23" s="55">
        <v>2811.201669</v>
      </c>
      <c r="AA23" s="55">
        <v>2648.2975609999999</v>
      </c>
      <c r="AB23" s="55">
        <v>3039.2011989999996</v>
      </c>
      <c r="AC23" s="55">
        <v>3261.195549</v>
      </c>
      <c r="AD23" s="55">
        <v>3189.3574119999998</v>
      </c>
      <c r="AE23" s="55">
        <v>2919.0345129999996</v>
      </c>
      <c r="AF23" s="55">
        <f t="shared" si="0"/>
        <v>33874.902018000001</v>
      </c>
    </row>
    <row r="24" spans="1:32">
      <c r="A24" s="1" t="s">
        <v>51</v>
      </c>
      <c r="B24" s="1" t="s">
        <v>52</v>
      </c>
      <c r="C24" s="55">
        <v>0</v>
      </c>
      <c r="D24" s="55">
        <v>3.2810000000000005E-3</v>
      </c>
      <c r="E24" s="55">
        <v>0.49262100000000003</v>
      </c>
      <c r="F24" s="55">
        <v>6.3920000000000001E-3</v>
      </c>
      <c r="G24" s="55">
        <v>0.10265600000000001</v>
      </c>
      <c r="H24" s="55">
        <v>0.49452699999999999</v>
      </c>
      <c r="I24" s="55">
        <v>1.3939204999999999</v>
      </c>
      <c r="J24" s="55">
        <v>2.8082150000000001</v>
      </c>
      <c r="K24" s="55">
        <v>2.5011920000000001</v>
      </c>
      <c r="L24" s="55">
        <v>3.3119909999999999</v>
      </c>
      <c r="M24" s="55">
        <v>3.4239875</v>
      </c>
      <c r="N24" s="55">
        <v>6.5490114999999998</v>
      </c>
      <c r="O24" s="55">
        <v>1.0498145000000001</v>
      </c>
      <c r="P24" s="55">
        <v>1.0883370000000001</v>
      </c>
      <c r="Q24" s="55">
        <v>7.3614490000000004</v>
      </c>
      <c r="R24" s="55">
        <v>2.2905669999999998</v>
      </c>
      <c r="S24" s="55">
        <v>1.312643</v>
      </c>
      <c r="T24" s="55">
        <v>1.9861629999999999</v>
      </c>
      <c r="U24" s="55">
        <v>4.4184279999999996</v>
      </c>
      <c r="V24" s="55">
        <v>4.8770990000000003</v>
      </c>
      <c r="W24" s="55">
        <v>3.6434289999999998</v>
      </c>
      <c r="X24" s="55">
        <v>1.853464</v>
      </c>
      <c r="Y24" s="55">
        <v>29.630665</v>
      </c>
      <c r="Z24" s="55">
        <v>37.989062000000004</v>
      </c>
      <c r="AA24" s="55">
        <v>62.121022000000004</v>
      </c>
      <c r="AB24" s="55">
        <v>4.5368810000000002</v>
      </c>
      <c r="AC24" s="55">
        <v>7.4246569999999998</v>
      </c>
      <c r="AD24" s="55">
        <v>4.706391</v>
      </c>
      <c r="AE24" s="55">
        <v>3.7670470000000003</v>
      </c>
      <c r="AF24" s="55">
        <f t="shared" si="0"/>
        <v>201.14491299999997</v>
      </c>
    </row>
    <row r="25" spans="1:32">
      <c r="A25" s="1" t="s">
        <v>53</v>
      </c>
      <c r="B25" s="1" t="s">
        <v>54</v>
      </c>
      <c r="C25" s="55">
        <v>6.6259999999999999E-3</v>
      </c>
      <c r="D25" s="55">
        <v>0.59695900000000002</v>
      </c>
      <c r="E25" s="55">
        <v>1.3798419999999998</v>
      </c>
      <c r="F25" s="55">
        <v>15.801783</v>
      </c>
      <c r="G25" s="55">
        <v>14.201941999999999</v>
      </c>
      <c r="H25" s="55">
        <v>105.98967349999999</v>
      </c>
      <c r="I25" s="55">
        <v>160.59782200000001</v>
      </c>
      <c r="J25" s="55">
        <v>200.5045805</v>
      </c>
      <c r="K25" s="55">
        <v>381.00248399999998</v>
      </c>
      <c r="L25" s="55">
        <v>200.10607150000001</v>
      </c>
      <c r="M25" s="55">
        <v>207.34330800000001</v>
      </c>
      <c r="N25" s="55">
        <v>228.36978400000001</v>
      </c>
      <c r="O25" s="55">
        <v>223.20294899999999</v>
      </c>
      <c r="P25" s="55">
        <v>178.27371550000001</v>
      </c>
      <c r="Q25" s="55">
        <v>303.07682499999999</v>
      </c>
      <c r="R25" s="55">
        <v>372.75680299999999</v>
      </c>
      <c r="S25" s="55">
        <v>385.61089800000002</v>
      </c>
      <c r="T25" s="55">
        <v>316.52872400000001</v>
      </c>
      <c r="U25" s="55">
        <v>247.71022099999999</v>
      </c>
      <c r="V25" s="55">
        <v>561.952898</v>
      </c>
      <c r="W25" s="55">
        <v>291.86954900000001</v>
      </c>
      <c r="X25" s="55">
        <v>254.88202899999999</v>
      </c>
      <c r="Y25" s="55">
        <v>227.60667600000002</v>
      </c>
      <c r="Z25" s="55">
        <v>295.27325200000001</v>
      </c>
      <c r="AA25" s="55">
        <v>346.27347500000002</v>
      </c>
      <c r="AB25" s="55">
        <v>374.80535699999996</v>
      </c>
      <c r="AC25" s="55">
        <v>322.74944499999998</v>
      </c>
      <c r="AD25" s="55">
        <v>539.59055699999999</v>
      </c>
      <c r="AE25" s="55">
        <v>512.59881199999995</v>
      </c>
      <c r="AF25" s="55">
        <f t="shared" si="0"/>
        <v>7270.6630610000011</v>
      </c>
    </row>
    <row r="26" spans="1:32">
      <c r="A26" s="1" t="s">
        <v>55</v>
      </c>
      <c r="B26" s="1" t="s">
        <v>56</v>
      </c>
      <c r="C26" s="55">
        <v>2.4799499999999999E-2</v>
      </c>
      <c r="D26" s="55">
        <v>3.0862000000000001E-2</v>
      </c>
      <c r="E26" s="55">
        <v>7.7664999999999998E-2</v>
      </c>
      <c r="F26" s="55">
        <v>0</v>
      </c>
      <c r="G26" s="55">
        <v>3.8359999999999996E-3</v>
      </c>
      <c r="H26" s="55">
        <v>0.646841</v>
      </c>
      <c r="I26" s="55">
        <v>0.79296750000000005</v>
      </c>
      <c r="J26" s="55">
        <v>3.0037945000000001</v>
      </c>
      <c r="K26" s="55">
        <v>2.8164149999999997</v>
      </c>
      <c r="L26" s="55">
        <v>7.5570205000000001</v>
      </c>
      <c r="M26" s="55">
        <v>3.3092809999999999</v>
      </c>
      <c r="N26" s="55">
        <v>1.0477315</v>
      </c>
      <c r="O26" s="55">
        <v>1.2160474999999999</v>
      </c>
      <c r="P26" s="55">
        <v>1.6153145</v>
      </c>
      <c r="Q26" s="55">
        <v>3.1041409999999998</v>
      </c>
      <c r="R26" s="55">
        <v>2.1832889999999998</v>
      </c>
      <c r="S26" s="55">
        <v>2.5861239999999999</v>
      </c>
      <c r="T26" s="55">
        <v>2.3986420000000002</v>
      </c>
      <c r="U26" s="55">
        <v>0.78607400000000005</v>
      </c>
      <c r="V26" s="55">
        <v>3.1110000000000001E-3</v>
      </c>
      <c r="W26" s="55">
        <v>4.9589999999999999E-3</v>
      </c>
      <c r="X26" s="55">
        <v>3.8040000000000001E-3</v>
      </c>
      <c r="Y26" s="55">
        <v>8.6829999999999997E-3</v>
      </c>
      <c r="Z26" s="55">
        <v>3.1549999999999998E-3</v>
      </c>
      <c r="AA26" s="55">
        <v>1.4200000000000001E-4</v>
      </c>
      <c r="AB26" s="55">
        <v>0</v>
      </c>
      <c r="AC26" s="55">
        <v>0</v>
      </c>
      <c r="AD26" s="55">
        <v>4.0363000000000003E-2</v>
      </c>
      <c r="AE26" s="55">
        <v>1.0169999999999998E-2</v>
      </c>
      <c r="AF26" s="55">
        <f t="shared" si="0"/>
        <v>33.275232499999994</v>
      </c>
    </row>
    <row r="27" spans="1:32">
      <c r="A27" s="1" t="s">
        <v>57</v>
      </c>
      <c r="B27" s="1" t="s">
        <v>58</v>
      </c>
      <c r="C27" s="55">
        <v>0</v>
      </c>
      <c r="D27" s="55">
        <v>0</v>
      </c>
      <c r="E27" s="55">
        <v>0</v>
      </c>
      <c r="F27" s="55">
        <v>0</v>
      </c>
      <c r="G27" s="55">
        <v>3.2994999999999997E-2</v>
      </c>
      <c r="H27" s="55">
        <v>5.7342499999999998E-2</v>
      </c>
      <c r="I27" s="55">
        <v>3.6388999999999998E-2</v>
      </c>
      <c r="J27" s="55">
        <v>0.19574050000000001</v>
      </c>
      <c r="K27" s="55">
        <v>0.213722</v>
      </c>
      <c r="L27" s="55">
        <v>0.10515049999999999</v>
      </c>
      <c r="M27" s="55">
        <v>0.15897049999999999</v>
      </c>
      <c r="N27" s="55">
        <v>0.187777</v>
      </c>
      <c r="O27" s="55">
        <v>0.28873700000000002</v>
      </c>
      <c r="P27" s="55">
        <v>0.93165299999999995</v>
      </c>
      <c r="Q27" s="55">
        <v>1.610012</v>
      </c>
      <c r="R27" s="55">
        <v>4.8766389999999999</v>
      </c>
      <c r="S27" s="55">
        <v>5.1620689999999998</v>
      </c>
      <c r="T27" s="55">
        <v>0.93126699999999996</v>
      </c>
      <c r="U27" s="55">
        <v>4.1034050000000004</v>
      </c>
      <c r="V27" s="55">
        <v>3.9911379999999999</v>
      </c>
      <c r="W27" s="55">
        <v>1.91289</v>
      </c>
      <c r="X27" s="55">
        <v>2.326473</v>
      </c>
      <c r="Y27" s="55">
        <v>3.871915</v>
      </c>
      <c r="Z27" s="55">
        <v>2.219061</v>
      </c>
      <c r="AA27" s="55">
        <v>5.8148109999999997</v>
      </c>
      <c r="AB27" s="55">
        <v>6.0880400000000003</v>
      </c>
      <c r="AC27" s="55">
        <v>5.0155500000000002</v>
      </c>
      <c r="AD27" s="55">
        <v>1.829334</v>
      </c>
      <c r="AE27" s="55">
        <v>2.726413</v>
      </c>
      <c r="AF27" s="55">
        <f t="shared" si="0"/>
        <v>54.687494000000001</v>
      </c>
    </row>
    <row r="28" spans="1:32">
      <c r="A28" s="1" t="s">
        <v>59</v>
      </c>
      <c r="B28" s="1" t="s">
        <v>60</v>
      </c>
      <c r="C28" s="55">
        <v>4.5100000000000001E-4</v>
      </c>
      <c r="D28" s="55">
        <v>9.2699999999999991E-2</v>
      </c>
      <c r="E28" s="55">
        <v>1.1134000000000002E-2</v>
      </c>
      <c r="F28" s="55">
        <v>1.4224000000000001E-2</v>
      </c>
      <c r="G28" s="55">
        <v>0.10345599999999999</v>
      </c>
      <c r="H28" s="55">
        <v>4.1238999999999998E-2</v>
      </c>
      <c r="I28" s="55">
        <v>5.3308500000000002E-2</v>
      </c>
      <c r="J28" s="55">
        <v>3.2600999999999998E-2</v>
      </c>
      <c r="K28" s="55">
        <v>0.47358500000000003</v>
      </c>
      <c r="L28" s="55">
        <v>0.94844200000000001</v>
      </c>
      <c r="M28" s="55">
        <v>4.6409155000000002</v>
      </c>
      <c r="N28" s="55">
        <v>1.260694</v>
      </c>
      <c r="O28" s="55">
        <v>1.791874</v>
      </c>
      <c r="P28" s="55">
        <v>3.226213</v>
      </c>
      <c r="Q28" s="55">
        <v>8.8089589999999998</v>
      </c>
      <c r="R28" s="55">
        <v>23.326321</v>
      </c>
      <c r="S28" s="55">
        <v>13.789676999999999</v>
      </c>
      <c r="T28" s="55">
        <v>24.581285000000001</v>
      </c>
      <c r="U28" s="55">
        <v>19.29975</v>
      </c>
      <c r="V28" s="55">
        <v>15.84609</v>
      </c>
      <c r="W28" s="55">
        <v>33.832661000000002</v>
      </c>
      <c r="X28" s="55">
        <v>19.320101999999999</v>
      </c>
      <c r="Y28" s="55">
        <v>22.416973000000006</v>
      </c>
      <c r="Z28" s="55">
        <v>20.356675000000003</v>
      </c>
      <c r="AA28" s="55">
        <v>27.925548999999997</v>
      </c>
      <c r="AB28" s="55">
        <v>32.916895000000004</v>
      </c>
      <c r="AC28" s="55">
        <v>34.922181999999999</v>
      </c>
      <c r="AD28" s="55">
        <v>30.625435</v>
      </c>
      <c r="AE28" s="55">
        <v>26.136555999999999</v>
      </c>
      <c r="AF28" s="55">
        <f t="shared" si="0"/>
        <v>366.79594700000001</v>
      </c>
    </row>
    <row r="29" spans="1:32">
      <c r="A29" s="1" t="s">
        <v>61</v>
      </c>
      <c r="B29" s="1" t="s">
        <v>62</v>
      </c>
      <c r="C29" s="55">
        <v>0</v>
      </c>
      <c r="D29" s="55">
        <v>7.4663000000000007E-2</v>
      </c>
      <c r="E29" s="55">
        <v>0.66568500000000008</v>
      </c>
      <c r="F29" s="55">
        <v>0.302842</v>
      </c>
      <c r="G29" s="55">
        <v>2.078897</v>
      </c>
      <c r="H29" s="55">
        <v>5.2395499999999998E-2</v>
      </c>
      <c r="I29" s="55">
        <v>0.27042450000000001</v>
      </c>
      <c r="J29" s="55">
        <v>0.58346100000000001</v>
      </c>
      <c r="K29" s="55">
        <v>1.3320370000000001</v>
      </c>
      <c r="L29" s="55">
        <v>2.3674205000000001</v>
      </c>
      <c r="M29" s="55">
        <v>4.1178185000000003</v>
      </c>
      <c r="N29" s="55">
        <v>2.1024984999999998</v>
      </c>
      <c r="O29" s="55">
        <v>39.137034499999999</v>
      </c>
      <c r="P29" s="55">
        <v>18.571194500000001</v>
      </c>
      <c r="Q29" s="55">
        <v>31.359368</v>
      </c>
      <c r="R29" s="55">
        <v>37.260973999999997</v>
      </c>
      <c r="S29" s="55">
        <v>30.579104000000001</v>
      </c>
      <c r="T29" s="55">
        <v>38.557530999999997</v>
      </c>
      <c r="U29" s="55">
        <v>44.928061</v>
      </c>
      <c r="V29" s="55">
        <v>38.437241</v>
      </c>
      <c r="W29" s="55">
        <v>21.620162000000001</v>
      </c>
      <c r="X29" s="55">
        <v>32.672167999999999</v>
      </c>
      <c r="Y29" s="55">
        <v>48.336573999999999</v>
      </c>
      <c r="Z29" s="55">
        <v>41.980767</v>
      </c>
      <c r="AA29" s="55">
        <v>29.778841</v>
      </c>
      <c r="AB29" s="55">
        <v>21.726083999999997</v>
      </c>
      <c r="AC29" s="55">
        <v>25.020225</v>
      </c>
      <c r="AD29" s="55">
        <v>25.497934000000001</v>
      </c>
      <c r="AE29" s="55">
        <v>28.514804999999999</v>
      </c>
      <c r="AF29" s="55">
        <f t="shared" si="0"/>
        <v>567.92621050000002</v>
      </c>
    </row>
    <row r="30" spans="1:32">
      <c r="A30" s="1" t="s">
        <v>63</v>
      </c>
      <c r="B30" s="1" t="s">
        <v>64</v>
      </c>
      <c r="C30" s="55">
        <v>0</v>
      </c>
      <c r="D30" s="55">
        <v>1.8609999999999998E-2</v>
      </c>
      <c r="E30" s="55">
        <v>5.074E-2</v>
      </c>
      <c r="F30" s="55">
        <v>2.0560999999999999E-2</v>
      </c>
      <c r="G30" s="55">
        <v>7.6029999999999995E-3</v>
      </c>
      <c r="H30" s="55">
        <v>0.44845249999999998</v>
      </c>
      <c r="I30" s="55">
        <v>0.9911875</v>
      </c>
      <c r="J30" s="55">
        <v>1.5898375</v>
      </c>
      <c r="K30" s="55">
        <v>3.0592040000000003</v>
      </c>
      <c r="L30" s="55">
        <v>2.5415740000000002</v>
      </c>
      <c r="M30" s="55">
        <v>4.9346814999999999</v>
      </c>
      <c r="N30" s="55">
        <v>12.252349000000001</v>
      </c>
      <c r="O30" s="55">
        <v>15.970235000000001</v>
      </c>
      <c r="P30" s="55">
        <v>22.8670075</v>
      </c>
      <c r="Q30" s="55">
        <v>63.946852999999997</v>
      </c>
      <c r="R30" s="55">
        <v>112.56391499999999</v>
      </c>
      <c r="S30" s="55">
        <v>170.25809799999999</v>
      </c>
      <c r="T30" s="55">
        <v>157.107707</v>
      </c>
      <c r="U30" s="55">
        <v>168.10875899999999</v>
      </c>
      <c r="V30" s="55">
        <v>373.73093399999999</v>
      </c>
      <c r="W30" s="55">
        <v>591.39317800000003</v>
      </c>
      <c r="X30" s="55">
        <v>754.11845300000004</v>
      </c>
      <c r="Y30" s="55">
        <v>865.37442399999998</v>
      </c>
      <c r="Z30" s="55">
        <v>1138.6161390000002</v>
      </c>
      <c r="AA30" s="55">
        <v>1341.4588290000002</v>
      </c>
      <c r="AB30" s="55">
        <v>1415.2755669999999</v>
      </c>
      <c r="AC30" s="55">
        <v>2057.3773940000001</v>
      </c>
      <c r="AD30" s="55">
        <v>2176.660104000001</v>
      </c>
      <c r="AE30" s="55">
        <v>2161.1123049999992</v>
      </c>
      <c r="AF30" s="55">
        <f t="shared" si="0"/>
        <v>13611.854701499999</v>
      </c>
    </row>
    <row r="31" spans="1:32">
      <c r="A31" s="1" t="s">
        <v>65</v>
      </c>
      <c r="B31" s="1" t="s">
        <v>66</v>
      </c>
      <c r="C31" s="55">
        <v>0</v>
      </c>
      <c r="D31" s="55">
        <v>0</v>
      </c>
      <c r="E31" s="55">
        <v>0</v>
      </c>
      <c r="F31" s="55">
        <v>0</v>
      </c>
      <c r="G31" s="55">
        <v>0</v>
      </c>
      <c r="H31" s="55">
        <v>0</v>
      </c>
      <c r="I31" s="55">
        <v>3.1999999999999999E-5</v>
      </c>
      <c r="J31" s="55">
        <v>3.4E-5</v>
      </c>
      <c r="K31" s="55">
        <v>7.8700000000000005E-4</v>
      </c>
      <c r="L31" s="55">
        <v>4.2874000000000002E-2</v>
      </c>
      <c r="M31" s="55">
        <v>9.9338999999999997E-2</v>
      </c>
      <c r="N31" s="55">
        <v>0.5856555</v>
      </c>
      <c r="O31" s="55">
        <v>0.34653800000000001</v>
      </c>
      <c r="P31" s="55">
        <v>0.2156815</v>
      </c>
      <c r="Q31" s="55">
        <v>0.157776</v>
      </c>
      <c r="R31" s="55">
        <v>0.22678300000000001</v>
      </c>
      <c r="S31" s="55">
        <v>0.79805800000000005</v>
      </c>
      <c r="T31" s="55">
        <v>0.45358100000000001</v>
      </c>
      <c r="U31" s="55">
        <v>0.41333300000000001</v>
      </c>
      <c r="V31" s="55">
        <v>0.56986400000000004</v>
      </c>
      <c r="W31" s="55">
        <v>0.60894400000000004</v>
      </c>
      <c r="X31" s="55">
        <v>0.499753</v>
      </c>
      <c r="Y31" s="55">
        <v>0.61897400000000002</v>
      </c>
      <c r="Z31" s="55">
        <v>0.36078900000000003</v>
      </c>
      <c r="AA31" s="55">
        <v>0.47864499999999999</v>
      </c>
      <c r="AB31" s="55">
        <v>0.44091900000000001</v>
      </c>
      <c r="AC31" s="55">
        <v>0.29496500000000003</v>
      </c>
      <c r="AD31" s="55">
        <v>0.13758100000000001</v>
      </c>
      <c r="AE31" s="55">
        <v>0.184971</v>
      </c>
      <c r="AF31" s="55">
        <f t="shared" si="0"/>
        <v>7.535877000000001</v>
      </c>
    </row>
    <row r="32" spans="1:32">
      <c r="A32" s="1" t="s">
        <v>67</v>
      </c>
      <c r="B32" s="1" t="s">
        <v>68</v>
      </c>
      <c r="C32" s="55">
        <v>0</v>
      </c>
      <c r="D32" s="55">
        <v>0</v>
      </c>
      <c r="E32" s="55">
        <v>1.436E-3</v>
      </c>
      <c r="F32" s="55">
        <v>6.2000000000000003E-5</v>
      </c>
      <c r="G32" s="55">
        <v>0</v>
      </c>
      <c r="H32" s="55">
        <v>2.5999999999999998E-5</v>
      </c>
      <c r="I32" s="55">
        <v>9.3999999999999997E-4</v>
      </c>
      <c r="J32" s="55">
        <v>6.0175000000000003E-3</v>
      </c>
      <c r="K32" s="55">
        <v>4.2862999999999998E-2</v>
      </c>
      <c r="L32" s="55">
        <v>2.0640499999999999E-2</v>
      </c>
      <c r="M32" s="55">
        <v>2.5660499999999999E-2</v>
      </c>
      <c r="N32" s="55">
        <v>1.7201999999999999E-2</v>
      </c>
      <c r="O32" s="55">
        <v>9.3530000000000002E-3</v>
      </c>
      <c r="P32" s="55">
        <v>3.0483E-2</v>
      </c>
      <c r="Q32" s="55">
        <v>2.4771999999999999E-2</v>
      </c>
      <c r="R32" s="55">
        <v>2.8405E-2</v>
      </c>
      <c r="S32" s="55">
        <v>2.1325E-2</v>
      </c>
      <c r="T32" s="55">
        <v>2.7758000000000001E-2</v>
      </c>
      <c r="U32" s="55">
        <v>5.3600000000000002E-3</v>
      </c>
      <c r="V32" s="55">
        <v>0.128751</v>
      </c>
      <c r="W32" s="55">
        <v>7.3282E-2</v>
      </c>
      <c r="X32" s="55">
        <v>8.3589999999999998E-2</v>
      </c>
      <c r="Y32" s="55">
        <v>7.1257000000000001E-2</v>
      </c>
      <c r="Z32" s="55">
        <v>4.9095999999999994E-2</v>
      </c>
      <c r="AA32" s="55">
        <v>2.6042999999999997E-2</v>
      </c>
      <c r="AB32" s="55">
        <v>3.7680999999999999E-2</v>
      </c>
      <c r="AC32" s="55">
        <v>3.3263999999999995E-2</v>
      </c>
      <c r="AD32" s="55">
        <v>6.3571000000000003E-2</v>
      </c>
      <c r="AE32" s="55">
        <v>5.8493999999999997E-2</v>
      </c>
      <c r="AF32" s="55">
        <f t="shared" si="0"/>
        <v>0.88733250000000008</v>
      </c>
    </row>
    <row r="33" spans="1:32">
      <c r="A33" s="1" t="s">
        <v>69</v>
      </c>
      <c r="B33" s="1" t="s">
        <v>70</v>
      </c>
      <c r="C33" s="55">
        <v>4.4770000000000001E-3</v>
      </c>
      <c r="D33" s="55">
        <v>0.111625</v>
      </c>
      <c r="E33" s="55">
        <v>0.46445700000000001</v>
      </c>
      <c r="F33" s="55">
        <v>0.251133</v>
      </c>
      <c r="G33" s="55">
        <v>2.4842029999999999</v>
      </c>
      <c r="H33" s="55">
        <v>0.80340849999999997</v>
      </c>
      <c r="I33" s="55">
        <v>8.6503374999999991</v>
      </c>
      <c r="J33" s="55">
        <v>3.2765875000000002</v>
      </c>
      <c r="K33" s="55">
        <v>7.2340589999999985</v>
      </c>
      <c r="L33" s="55">
        <v>8.1765954999999995</v>
      </c>
      <c r="M33" s="55">
        <v>11.637043</v>
      </c>
      <c r="N33" s="55">
        <v>19.430085999999999</v>
      </c>
      <c r="O33" s="55">
        <v>28.525099999999998</v>
      </c>
      <c r="P33" s="55">
        <v>29.007313499999999</v>
      </c>
      <c r="Q33" s="55">
        <v>79.601202999999998</v>
      </c>
      <c r="R33" s="55">
        <v>116.512229</v>
      </c>
      <c r="S33" s="55">
        <v>148.50572600000001</v>
      </c>
      <c r="T33" s="55">
        <v>181.37992399999999</v>
      </c>
      <c r="U33" s="55">
        <v>175.38783900000001</v>
      </c>
      <c r="V33" s="55">
        <v>180.79441</v>
      </c>
      <c r="W33" s="55">
        <v>199.01356200000001</v>
      </c>
      <c r="X33" s="55">
        <v>269.97887400000002</v>
      </c>
      <c r="Y33" s="55">
        <v>353.08373399999999</v>
      </c>
      <c r="Z33" s="55">
        <v>371.15482700000001</v>
      </c>
      <c r="AA33" s="55">
        <v>435.18579999999997</v>
      </c>
      <c r="AB33" s="55">
        <v>442.24048900000014</v>
      </c>
      <c r="AC33" s="55">
        <v>501.26910200000009</v>
      </c>
      <c r="AD33" s="55">
        <v>453.67548099999988</v>
      </c>
      <c r="AE33" s="55">
        <v>450.08303700000016</v>
      </c>
      <c r="AF33" s="55">
        <f t="shared" si="0"/>
        <v>4477.922662500001</v>
      </c>
    </row>
    <row r="34" spans="1:32">
      <c r="B34" s="1" t="s">
        <v>431</v>
      </c>
      <c r="C34" s="55">
        <f t="shared" ref="C34:AA34" si="1">SUM(C9:C33)</f>
        <v>3.0078419999999992</v>
      </c>
      <c r="D34" s="55">
        <f t="shared" si="1"/>
        <v>5.6607470000000015</v>
      </c>
      <c r="E34" s="55">
        <f t="shared" si="1"/>
        <v>19.451473</v>
      </c>
      <c r="F34" s="55">
        <f t="shared" si="1"/>
        <v>29.898048999999997</v>
      </c>
      <c r="G34" s="55">
        <f t="shared" si="1"/>
        <v>57.556524000000003</v>
      </c>
      <c r="H34" s="55">
        <f t="shared" si="1"/>
        <v>168.82443799999996</v>
      </c>
      <c r="I34" s="55">
        <f t="shared" si="1"/>
        <v>274.85982999999993</v>
      </c>
      <c r="J34" s="55">
        <f t="shared" si="1"/>
        <v>406.44326949999999</v>
      </c>
      <c r="K34" s="55">
        <f t="shared" si="1"/>
        <v>810.59053199999994</v>
      </c>
      <c r="L34" s="55">
        <f t="shared" si="1"/>
        <v>633.23784449999994</v>
      </c>
      <c r="M34" s="55">
        <f t="shared" si="1"/>
        <v>681.88570749999997</v>
      </c>
      <c r="N34" s="55">
        <f t="shared" si="1"/>
        <v>876.99953349999998</v>
      </c>
      <c r="O34" s="55">
        <f t="shared" si="1"/>
        <v>1099.2202315</v>
      </c>
      <c r="P34" s="55">
        <f t="shared" si="1"/>
        <v>962.43281049999985</v>
      </c>
      <c r="Q34" s="55">
        <f t="shared" si="1"/>
        <v>1935.4987659999999</v>
      </c>
      <c r="R34" s="55">
        <f t="shared" si="1"/>
        <v>2587.5435199999997</v>
      </c>
      <c r="S34" s="55">
        <f t="shared" si="1"/>
        <v>2844.7370999999998</v>
      </c>
      <c r="T34" s="55">
        <f t="shared" si="1"/>
        <v>2769.8934150000005</v>
      </c>
      <c r="U34" s="55">
        <f t="shared" si="1"/>
        <v>3034.9951150000002</v>
      </c>
      <c r="V34" s="55">
        <f t="shared" si="1"/>
        <v>4297.4876140000006</v>
      </c>
      <c r="W34" s="55">
        <f t="shared" si="1"/>
        <v>4753.3920990000006</v>
      </c>
      <c r="X34" s="55">
        <f t="shared" si="1"/>
        <v>5292.4011040000005</v>
      </c>
      <c r="Y34" s="55">
        <f t="shared" si="1"/>
        <v>5845.5272409999989</v>
      </c>
      <c r="Z34" s="55">
        <f t="shared" si="1"/>
        <v>6018.2827029999999</v>
      </c>
      <c r="AA34" s="55">
        <f t="shared" si="1"/>
        <v>6216.2726970000003</v>
      </c>
      <c r="AB34" s="55">
        <v>7172.6782199999989</v>
      </c>
      <c r="AC34" s="55">
        <v>8688.5411970000005</v>
      </c>
      <c r="AD34" s="55">
        <v>9322.6047120000021</v>
      </c>
      <c r="AE34" s="55">
        <v>8326.9313199999997</v>
      </c>
      <c r="AF34" s="55">
        <f>SUM(C34:AD34)</f>
        <v>76809.924335000003</v>
      </c>
    </row>
    <row r="35" spans="1:32">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ht="13.8"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1:32" ht="13.8" thickTop="1">
      <c r="A38" s="30" t="s">
        <v>21</v>
      </c>
      <c r="B38" s="30" t="s">
        <v>22</v>
      </c>
      <c r="C38" s="63">
        <f>C9/C$34*100</f>
        <v>0</v>
      </c>
      <c r="D38" s="63">
        <f t="shared" ref="D38:AB47" si="2">D9/D$34*100</f>
        <v>1.3496451970031515E-2</v>
      </c>
      <c r="E38" s="63">
        <f t="shared" si="2"/>
        <v>4.112799066682508E-4</v>
      </c>
      <c r="F38" s="63">
        <f t="shared" si="2"/>
        <v>0.38386785706318166</v>
      </c>
      <c r="G38" s="63">
        <f t="shared" si="2"/>
        <v>0.14088932820196021</v>
      </c>
      <c r="H38" s="63">
        <f t="shared" si="2"/>
        <v>3.0069106464314134E-2</v>
      </c>
      <c r="I38" s="63">
        <f t="shared" si="2"/>
        <v>3.9176514079922127E-2</v>
      </c>
      <c r="J38" s="63">
        <f t="shared" si="2"/>
        <v>1.4228061906681419E-2</v>
      </c>
      <c r="K38" s="63">
        <f t="shared" si="2"/>
        <v>1.4059379612886967E-2</v>
      </c>
      <c r="L38" s="63">
        <f t="shared" si="2"/>
        <v>1.7833346661263863E-2</v>
      </c>
      <c r="M38" s="63">
        <f t="shared" si="2"/>
        <v>6.2349451722450135E-2</v>
      </c>
      <c r="N38" s="63">
        <f t="shared" si="2"/>
        <v>2.8392432434515086E-2</v>
      </c>
      <c r="O38" s="63">
        <f t="shared" si="2"/>
        <v>6.5954344654909125E-2</v>
      </c>
      <c r="P38" s="63">
        <f t="shared" si="2"/>
        <v>6.2266424571359738E-2</v>
      </c>
      <c r="Q38" s="63">
        <f t="shared" si="2"/>
        <v>1.392904530531744</v>
      </c>
      <c r="R38" s="63">
        <f t="shared" si="2"/>
        <v>3.5712094998889145E-2</v>
      </c>
      <c r="S38" s="63">
        <f t="shared" si="2"/>
        <v>5.4593726780587215E-2</v>
      </c>
      <c r="T38" s="63">
        <f t="shared" si="2"/>
        <v>8.0759064153376456E-2</v>
      </c>
      <c r="U38" s="63">
        <f t="shared" si="2"/>
        <v>0.15064541545398827</v>
      </c>
      <c r="V38" s="63">
        <f t="shared" si="2"/>
        <v>2.1130183064211151E-2</v>
      </c>
      <c r="W38" s="63">
        <f t="shared" si="2"/>
        <v>7.2282318151764141E-2</v>
      </c>
      <c r="X38" s="63">
        <f t="shared" si="2"/>
        <v>4.6063931136236871E-2</v>
      </c>
      <c r="Y38" s="63">
        <f t="shared" si="2"/>
        <v>0.3258938708964268</v>
      </c>
      <c r="Z38" s="63">
        <f t="shared" si="2"/>
        <v>0.27903931783777491</v>
      </c>
      <c r="AA38" s="63">
        <f t="shared" si="2"/>
        <v>0.20166737546842209</v>
      </c>
      <c r="AB38" s="63">
        <f t="shared" si="2"/>
        <v>9.4371374155970453E-2</v>
      </c>
      <c r="AC38" s="63">
        <f t="shared" ref="AC38:AF38" si="3">AC9/AC$34*100</f>
        <v>5.4514318256733703E-2</v>
      </c>
      <c r="AD38" s="63">
        <f t="shared" si="3"/>
        <v>3.0861235554658355E-2</v>
      </c>
      <c r="AE38" s="63">
        <f t="shared" ref="AE38" si="4">AE9/AE$34*100</f>
        <v>4.8980853128977174E-2</v>
      </c>
      <c r="AF38" s="63">
        <f t="shared" si="3"/>
        <v>0.14647429023534916</v>
      </c>
    </row>
    <row r="39" spans="1:32">
      <c r="A39" s="1" t="s">
        <v>23</v>
      </c>
      <c r="B39" s="1" t="s">
        <v>24</v>
      </c>
      <c r="C39" s="63">
        <f t="shared" ref="C39:R63" si="5">C10/C$34*100</f>
        <v>13.578622148370828</v>
      </c>
      <c r="D39" s="63">
        <f t="shared" si="5"/>
        <v>3.5366710435919488</v>
      </c>
      <c r="E39" s="63">
        <f t="shared" si="5"/>
        <v>3.2571723488498785</v>
      </c>
      <c r="F39" s="63">
        <f t="shared" si="5"/>
        <v>2.3425976725103363</v>
      </c>
      <c r="G39" s="63">
        <f t="shared" si="5"/>
        <v>3.8383850282550069</v>
      </c>
      <c r="H39" s="63">
        <f t="shared" si="5"/>
        <v>2.6485747874961092</v>
      </c>
      <c r="I39" s="63">
        <f t="shared" si="5"/>
        <v>8.0724857102618461</v>
      </c>
      <c r="J39" s="63">
        <f t="shared" si="5"/>
        <v>10.213940693634736</v>
      </c>
      <c r="K39" s="63">
        <f t="shared" si="5"/>
        <v>5.0782805096963566</v>
      </c>
      <c r="L39" s="63">
        <f t="shared" si="5"/>
        <v>9.4396285722938984</v>
      </c>
      <c r="M39" s="63">
        <f t="shared" si="5"/>
        <v>9.5891275151855258</v>
      </c>
      <c r="N39" s="63">
        <f t="shared" si="5"/>
        <v>11.29442584817521</v>
      </c>
      <c r="O39" s="63">
        <f t="shared" si="5"/>
        <v>18.750768689795535</v>
      </c>
      <c r="P39" s="63">
        <f t="shared" si="5"/>
        <v>20.014814686120889</v>
      </c>
      <c r="Q39" s="63">
        <f t="shared" si="5"/>
        <v>19.513736130173282</v>
      </c>
      <c r="R39" s="63">
        <f t="shared" si="5"/>
        <v>18.479687329085003</v>
      </c>
      <c r="S39" s="63">
        <f t="shared" si="2"/>
        <v>15.143314508746696</v>
      </c>
      <c r="T39" s="63">
        <f t="shared" si="2"/>
        <v>13.243986104786632</v>
      </c>
      <c r="U39" s="63">
        <f t="shared" si="2"/>
        <v>12.906167362974486</v>
      </c>
      <c r="V39" s="63">
        <f t="shared" si="2"/>
        <v>9.8417090400019003</v>
      </c>
      <c r="W39" s="63">
        <f t="shared" si="2"/>
        <v>10.187493771066663</v>
      </c>
      <c r="X39" s="63">
        <f t="shared" si="2"/>
        <v>9.8679160694242025</v>
      </c>
      <c r="Y39" s="63">
        <f t="shared" si="2"/>
        <v>8.4879895096532003</v>
      </c>
      <c r="Z39" s="63">
        <f t="shared" si="2"/>
        <v>8.7702545401679526</v>
      </c>
      <c r="AA39" s="63">
        <f t="shared" si="2"/>
        <v>8.4393707865033178</v>
      </c>
      <c r="AB39" s="63">
        <f t="shared" ref="AB39:AF54" si="6">AB10/AB$34*100</f>
        <v>8.6734608875288437</v>
      </c>
      <c r="AC39" s="63">
        <f t="shared" si="6"/>
        <v>9.7660850165846309</v>
      </c>
      <c r="AD39" s="63">
        <f t="shared" si="6"/>
        <v>8.3433108345653935</v>
      </c>
      <c r="AE39" s="63">
        <f t="shared" ref="AE39" si="7">AE10/AE$34*100</f>
        <v>7.5498903358314244</v>
      </c>
      <c r="AF39" s="63">
        <f t="shared" si="6"/>
        <v>11.244409338734966</v>
      </c>
    </row>
    <row r="40" spans="1:32">
      <c r="A40" s="1" t="s">
        <v>25</v>
      </c>
      <c r="B40" s="1" t="s">
        <v>26</v>
      </c>
      <c r="C40" s="63">
        <f t="shared" si="5"/>
        <v>13.243315307120524</v>
      </c>
      <c r="D40" s="63">
        <f t="shared" si="2"/>
        <v>3.3864081895905249</v>
      </c>
      <c r="E40" s="63">
        <f t="shared" si="2"/>
        <v>3.3459214117100537</v>
      </c>
      <c r="F40" s="63">
        <f t="shared" si="2"/>
        <v>2.0867180999000974</v>
      </c>
      <c r="G40" s="63">
        <f t="shared" si="2"/>
        <v>3.3365826608987015</v>
      </c>
      <c r="H40" s="63">
        <f t="shared" si="2"/>
        <v>1.2263126858446882</v>
      </c>
      <c r="I40" s="63">
        <f t="shared" si="2"/>
        <v>2.571501990669208</v>
      </c>
      <c r="J40" s="63">
        <f t="shared" si="2"/>
        <v>2.7923511967517034</v>
      </c>
      <c r="K40" s="63">
        <f t="shared" si="2"/>
        <v>1.2361749372123187</v>
      </c>
      <c r="L40" s="63">
        <f t="shared" si="2"/>
        <v>4.8848952678159145</v>
      </c>
      <c r="M40" s="63">
        <f t="shared" si="2"/>
        <v>4.9227625877464227</v>
      </c>
      <c r="N40" s="63">
        <f t="shared" si="2"/>
        <v>5.4066545293093933</v>
      </c>
      <c r="O40" s="63">
        <f t="shared" si="2"/>
        <v>3.5155361403116605</v>
      </c>
      <c r="P40" s="63">
        <f t="shared" si="2"/>
        <v>2.1771135887516593</v>
      </c>
      <c r="Q40" s="63">
        <f t="shared" si="2"/>
        <v>2.6629109201922376</v>
      </c>
      <c r="R40" s="63">
        <f t="shared" si="2"/>
        <v>2.9178281414953751</v>
      </c>
      <c r="S40" s="63">
        <f t="shared" si="2"/>
        <v>2.6130227288841565</v>
      </c>
      <c r="T40" s="63">
        <f t="shared" si="2"/>
        <v>2.7131820521693251</v>
      </c>
      <c r="U40" s="63">
        <f t="shared" si="2"/>
        <v>2.6173967004885936</v>
      </c>
      <c r="V40" s="63">
        <f t="shared" si="2"/>
        <v>2.4570565056665221</v>
      </c>
      <c r="W40" s="63">
        <f t="shared" si="2"/>
        <v>2.01223570469018</v>
      </c>
      <c r="X40" s="63">
        <f t="shared" si="2"/>
        <v>2.2452725268723319</v>
      </c>
      <c r="Y40" s="63">
        <f t="shared" si="2"/>
        <v>2.222595339026666</v>
      </c>
      <c r="Z40" s="63">
        <f t="shared" si="2"/>
        <v>2.9638116685858851</v>
      </c>
      <c r="AA40" s="63">
        <f t="shared" si="2"/>
        <v>3.9163996154398437</v>
      </c>
      <c r="AB40" s="63">
        <f t="shared" si="6"/>
        <v>2.133058842279977</v>
      </c>
      <c r="AC40" s="63">
        <f t="shared" si="6"/>
        <v>1.2282294527975179</v>
      </c>
      <c r="AD40" s="63">
        <f t="shared" si="6"/>
        <v>4.6577916410106379</v>
      </c>
      <c r="AE40" s="63">
        <f t="shared" ref="AE40" si="8">AE11/AE$34*100</f>
        <v>2.1583019613520729</v>
      </c>
      <c r="AF40" s="63">
        <f t="shared" si="6"/>
        <v>3.003842051630111</v>
      </c>
    </row>
    <row r="41" spans="1:32">
      <c r="A41" s="1" t="s">
        <v>27</v>
      </c>
      <c r="B41" s="1" t="s">
        <v>28</v>
      </c>
      <c r="C41" s="63">
        <f t="shared" si="5"/>
        <v>1.6406280649050056</v>
      </c>
      <c r="D41" s="63">
        <f t="shared" si="2"/>
        <v>9.3887078860793434</v>
      </c>
      <c r="E41" s="63">
        <f t="shared" si="2"/>
        <v>0.87094689435602124</v>
      </c>
      <c r="F41" s="63">
        <f t="shared" si="2"/>
        <v>1.0065104917046594</v>
      </c>
      <c r="G41" s="63">
        <f t="shared" si="2"/>
        <v>5.6533938706930948</v>
      </c>
      <c r="H41" s="63">
        <f t="shared" si="2"/>
        <v>0.58924585313886857</v>
      </c>
      <c r="I41" s="63">
        <f t="shared" si="2"/>
        <v>0.36926967465562366</v>
      </c>
      <c r="J41" s="63">
        <f t="shared" si="2"/>
        <v>6.3617119387432738E-2</v>
      </c>
      <c r="K41" s="63">
        <f t="shared" si="2"/>
        <v>2.0064137635399867E-2</v>
      </c>
      <c r="L41" s="63">
        <f t="shared" si="2"/>
        <v>3.747114959425013E-2</v>
      </c>
      <c r="M41" s="63">
        <f t="shared" si="2"/>
        <v>6.2669153393275945E-2</v>
      </c>
      <c r="N41" s="63">
        <f t="shared" si="2"/>
        <v>4.1394719852493517E-2</v>
      </c>
      <c r="O41" s="63">
        <f t="shared" si="2"/>
        <v>0.54370951595790384</v>
      </c>
      <c r="P41" s="63">
        <f t="shared" si="2"/>
        <v>0.18439287196350215</v>
      </c>
      <c r="Q41" s="63">
        <f t="shared" si="2"/>
        <v>0.26737996897281413</v>
      </c>
      <c r="R41" s="63">
        <f t="shared" si="2"/>
        <v>0.24140649043073872</v>
      </c>
      <c r="S41" s="63">
        <f t="shared" si="2"/>
        <v>0.25716615429946055</v>
      </c>
      <c r="T41" s="63">
        <f t="shared" si="2"/>
        <v>9.1936894979765843E-2</v>
      </c>
      <c r="U41" s="63">
        <f t="shared" si="2"/>
        <v>5.051869745760694E-2</v>
      </c>
      <c r="V41" s="63">
        <f t="shared" si="2"/>
        <v>0.43305092816027824</v>
      </c>
      <c r="W41" s="63">
        <f t="shared" si="2"/>
        <v>0.2321926272886666</v>
      </c>
      <c r="X41" s="63">
        <f t="shared" si="2"/>
        <v>0.1929456743609658</v>
      </c>
      <c r="Y41" s="63">
        <f t="shared" si="2"/>
        <v>5.9415803858367491E-2</v>
      </c>
      <c r="Z41" s="63">
        <f t="shared" si="2"/>
        <v>7.243219062851658E-2</v>
      </c>
      <c r="AA41" s="63">
        <f t="shared" si="2"/>
        <v>6.3721223200385591E-2</v>
      </c>
      <c r="AB41" s="63">
        <f t="shared" si="6"/>
        <v>0.43000059467326845</v>
      </c>
      <c r="AC41" s="63">
        <f t="shared" si="6"/>
        <v>0.48065843336761466</v>
      </c>
      <c r="AD41" s="63">
        <f t="shared" si="6"/>
        <v>0.57649873249286365</v>
      </c>
      <c r="AE41" s="63">
        <f t="shared" ref="AE41" si="9">AE12/AE$34*100</f>
        <v>0.41812153435654853</v>
      </c>
      <c r="AF41" s="63">
        <f t="shared" si="6"/>
        <v>0.32697649512663068</v>
      </c>
    </row>
    <row r="42" spans="1:32">
      <c r="A42" s="1" t="s">
        <v>29</v>
      </c>
      <c r="B42" s="1" t="s">
        <v>30</v>
      </c>
      <c r="C42" s="63">
        <f t="shared" si="5"/>
        <v>13.365595666261729</v>
      </c>
      <c r="D42" s="63">
        <f t="shared" si="2"/>
        <v>3.3481093572986032</v>
      </c>
      <c r="E42" s="63">
        <f t="shared" si="2"/>
        <v>3.2461243423570028</v>
      </c>
      <c r="F42" s="63">
        <f t="shared" si="2"/>
        <v>1.3410507153828</v>
      </c>
      <c r="G42" s="63">
        <f t="shared" si="2"/>
        <v>0.67779457981166469</v>
      </c>
      <c r="H42" s="63">
        <f t="shared" si="2"/>
        <v>0.8044528482304204</v>
      </c>
      <c r="I42" s="63">
        <f t="shared" si="2"/>
        <v>2.2685095526690828</v>
      </c>
      <c r="J42" s="63">
        <f t="shared" si="2"/>
        <v>1.894977129151354</v>
      </c>
      <c r="K42" s="63">
        <f t="shared" si="2"/>
        <v>0.83349320443333264</v>
      </c>
      <c r="L42" s="63">
        <f t="shared" si="2"/>
        <v>4.227287540140062</v>
      </c>
      <c r="M42" s="63">
        <f t="shared" si="2"/>
        <v>4.4349762236364221</v>
      </c>
      <c r="N42" s="63">
        <f t="shared" si="2"/>
        <v>5.2555228639696878</v>
      </c>
      <c r="O42" s="63">
        <f t="shared" si="2"/>
        <v>2.8335093011795607</v>
      </c>
      <c r="P42" s="63">
        <f t="shared" si="2"/>
        <v>1.316297133866261</v>
      </c>
      <c r="Q42" s="63">
        <f t="shared" si="2"/>
        <v>1.7662803821183113</v>
      </c>
      <c r="R42" s="63">
        <f t="shared" si="2"/>
        <v>1.778926524103448</v>
      </c>
      <c r="S42" s="63">
        <f t="shared" si="2"/>
        <v>0.97377543253469712</v>
      </c>
      <c r="T42" s="63">
        <f t="shared" si="2"/>
        <v>1.0828919927953256</v>
      </c>
      <c r="U42" s="63">
        <f t="shared" si="2"/>
        <v>0.84294468460783656</v>
      </c>
      <c r="V42" s="63">
        <f t="shared" si="2"/>
        <v>1.2487046111588862</v>
      </c>
      <c r="W42" s="63">
        <f t="shared" si="2"/>
        <v>1.4992538489512055</v>
      </c>
      <c r="X42" s="63">
        <f t="shared" si="2"/>
        <v>1.1337233104771871</v>
      </c>
      <c r="Y42" s="63">
        <f t="shared" si="2"/>
        <v>1.1569005191810722</v>
      </c>
      <c r="Z42" s="63">
        <f t="shared" si="2"/>
        <v>1.0340273807506448</v>
      </c>
      <c r="AA42" s="63">
        <f t="shared" si="2"/>
        <v>0.83365705666370959</v>
      </c>
      <c r="AB42" s="63">
        <f t="shared" si="6"/>
        <v>0.45364862331716316</v>
      </c>
      <c r="AC42" s="63">
        <f t="shared" si="6"/>
        <v>0.372923155514158</v>
      </c>
      <c r="AD42" s="63">
        <f t="shared" si="6"/>
        <v>3.0645227361432288</v>
      </c>
      <c r="AE42" s="63">
        <f t="shared" ref="AE42" si="10">AE13/AE$34*100</f>
        <v>4.3036622043377211</v>
      </c>
      <c r="AF42" s="63">
        <f t="shared" si="6"/>
        <v>1.8358101953727175</v>
      </c>
    </row>
    <row r="43" spans="1:32">
      <c r="A43" s="1" t="s">
        <v>31</v>
      </c>
      <c r="B43" s="1" t="s">
        <v>32</v>
      </c>
      <c r="C43" s="63">
        <f t="shared" si="5"/>
        <v>13.365595666261729</v>
      </c>
      <c r="D43" s="63">
        <f t="shared" si="2"/>
        <v>3.3481093572986032</v>
      </c>
      <c r="E43" s="63">
        <f t="shared" si="2"/>
        <v>3.1676418541670337</v>
      </c>
      <c r="F43" s="63">
        <f t="shared" si="2"/>
        <v>1.3410507153828</v>
      </c>
      <c r="G43" s="63">
        <f t="shared" si="2"/>
        <v>0.67480968795127372</v>
      </c>
      <c r="H43" s="63">
        <f t="shared" si="2"/>
        <v>0.8044528482304204</v>
      </c>
      <c r="I43" s="63">
        <f t="shared" si="2"/>
        <v>2.155608187635131</v>
      </c>
      <c r="J43" s="63">
        <f t="shared" si="2"/>
        <v>1.8855519515497847</v>
      </c>
      <c r="K43" s="63">
        <f t="shared" si="2"/>
        <v>0.75660345857580269</v>
      </c>
      <c r="L43" s="63">
        <f t="shared" si="2"/>
        <v>4.1761772815206415</v>
      </c>
      <c r="M43" s="63">
        <f t="shared" si="2"/>
        <v>4.3763334781437697</v>
      </c>
      <c r="N43" s="63">
        <f t="shared" si="2"/>
        <v>4.7662694110201596</v>
      </c>
      <c r="O43" s="63">
        <f t="shared" si="2"/>
        <v>2.8076101235769513</v>
      </c>
      <c r="P43" s="63">
        <f t="shared" si="2"/>
        <v>1.2040223352298109</v>
      </c>
      <c r="Q43" s="63">
        <f t="shared" si="2"/>
        <v>1.5428141585288928</v>
      </c>
      <c r="R43" s="63">
        <f t="shared" si="2"/>
        <v>1.3925417957801154</v>
      </c>
      <c r="S43" s="63">
        <f t="shared" si="2"/>
        <v>0.61660344641337861</v>
      </c>
      <c r="T43" s="63">
        <f t="shared" si="2"/>
        <v>0.42293356620005534</v>
      </c>
      <c r="U43" s="63">
        <f t="shared" si="2"/>
        <v>0.29506449469194612</v>
      </c>
      <c r="V43" s="63">
        <f t="shared" si="2"/>
        <v>0.44526096916867103</v>
      </c>
      <c r="W43" s="63">
        <f t="shared" si="2"/>
        <v>0.61690147560452691</v>
      </c>
      <c r="X43" s="63">
        <f t="shared" si="2"/>
        <v>0.73752503321222196</v>
      </c>
      <c r="Y43" s="63">
        <f t="shared" si="2"/>
        <v>0.86027085199926812</v>
      </c>
      <c r="Z43" s="63">
        <f t="shared" si="2"/>
        <v>0.71808084021140417</v>
      </c>
      <c r="AA43" s="63">
        <f t="shared" si="2"/>
        <v>0.82640513864187704</v>
      </c>
      <c r="AB43" s="63">
        <f t="shared" si="6"/>
        <v>1.1193177295495633</v>
      </c>
      <c r="AC43" s="63">
        <f t="shared" si="6"/>
        <v>2.4247851534932416</v>
      </c>
      <c r="AD43" s="63">
        <f t="shared" si="6"/>
        <v>2.6005258239463576</v>
      </c>
      <c r="AE43" s="63">
        <f t="shared" ref="AE43" si="11">AE14/AE$34*100</f>
        <v>0.16788405551542365</v>
      </c>
      <c r="AF43" s="63">
        <f t="shared" si="6"/>
        <v>1.3637096606573553</v>
      </c>
    </row>
    <row r="44" spans="1:32">
      <c r="A44" s="1" t="s">
        <v>33</v>
      </c>
      <c r="B44" s="1" t="s">
        <v>34</v>
      </c>
      <c r="C44" s="63">
        <f t="shared" si="5"/>
        <v>0.1246741018976396</v>
      </c>
      <c r="D44" s="63">
        <f t="shared" si="2"/>
        <v>0.14309065570321369</v>
      </c>
      <c r="E44" s="63">
        <f t="shared" si="2"/>
        <v>0</v>
      </c>
      <c r="F44" s="63">
        <f t="shared" si="2"/>
        <v>1.7057969234046011E-2</v>
      </c>
      <c r="G44" s="63">
        <f t="shared" si="2"/>
        <v>0.2755117734351018</v>
      </c>
      <c r="H44" s="63">
        <f t="shared" si="2"/>
        <v>8.6812668673003399E-2</v>
      </c>
      <c r="I44" s="63">
        <f t="shared" si="2"/>
        <v>8.5197425902504578E-2</v>
      </c>
      <c r="J44" s="63">
        <f t="shared" si="2"/>
        <v>0.18240626813971636</v>
      </c>
      <c r="K44" s="63">
        <f t="shared" si="2"/>
        <v>0.10479520380087537</v>
      </c>
      <c r="L44" s="63">
        <f t="shared" si="2"/>
        <v>0.22812739518760713</v>
      </c>
      <c r="M44" s="63">
        <f t="shared" si="2"/>
        <v>0.12452629387308284</v>
      </c>
      <c r="N44" s="63">
        <f t="shared" si="2"/>
        <v>0.18353248075017364</v>
      </c>
      <c r="O44" s="63">
        <f t="shared" si="2"/>
        <v>0.20937032762392346</v>
      </c>
      <c r="P44" s="63">
        <f t="shared" si="2"/>
        <v>0.12368499774873377</v>
      </c>
      <c r="Q44" s="63">
        <f t="shared" si="2"/>
        <v>0.16859457920212387</v>
      </c>
      <c r="R44" s="63">
        <f t="shared" si="2"/>
        <v>0.2061401463887263</v>
      </c>
      <c r="S44" s="63">
        <f t="shared" si="2"/>
        <v>0.22878662495736429</v>
      </c>
      <c r="T44" s="63">
        <f t="shared" si="2"/>
        <v>0.26839946113955432</v>
      </c>
      <c r="U44" s="63">
        <f t="shared" si="2"/>
        <v>0.24303890848272419</v>
      </c>
      <c r="V44" s="63">
        <f t="shared" si="2"/>
        <v>0.11719100675458047</v>
      </c>
      <c r="W44" s="63">
        <f t="shared" si="2"/>
        <v>0.1450679400390866</v>
      </c>
      <c r="X44" s="63">
        <f t="shared" si="2"/>
        <v>0.12940118984602192</v>
      </c>
      <c r="Y44" s="63">
        <f t="shared" si="2"/>
        <v>0.13437145489473909</v>
      </c>
      <c r="Z44" s="63">
        <f t="shared" si="2"/>
        <v>0.16079548731029425</v>
      </c>
      <c r="AA44" s="63">
        <f t="shared" si="2"/>
        <v>0.13752733216040894</v>
      </c>
      <c r="AB44" s="63">
        <f t="shared" si="6"/>
        <v>8.3925680413417469E-2</v>
      </c>
      <c r="AC44" s="63">
        <f t="shared" si="6"/>
        <v>7.7664982498212104E-2</v>
      </c>
      <c r="AD44" s="63">
        <f t="shared" si="6"/>
        <v>8.683418690465225E-2</v>
      </c>
      <c r="AE44" s="63">
        <f t="shared" ref="AE44" si="12">AE15/AE$34*100</f>
        <v>0.12983845530264324</v>
      </c>
      <c r="AF44" s="63">
        <f t="shared" si="6"/>
        <v>0.15101435850151587</v>
      </c>
    </row>
    <row r="45" spans="1:32">
      <c r="A45" s="1" t="s">
        <v>35</v>
      </c>
      <c r="B45" s="1" t="s">
        <v>36</v>
      </c>
      <c r="C45" s="63">
        <f t="shared" si="5"/>
        <v>3.5359736315936821</v>
      </c>
      <c r="D45" s="63">
        <f t="shared" si="2"/>
        <v>5.0611518232487667</v>
      </c>
      <c r="E45" s="63">
        <f t="shared" si="2"/>
        <v>13.687554664883219</v>
      </c>
      <c r="F45" s="63">
        <f t="shared" si="2"/>
        <v>12.782556480524867</v>
      </c>
      <c r="G45" s="63">
        <f t="shared" si="2"/>
        <v>8.8525985342686777</v>
      </c>
      <c r="H45" s="63">
        <f t="shared" si="2"/>
        <v>7.852429812323737</v>
      </c>
      <c r="I45" s="63">
        <f t="shared" si="2"/>
        <v>4.4750531570946555</v>
      </c>
      <c r="J45" s="63">
        <f t="shared" si="2"/>
        <v>2.9504656368777682</v>
      </c>
      <c r="K45" s="63">
        <f t="shared" si="2"/>
        <v>5.8840250554517946</v>
      </c>
      <c r="L45" s="63">
        <f t="shared" si="2"/>
        <v>8.811112441337988</v>
      </c>
      <c r="M45" s="63">
        <f t="shared" si="2"/>
        <v>9.8388894593453546</v>
      </c>
      <c r="N45" s="63">
        <f t="shared" si="2"/>
        <v>9.1554118255411829</v>
      </c>
      <c r="O45" s="63">
        <f t="shared" si="2"/>
        <v>7.2358186940812326</v>
      </c>
      <c r="P45" s="63">
        <f t="shared" si="2"/>
        <v>8.6225197327684011</v>
      </c>
      <c r="Q45" s="63">
        <f t="shared" si="2"/>
        <v>5.6426524737965149</v>
      </c>
      <c r="R45" s="63">
        <f t="shared" si="2"/>
        <v>5.4517741599182843</v>
      </c>
      <c r="S45" s="63">
        <f t="shared" si="2"/>
        <v>5.7288495657472183</v>
      </c>
      <c r="T45" s="63">
        <f t="shared" si="2"/>
        <v>6.8252599892909593</v>
      </c>
      <c r="U45" s="63">
        <f t="shared" si="2"/>
        <v>5.6787067019710831</v>
      </c>
      <c r="V45" s="63">
        <f t="shared" si="2"/>
        <v>4.0453248180088872</v>
      </c>
      <c r="W45" s="63">
        <f t="shared" si="2"/>
        <v>3.3763878017503304</v>
      </c>
      <c r="X45" s="63">
        <f t="shared" si="2"/>
        <v>3.0590832179676752</v>
      </c>
      <c r="Y45" s="63">
        <f t="shared" si="2"/>
        <v>3.0768356999262161</v>
      </c>
      <c r="Z45" s="63">
        <f t="shared" si="2"/>
        <v>3.841184975985998</v>
      </c>
      <c r="AA45" s="63">
        <f t="shared" si="2"/>
        <v>3.4024562677579069</v>
      </c>
      <c r="AB45" s="63">
        <f t="shared" si="6"/>
        <v>3.4537699085572533</v>
      </c>
      <c r="AC45" s="63">
        <f t="shared" si="6"/>
        <v>3.9417203099439941</v>
      </c>
      <c r="AD45" s="63">
        <f t="shared" si="6"/>
        <v>3.3564790170414769</v>
      </c>
      <c r="AE45" s="63">
        <f t="shared" ref="AE45" si="13">AE16/AE$34*100</f>
        <v>2.9809390093540484</v>
      </c>
      <c r="AF45" s="63">
        <f t="shared" si="6"/>
        <v>4.5667067847919389</v>
      </c>
    </row>
    <row r="46" spans="1:32">
      <c r="A46" s="1" t="s">
        <v>37</v>
      </c>
      <c r="B46" s="1" t="s">
        <v>38</v>
      </c>
      <c r="C46" s="63">
        <f t="shared" si="5"/>
        <v>7.8461568127581195E-3</v>
      </c>
      <c r="D46" s="63">
        <f t="shared" si="2"/>
        <v>0</v>
      </c>
      <c r="E46" s="63">
        <f t="shared" si="2"/>
        <v>7.0850572601879565</v>
      </c>
      <c r="F46" s="63">
        <f t="shared" si="2"/>
        <v>2.8406000672485354</v>
      </c>
      <c r="G46" s="63">
        <f t="shared" si="2"/>
        <v>1.8046121061793101</v>
      </c>
      <c r="H46" s="63">
        <f t="shared" si="2"/>
        <v>0.11832558269792674</v>
      </c>
      <c r="I46" s="63">
        <f t="shared" si="2"/>
        <v>3.8197833419310497E-2</v>
      </c>
      <c r="J46" s="63">
        <f t="shared" si="2"/>
        <v>7.0365293624329542E-2</v>
      </c>
      <c r="K46" s="63">
        <f t="shared" si="2"/>
        <v>5.9623691730956475E-2</v>
      </c>
      <c r="L46" s="63">
        <f t="shared" si="2"/>
        <v>4.9775610023573065E-2</v>
      </c>
      <c r="M46" s="63">
        <f t="shared" si="2"/>
        <v>8.4127294895677232E-2</v>
      </c>
      <c r="N46" s="63">
        <f t="shared" si="2"/>
        <v>0.15131963579317001</v>
      </c>
      <c r="O46" s="63">
        <f t="shared" si="2"/>
        <v>0.1083959306656921</v>
      </c>
      <c r="P46" s="63">
        <f t="shared" si="2"/>
        <v>0.18413763336677103</v>
      </c>
      <c r="Q46" s="63">
        <f t="shared" si="2"/>
        <v>9.9876426374327115E-2</v>
      </c>
      <c r="R46" s="63">
        <f t="shared" si="2"/>
        <v>5.502210838177516E-2</v>
      </c>
      <c r="S46" s="63">
        <f t="shared" si="2"/>
        <v>8.9760491400066478E-2</v>
      </c>
      <c r="T46" s="63">
        <f t="shared" si="2"/>
        <v>6.8959729268138634E-2</v>
      </c>
      <c r="U46" s="63">
        <f t="shared" si="2"/>
        <v>4.8084591398098508E-2</v>
      </c>
      <c r="V46" s="63">
        <f t="shared" si="2"/>
        <v>3.3910836537433701E-2</v>
      </c>
      <c r="W46" s="63">
        <f t="shared" si="2"/>
        <v>2.968793591205908E-2</v>
      </c>
      <c r="X46" s="63">
        <f t="shared" si="2"/>
        <v>2.794262889262673E-2</v>
      </c>
      <c r="Y46" s="63">
        <f t="shared" si="2"/>
        <v>3.5336932236186641E-2</v>
      </c>
      <c r="Z46" s="63">
        <f t="shared" si="2"/>
        <v>4.5048947246172595E-2</v>
      </c>
      <c r="AA46" s="63">
        <f t="shared" si="2"/>
        <v>2.4446015708631644E-2</v>
      </c>
      <c r="AB46" s="63">
        <f t="shared" si="6"/>
        <v>1.0932401760523982E-2</v>
      </c>
      <c r="AC46" s="63">
        <f t="shared" si="6"/>
        <v>1.686426946454404E-2</v>
      </c>
      <c r="AD46" s="63">
        <f t="shared" si="6"/>
        <v>1.2419458249792192E-2</v>
      </c>
      <c r="AE46" s="63">
        <f t="shared" ref="AE46" si="14">AE17/AE$34*100</f>
        <v>2.3466555984516035E-2</v>
      </c>
      <c r="AF46" s="63">
        <f t="shared" si="6"/>
        <v>4.5312912102610264E-2</v>
      </c>
    </row>
    <row r="47" spans="1:32">
      <c r="A47" s="1" t="s">
        <v>39</v>
      </c>
      <c r="B47" s="1" t="s">
        <v>40</v>
      </c>
      <c r="C47" s="63">
        <f t="shared" si="5"/>
        <v>0</v>
      </c>
      <c r="D47" s="63">
        <f t="shared" si="2"/>
        <v>0</v>
      </c>
      <c r="E47" s="63">
        <f t="shared" si="2"/>
        <v>0.1778991236293519</v>
      </c>
      <c r="F47" s="63">
        <f t="shared" si="2"/>
        <v>0</v>
      </c>
      <c r="G47" s="63">
        <f t="shared" si="2"/>
        <v>0</v>
      </c>
      <c r="H47" s="63">
        <f t="shared" si="2"/>
        <v>0</v>
      </c>
      <c r="I47" s="63">
        <f t="shared" si="2"/>
        <v>1.0861900045561407E-3</v>
      </c>
      <c r="J47" s="63">
        <f t="shared" si="2"/>
        <v>3.415052245071068E-2</v>
      </c>
      <c r="K47" s="63">
        <f t="shared" si="2"/>
        <v>1.6827238243636431E-4</v>
      </c>
      <c r="L47" s="63">
        <f t="shared" si="2"/>
        <v>6.059255670402372E-3</v>
      </c>
      <c r="M47" s="63">
        <f t="shared" si="2"/>
        <v>0</v>
      </c>
      <c r="N47" s="63">
        <f t="shared" si="2"/>
        <v>1.3309642199484705E-2</v>
      </c>
      <c r="O47" s="63">
        <f t="shared" si="2"/>
        <v>1.9248599501418474E-2</v>
      </c>
      <c r="P47" s="63">
        <f t="shared" si="2"/>
        <v>1.4157767535918811E-2</v>
      </c>
      <c r="Q47" s="63">
        <f t="shared" si="2"/>
        <v>4.3144486303433788E-2</v>
      </c>
      <c r="R47" s="63">
        <f t="shared" si="2"/>
        <v>1.9338032235299375E-2</v>
      </c>
      <c r="S47" s="63">
        <f t="shared" si="2"/>
        <v>2.1503990649961998E-2</v>
      </c>
      <c r="T47" s="63">
        <f t="shared" si="2"/>
        <v>5.0015173598295284E-2</v>
      </c>
      <c r="U47" s="63">
        <f t="shared" si="2"/>
        <v>2.4478886187597703E-2</v>
      </c>
      <c r="V47" s="63">
        <f t="shared" si="2"/>
        <v>1.1700417666404471E-2</v>
      </c>
      <c r="W47" s="63">
        <f t="shared" si="2"/>
        <v>1.8415333340250917E-2</v>
      </c>
      <c r="X47" s="63">
        <f t="shared" si="2"/>
        <v>1.6509274010611721E-2</v>
      </c>
      <c r="Y47" s="63">
        <f t="shared" si="2"/>
        <v>1.713274027662683E-2</v>
      </c>
      <c r="Z47" s="63">
        <f t="shared" si="2"/>
        <v>3.2352867023501812E-2</v>
      </c>
      <c r="AA47" s="63">
        <f t="shared" si="2"/>
        <v>5.7174647465437593E-2</v>
      </c>
      <c r="AB47" s="63">
        <f t="shared" si="6"/>
        <v>5.3819464384113974E-2</v>
      </c>
      <c r="AC47" s="63">
        <f t="shared" si="6"/>
        <v>5.4228850311797624E-2</v>
      </c>
      <c r="AD47" s="63">
        <f t="shared" si="6"/>
        <v>8.0383940234577622E-2</v>
      </c>
      <c r="AE47" s="63">
        <f t="shared" ref="AE47" si="15">AE18/AE$34*100</f>
        <v>9.1204439044178395E-2</v>
      </c>
      <c r="AF47" s="63">
        <f t="shared" si="6"/>
        <v>4.839374706044617E-2</v>
      </c>
    </row>
    <row r="48" spans="1:32">
      <c r="A48" s="1" t="s">
        <v>41</v>
      </c>
      <c r="B48" s="1" t="s">
        <v>42</v>
      </c>
      <c r="C48" s="63">
        <f t="shared" si="5"/>
        <v>2.4286515049660194E-2</v>
      </c>
      <c r="D48" s="63">
        <f t="shared" ref="D48:AA57" si="16">D19/D$34*100</f>
        <v>7.6315016375047302E-3</v>
      </c>
      <c r="E48" s="63">
        <f t="shared" si="16"/>
        <v>0.24172462414543103</v>
      </c>
      <c r="F48" s="63">
        <f t="shared" si="16"/>
        <v>0.1126494909416999</v>
      </c>
      <c r="G48" s="63">
        <f t="shared" si="16"/>
        <v>1.4335733686766767</v>
      </c>
      <c r="H48" s="63">
        <f t="shared" si="16"/>
        <v>1.3660001047952552</v>
      </c>
      <c r="I48" s="63">
        <f t="shared" si="16"/>
        <v>1.1766937715125565</v>
      </c>
      <c r="J48" s="63">
        <f t="shared" si="16"/>
        <v>1.3579629469051893</v>
      </c>
      <c r="K48" s="63">
        <f t="shared" si="16"/>
        <v>1.6774967709590767</v>
      </c>
      <c r="L48" s="63">
        <f t="shared" si="16"/>
        <v>4.5129458462111858</v>
      </c>
      <c r="M48" s="63">
        <f t="shared" si="16"/>
        <v>0</v>
      </c>
      <c r="N48" s="63">
        <f t="shared" si="16"/>
        <v>5.5904272610425512</v>
      </c>
      <c r="O48" s="63">
        <f t="shared" si="16"/>
        <v>4.9116364448938006</v>
      </c>
      <c r="P48" s="63">
        <f t="shared" si="16"/>
        <v>6.460082129546227</v>
      </c>
      <c r="Q48" s="63">
        <f t="shared" si="16"/>
        <v>5.5625607151640004</v>
      </c>
      <c r="R48" s="63">
        <f t="shared" si="16"/>
        <v>6.9980715918548109</v>
      </c>
      <c r="S48" s="63">
        <f t="shared" si="16"/>
        <v>6.3681664291578999</v>
      </c>
      <c r="T48" s="63">
        <f t="shared" si="16"/>
        <v>7.2081347577773114</v>
      </c>
      <c r="U48" s="63">
        <f t="shared" si="16"/>
        <v>7.2591306955036075</v>
      </c>
      <c r="V48" s="63">
        <f t="shared" si="16"/>
        <v>5.9126866165297098</v>
      </c>
      <c r="W48" s="63">
        <f t="shared" si="16"/>
        <v>5.735905271886975</v>
      </c>
      <c r="X48" s="63">
        <f t="shared" si="16"/>
        <v>5.8123559222959447</v>
      </c>
      <c r="Y48" s="63">
        <f t="shared" si="16"/>
        <v>5.5856733796375799</v>
      </c>
      <c r="Z48" s="63">
        <f t="shared" si="16"/>
        <v>1.2935509985463705</v>
      </c>
      <c r="AA48" s="63">
        <f t="shared" si="16"/>
        <v>1.1504694933109043</v>
      </c>
      <c r="AB48" s="63">
        <f t="shared" si="6"/>
        <v>4.027547899674218</v>
      </c>
      <c r="AC48" s="63">
        <f t="shared" si="6"/>
        <v>4.1479917724789033</v>
      </c>
      <c r="AD48" s="63">
        <f t="shared" si="6"/>
        <v>3.6801604229596983</v>
      </c>
      <c r="AE48" s="63">
        <f t="shared" ref="AE48" si="17">AE19/AE$34*100</f>
        <v>3.2665432384039397</v>
      </c>
      <c r="AF48" s="63">
        <f t="shared" si="6"/>
        <v>4.79601497123386</v>
      </c>
    </row>
    <row r="49" spans="1:32">
      <c r="A49" s="1" t="s">
        <v>43</v>
      </c>
      <c r="B49" s="1" t="s">
        <v>44</v>
      </c>
      <c r="C49" s="63">
        <f t="shared" si="5"/>
        <v>0</v>
      </c>
      <c r="D49" s="63">
        <f t="shared" si="16"/>
        <v>0</v>
      </c>
      <c r="E49" s="63">
        <f t="shared" si="16"/>
        <v>0.17854688948235437</v>
      </c>
      <c r="F49" s="63">
        <f t="shared" si="16"/>
        <v>0</v>
      </c>
      <c r="G49" s="63">
        <f t="shared" si="16"/>
        <v>2.8076747650709416E-2</v>
      </c>
      <c r="H49" s="63">
        <f t="shared" si="16"/>
        <v>3.0081545421759386E-3</v>
      </c>
      <c r="I49" s="63">
        <f t="shared" si="16"/>
        <v>0.15155597673184915</v>
      </c>
      <c r="J49" s="63">
        <f t="shared" si="16"/>
        <v>0.14372448600726553</v>
      </c>
      <c r="K49" s="63">
        <f t="shared" si="16"/>
        <v>0</v>
      </c>
      <c r="L49" s="63">
        <f t="shared" si="16"/>
        <v>0.10345275565727816</v>
      </c>
      <c r="M49" s="63">
        <f t="shared" si="16"/>
        <v>0.18976112650080734</v>
      </c>
      <c r="N49" s="63">
        <f t="shared" si="16"/>
        <v>0</v>
      </c>
      <c r="O49" s="63">
        <f t="shared" si="16"/>
        <v>0.341855880406437</v>
      </c>
      <c r="P49" s="63">
        <f t="shared" si="16"/>
        <v>0.47295997708507065</v>
      </c>
      <c r="Q49" s="63">
        <f t="shared" si="16"/>
        <v>0.96681151797748022</v>
      </c>
      <c r="R49" s="63">
        <f t="shared" si="16"/>
        <v>1.0792583306965986</v>
      </c>
      <c r="S49" s="63">
        <f t="shared" si="16"/>
        <v>1.2637744626735457</v>
      </c>
      <c r="T49" s="63">
        <f t="shared" si="16"/>
        <v>1.8902759476757698</v>
      </c>
      <c r="U49" s="63">
        <f t="shared" si="16"/>
        <v>2.1487480384297095</v>
      </c>
      <c r="V49" s="63">
        <f t="shared" si="16"/>
        <v>2.1347875372841036</v>
      </c>
      <c r="W49" s="63">
        <f t="shared" si="16"/>
        <v>2.0631626627357678</v>
      </c>
      <c r="X49" s="63">
        <f t="shared" si="16"/>
        <v>2.1309875193465682</v>
      </c>
      <c r="Y49" s="63">
        <f t="shared" si="16"/>
        <v>2.7843430590558089</v>
      </c>
      <c r="Z49" s="63">
        <f t="shared" si="16"/>
        <v>4.3815655231442194E-3</v>
      </c>
      <c r="AA49" s="63">
        <f t="shared" si="16"/>
        <v>1.3754705458990579E-3</v>
      </c>
      <c r="AB49" s="63">
        <f t="shared" si="6"/>
        <v>3.2974573617495984</v>
      </c>
      <c r="AC49" s="63">
        <f t="shared" si="6"/>
        <v>3.9581134761580388</v>
      </c>
      <c r="AD49" s="63">
        <f t="shared" si="6"/>
        <v>3.1228712145786401</v>
      </c>
      <c r="AE49" s="63">
        <f t="shared" ref="AE49" si="18">AE20/AE$34*100</f>
        <v>3.7556610830795236</v>
      </c>
      <c r="AF49" s="63">
        <f t="shared" si="6"/>
        <v>2.423466226032704</v>
      </c>
    </row>
    <row r="50" spans="1:32">
      <c r="A50" s="1" t="s">
        <v>45</v>
      </c>
      <c r="B50" s="1" t="s">
        <v>46</v>
      </c>
      <c r="C50" s="63">
        <f t="shared" si="5"/>
        <v>0</v>
      </c>
      <c r="D50" s="63">
        <f t="shared" si="16"/>
        <v>0.13959288411935733</v>
      </c>
      <c r="E50" s="63">
        <f t="shared" si="16"/>
        <v>9.3998022669028736E-2</v>
      </c>
      <c r="F50" s="63">
        <f t="shared" si="16"/>
        <v>0.69717592609470935</v>
      </c>
      <c r="G50" s="63">
        <f t="shared" si="16"/>
        <v>0.90843394225822249</v>
      </c>
      <c r="H50" s="63">
        <f t="shared" si="16"/>
        <v>0.39645149003842683</v>
      </c>
      <c r="I50" s="63">
        <f t="shared" si="16"/>
        <v>0.11536425675588902</v>
      </c>
      <c r="J50" s="63">
        <f t="shared" si="16"/>
        <v>0.16987782842348187</v>
      </c>
      <c r="K50" s="63">
        <f t="shared" si="16"/>
        <v>0.35742657798524602</v>
      </c>
      <c r="L50" s="63">
        <f t="shared" si="16"/>
        <v>0.48307883468578772</v>
      </c>
      <c r="M50" s="63">
        <f t="shared" si="16"/>
        <v>0.85527184920502242</v>
      </c>
      <c r="N50" s="63">
        <f t="shared" si="16"/>
        <v>0.80540533149553828</v>
      </c>
      <c r="O50" s="63">
        <f t="shared" si="16"/>
        <v>1.1755821654015837</v>
      </c>
      <c r="P50" s="63">
        <f t="shared" si="16"/>
        <v>1.4367277745670748</v>
      </c>
      <c r="Q50" s="63">
        <f t="shared" si="16"/>
        <v>1.3361612238816587</v>
      </c>
      <c r="R50" s="63">
        <f t="shared" si="16"/>
        <v>1.3805932817701945</v>
      </c>
      <c r="S50" s="63">
        <f t="shared" si="16"/>
        <v>1.3844691658853114</v>
      </c>
      <c r="T50" s="63">
        <f t="shared" si="16"/>
        <v>1.5189259908760784</v>
      </c>
      <c r="U50" s="63">
        <f t="shared" si="16"/>
        <v>1.820736011299972</v>
      </c>
      <c r="V50" s="63">
        <f t="shared" si="16"/>
        <v>1.7804671676245114</v>
      </c>
      <c r="W50" s="63">
        <f t="shared" si="16"/>
        <v>1.7410364909179354</v>
      </c>
      <c r="X50" s="63">
        <f t="shared" si="16"/>
        <v>1.8797023325539686</v>
      </c>
      <c r="Y50" s="63">
        <f t="shared" si="16"/>
        <v>2.2345639942249997</v>
      </c>
      <c r="Z50" s="63">
        <f t="shared" si="16"/>
        <v>2.3690984959700723</v>
      </c>
      <c r="AA50" s="63">
        <f t="shared" si="16"/>
        <v>2.1622429637758218</v>
      </c>
      <c r="AB50" s="63">
        <f t="shared" si="6"/>
        <v>1.7560746646738603</v>
      </c>
      <c r="AC50" s="63">
        <f t="shared" si="6"/>
        <v>1.940388555195107</v>
      </c>
      <c r="AD50" s="63">
        <f t="shared" si="6"/>
        <v>1.4980513420271249</v>
      </c>
      <c r="AE50" s="63">
        <f t="shared" ref="AE50" si="19">AE21/AE$34*100</f>
        <v>1.7983208368770358</v>
      </c>
      <c r="AF50" s="63">
        <f t="shared" si="6"/>
        <v>1.9485183392089587</v>
      </c>
    </row>
    <row r="51" spans="1:32">
      <c r="A51" s="1" t="s">
        <v>47</v>
      </c>
      <c r="B51" s="1" t="s">
        <v>48</v>
      </c>
      <c r="C51" s="63">
        <f t="shared" si="5"/>
        <v>0.50360025559853228</v>
      </c>
      <c r="D51" s="63">
        <f t="shared" si="16"/>
        <v>0</v>
      </c>
      <c r="E51" s="63">
        <f t="shared" si="16"/>
        <v>2.4573974423427983E-3</v>
      </c>
      <c r="F51" s="63">
        <f t="shared" si="16"/>
        <v>8.1042077360967621E-2</v>
      </c>
      <c r="G51" s="63">
        <f t="shared" si="16"/>
        <v>4.7387208442261031</v>
      </c>
      <c r="H51" s="63">
        <f t="shared" si="16"/>
        <v>11.263761470362487</v>
      </c>
      <c r="I51" s="63">
        <f t="shared" si="16"/>
        <v>6.0221730108761271</v>
      </c>
      <c r="J51" s="63">
        <f t="shared" si="16"/>
        <v>10.058782754674205</v>
      </c>
      <c r="K51" s="63">
        <f t="shared" si="16"/>
        <v>9.6836569021262644</v>
      </c>
      <c r="L51" s="63">
        <f t="shared" si="16"/>
        <v>0.81858112951112494</v>
      </c>
      <c r="M51" s="63">
        <f t="shared" si="16"/>
        <v>0.12723796531547044</v>
      </c>
      <c r="N51" s="63">
        <f t="shared" si="16"/>
        <v>8.1340180097142556E-2</v>
      </c>
      <c r="O51" s="63">
        <f t="shared" si="16"/>
        <v>0</v>
      </c>
      <c r="P51" s="63">
        <f t="shared" si="16"/>
        <v>0.13963998165251665</v>
      </c>
      <c r="Q51" s="63">
        <f t="shared" si="16"/>
        <v>1.1379495759389184E-3</v>
      </c>
      <c r="R51" s="63">
        <f t="shared" si="16"/>
        <v>3.7452510170727488E-3</v>
      </c>
      <c r="S51" s="63">
        <f t="shared" si="16"/>
        <v>3.1890468894296069E-4</v>
      </c>
      <c r="T51" s="63">
        <f t="shared" si="16"/>
        <v>5.3251146488609555E-5</v>
      </c>
      <c r="U51" s="63">
        <f t="shared" si="16"/>
        <v>3.3904502676604801E-5</v>
      </c>
      <c r="V51" s="63">
        <f t="shared" si="16"/>
        <v>4.7283440524187157E-5</v>
      </c>
      <c r="W51" s="63">
        <f t="shared" si="16"/>
        <v>1.2534206890387647E-4</v>
      </c>
      <c r="X51" s="63">
        <f t="shared" si="16"/>
        <v>0</v>
      </c>
      <c r="Y51" s="63">
        <f t="shared" si="16"/>
        <v>9.2019073357013566E-5</v>
      </c>
      <c r="Z51" s="63">
        <f t="shared" si="16"/>
        <v>1.4706022360146348E-3</v>
      </c>
      <c r="AA51" s="63">
        <f t="shared" si="16"/>
        <v>1.7349624969324281E-4</v>
      </c>
      <c r="AB51" s="63">
        <f t="shared" si="6"/>
        <v>1.5097010723004387E-3</v>
      </c>
      <c r="AC51" s="63">
        <f t="shared" si="6"/>
        <v>1.3572243869974022E-3</v>
      </c>
      <c r="AD51" s="63">
        <f t="shared" si="6"/>
        <v>9.866126779097097E-4</v>
      </c>
      <c r="AE51" s="63">
        <f t="shared" ref="AE51" si="20">AE22/AE$34*100</f>
        <v>1.4244142943165288E-4</v>
      </c>
      <c r="AF51" s="63">
        <f t="shared" si="6"/>
        <v>0.21663289339315037</v>
      </c>
    </row>
    <row r="52" spans="1:32">
      <c r="A52" s="1" t="s">
        <v>49</v>
      </c>
      <c r="B52" s="1" t="s">
        <v>50</v>
      </c>
      <c r="C52" s="63">
        <f t="shared" si="5"/>
        <v>39.401238495905048</v>
      </c>
      <c r="D52" s="63">
        <f t="shared" si="16"/>
        <v>55.221068880131895</v>
      </c>
      <c r="E52" s="63">
        <f t="shared" si="16"/>
        <v>48.483402773661403</v>
      </c>
      <c r="F52" s="63">
        <f t="shared" si="16"/>
        <v>20.12408903336803</v>
      </c>
      <c r="G52" s="63">
        <f t="shared" si="16"/>
        <v>34.598507025893355</v>
      </c>
      <c r="H52" s="63">
        <f t="shared" si="16"/>
        <v>8.5220724975847411</v>
      </c>
      <c r="I52" s="63">
        <f t="shared" si="16"/>
        <v>9.5943284982749226</v>
      </c>
      <c r="J52" s="63">
        <f t="shared" si="16"/>
        <v>16.007583439636711</v>
      </c>
      <c r="K52" s="63">
        <f t="shared" si="16"/>
        <v>25.110686957789436</v>
      </c>
      <c r="L52" s="63">
        <f t="shared" si="16"/>
        <v>26.643825849230335</v>
      </c>
      <c r="M52" s="63">
        <f t="shared" si="16"/>
        <v>30.180768160476518</v>
      </c>
      <c r="N52" s="63">
        <f t="shared" si="16"/>
        <v>26.234241092672146</v>
      </c>
      <c r="O52" s="63">
        <f t="shared" si="16"/>
        <v>29.139305465922007</v>
      </c>
      <c r="P52" s="63">
        <f t="shared" si="16"/>
        <v>31.005907866438022</v>
      </c>
      <c r="Q52" s="63">
        <f t="shared" si="16"/>
        <v>33.248912802458484</v>
      </c>
      <c r="R52" s="63">
        <f t="shared" si="16"/>
        <v>33.988375121126467</v>
      </c>
      <c r="S52" s="63">
        <f t="shared" si="16"/>
        <v>38.588272884689417</v>
      </c>
      <c r="T52" s="63">
        <f t="shared" si="16"/>
        <v>38.397808061506218</v>
      </c>
      <c r="U52" s="63">
        <f t="shared" si="16"/>
        <v>43.997919383801054</v>
      </c>
      <c r="V52" s="63">
        <f t="shared" si="16"/>
        <v>44.051353977910487</v>
      </c>
      <c r="W52" s="63">
        <f t="shared" si="16"/>
        <v>48.203403932994163</v>
      </c>
      <c r="X52" s="63">
        <f t="shared" si="16"/>
        <v>47.481767965408537</v>
      </c>
      <c r="Y52" s="63">
        <f t="shared" si="16"/>
        <v>46.485137780918954</v>
      </c>
      <c r="Z52" s="63">
        <f t="shared" si="16"/>
        <v>46.711027177215676</v>
      </c>
      <c r="AA52" s="63">
        <f t="shared" si="16"/>
        <v>42.602660630993221</v>
      </c>
      <c r="AB52" s="63">
        <f t="shared" si="6"/>
        <v>42.371916120893545</v>
      </c>
      <c r="AC52" s="63">
        <f t="shared" si="6"/>
        <v>37.534443067681295</v>
      </c>
      <c r="AD52" s="63">
        <f t="shared" si="6"/>
        <v>34.211011949210693</v>
      </c>
      <c r="AE52" s="63">
        <f t="shared" ref="AE52" si="21">AE23/AE$34*100</f>
        <v>35.055345130431554</v>
      </c>
      <c r="AF52" s="63">
        <f t="shared" si="6"/>
        <v>44.102246306424512</v>
      </c>
    </row>
    <row r="53" spans="1:32">
      <c r="A53" s="1" t="s">
        <v>51</v>
      </c>
      <c r="B53" s="1" t="s">
        <v>52</v>
      </c>
      <c r="C53" s="63">
        <f t="shared" si="5"/>
        <v>0</v>
      </c>
      <c r="D53" s="63">
        <f t="shared" si="16"/>
        <v>5.7960548316326445E-2</v>
      </c>
      <c r="E53" s="63">
        <f t="shared" si="16"/>
        <v>2.5325639862852545</v>
      </c>
      <c r="F53" s="63">
        <f t="shared" si="16"/>
        <v>2.1379321440004331E-2</v>
      </c>
      <c r="G53" s="63">
        <f t="shared" si="16"/>
        <v>0.17835684448213029</v>
      </c>
      <c r="H53" s="63">
        <f t="shared" si="16"/>
        <v>0.29292382421554403</v>
      </c>
      <c r="I53" s="63">
        <f t="shared" si="16"/>
        <v>0.5071386750111867</v>
      </c>
      <c r="J53" s="63">
        <f t="shared" si="16"/>
        <v>0.69092422257468344</v>
      </c>
      <c r="K53" s="63">
        <f t="shared" si="16"/>
        <v>0.30856417651816348</v>
      </c>
      <c r="L53" s="63">
        <f t="shared" si="16"/>
        <v>0.52302480478170477</v>
      </c>
      <c r="M53" s="63">
        <f t="shared" si="16"/>
        <v>0.50213510304437636</v>
      </c>
      <c r="N53" s="63">
        <f t="shared" si="16"/>
        <v>0.74675199356876276</v>
      </c>
      <c r="O53" s="63">
        <f t="shared" si="16"/>
        <v>9.5505383718003378E-2</v>
      </c>
      <c r="P53" s="63">
        <f t="shared" si="16"/>
        <v>0.11308186796277143</v>
      </c>
      <c r="Q53" s="63">
        <f t="shared" si="16"/>
        <v>0.38033860466951086</v>
      </c>
      <c r="R53" s="63">
        <f t="shared" si="16"/>
        <v>8.8522839608123779E-2</v>
      </c>
      <c r="S53" s="63">
        <f t="shared" si="16"/>
        <v>4.6142857981498545E-2</v>
      </c>
      <c r="T53" s="63">
        <f t="shared" si="16"/>
        <v>7.1705394483563528E-2</v>
      </c>
      <c r="U53" s="63">
        <f t="shared" si="16"/>
        <v>0.14558270549308608</v>
      </c>
      <c r="V53" s="63">
        <f t="shared" si="16"/>
        <v>0.11348721481155152</v>
      </c>
      <c r="W53" s="63">
        <f t="shared" si="16"/>
        <v>7.6649031346824714E-2</v>
      </c>
      <c r="X53" s="63">
        <f t="shared" si="16"/>
        <v>3.5021230696198564E-2</v>
      </c>
      <c r="Y53" s="63">
        <f t="shared" si="16"/>
        <v>0.50689465258451283</v>
      </c>
      <c r="Z53" s="63">
        <f t="shared" si="16"/>
        <v>0.63122760885033158</v>
      </c>
      <c r="AA53" s="63">
        <f t="shared" si="16"/>
        <v>0.99932910005669262</v>
      </c>
      <c r="AB53" s="63">
        <f t="shared" si="6"/>
        <v>6.3252258930974331E-2</v>
      </c>
      <c r="AC53" s="63">
        <f t="shared" si="6"/>
        <v>8.5453436102295319E-2</v>
      </c>
      <c r="AD53" s="63">
        <f t="shared" si="6"/>
        <v>5.048364856596313E-2</v>
      </c>
      <c r="AE53" s="63">
        <f t="shared" ref="AE53" si="22">AE24/AE$34*100</f>
        <v>4.5239318726601439E-2</v>
      </c>
      <c r="AF53" s="63">
        <f t="shared" si="6"/>
        <v>0.26187359868071658</v>
      </c>
    </row>
    <row r="54" spans="1:32">
      <c r="A54" s="1" t="s">
        <v>53</v>
      </c>
      <c r="B54" s="1" t="s">
        <v>54</v>
      </c>
      <c r="C54" s="63">
        <f t="shared" si="5"/>
        <v>0.22029082644633599</v>
      </c>
      <c r="D54" s="63">
        <f t="shared" si="16"/>
        <v>10.545587004683302</v>
      </c>
      <c r="E54" s="63">
        <f t="shared" si="16"/>
        <v>7.0937661122116555</v>
      </c>
      <c r="F54" s="63">
        <f t="shared" si="16"/>
        <v>52.852221226876715</v>
      </c>
      <c r="G54" s="63">
        <f t="shared" si="16"/>
        <v>24.674773619060105</v>
      </c>
      <c r="H54" s="63">
        <f t="shared" si="16"/>
        <v>62.781001823918416</v>
      </c>
      <c r="I54" s="63">
        <f t="shared" si="16"/>
        <v>58.428989787267227</v>
      </c>
      <c r="J54" s="63">
        <f t="shared" si="16"/>
        <v>49.331504676324819</v>
      </c>
      <c r="K54" s="63">
        <f t="shared" si="16"/>
        <v>47.003076024085608</v>
      </c>
      <c r="L54" s="63">
        <f t="shared" si="16"/>
        <v>31.60045995955948</v>
      </c>
      <c r="M54" s="63">
        <f t="shared" si="16"/>
        <v>30.407340367960423</v>
      </c>
      <c r="N54" s="63">
        <f t="shared" si="16"/>
        <v>26.039898001838562</v>
      </c>
      <c r="O54" s="63">
        <f t="shared" si="16"/>
        <v>20.305571404505212</v>
      </c>
      <c r="P54" s="63">
        <f t="shared" si="16"/>
        <v>18.523237524226115</v>
      </c>
      <c r="Q54" s="63">
        <f t="shared" si="16"/>
        <v>15.658848784820151</v>
      </c>
      <c r="R54" s="63">
        <f t="shared" si="16"/>
        <v>14.405817723212632</v>
      </c>
      <c r="S54" s="63">
        <f t="shared" si="16"/>
        <v>13.555238478803544</v>
      </c>
      <c r="T54" s="63">
        <f t="shared" si="16"/>
        <v>11.427469457340109</v>
      </c>
      <c r="U54" s="63">
        <f t="shared" si="16"/>
        <v>8.161799660754971</v>
      </c>
      <c r="V54" s="63">
        <f t="shared" si="16"/>
        <v>13.07631221947717</v>
      </c>
      <c r="W54" s="63">
        <f t="shared" si="16"/>
        <v>6.1402371805473894</v>
      </c>
      <c r="X54" s="63">
        <f t="shared" si="16"/>
        <v>4.8159998456534217</v>
      </c>
      <c r="Y54" s="63">
        <f t="shared" si="16"/>
        <v>3.8936894246867486</v>
      </c>
      <c r="Z54" s="63">
        <f t="shared" si="16"/>
        <v>4.9062708844304028</v>
      </c>
      <c r="AA54" s="63">
        <f t="shared" si="16"/>
        <v>5.5704357237595623</v>
      </c>
      <c r="AB54" s="63">
        <f t="shared" si="6"/>
        <v>5.2254589639182223</v>
      </c>
      <c r="AC54" s="63">
        <f t="shared" si="6"/>
        <v>3.7146563235660284</v>
      </c>
      <c r="AD54" s="63">
        <f t="shared" si="6"/>
        <v>5.7879806520750821</v>
      </c>
      <c r="AE54" s="63">
        <f t="shared" ref="AE54:AF63" si="23">AE25/AE$34*100</f>
        <v>6.1559149739690655</v>
      </c>
      <c r="AF54" s="63">
        <f t="shared" si="6"/>
        <v>9.4657859956867263</v>
      </c>
    </row>
    <row r="55" spans="1:32">
      <c r="A55" s="1" t="s">
        <v>55</v>
      </c>
      <c r="B55" s="1" t="s">
        <v>56</v>
      </c>
      <c r="C55" s="63">
        <f t="shared" si="5"/>
        <v>0.82449477066947019</v>
      </c>
      <c r="D55" s="63">
        <f t="shared" si="16"/>
        <v>0.54519306374229393</v>
      </c>
      <c r="E55" s="63">
        <f t="shared" si="16"/>
        <v>0.39927567439237116</v>
      </c>
      <c r="F55" s="63">
        <f t="shared" si="16"/>
        <v>0</v>
      </c>
      <c r="G55" s="63">
        <f t="shared" si="16"/>
        <v>6.6647527220372082E-3</v>
      </c>
      <c r="H55" s="63">
        <f t="shared" si="16"/>
        <v>0.38314417489723862</v>
      </c>
      <c r="I55" s="63">
        <f t="shared" si="16"/>
        <v>0.28849886867790037</v>
      </c>
      <c r="J55" s="63">
        <f t="shared" si="16"/>
        <v>0.73904397622212326</v>
      </c>
      <c r="K55" s="63">
        <f t="shared" si="16"/>
        <v>0.3474522448530154</v>
      </c>
      <c r="L55" s="63">
        <f t="shared" si="16"/>
        <v>1.1933936933233942</v>
      </c>
      <c r="M55" s="63">
        <f t="shared" si="16"/>
        <v>0.48531314905144868</v>
      </c>
      <c r="N55" s="63">
        <f t="shared" si="16"/>
        <v>0.11946773743637346</v>
      </c>
      <c r="O55" s="63">
        <f t="shared" si="16"/>
        <v>0.11062819489235357</v>
      </c>
      <c r="P55" s="63">
        <f t="shared" si="16"/>
        <v>0.16783659933214634</v>
      </c>
      <c r="Q55" s="63">
        <f t="shared" si="16"/>
        <v>0.16037938409101521</v>
      </c>
      <c r="R55" s="63">
        <f t="shared" si="16"/>
        <v>8.4376899678193618E-2</v>
      </c>
      <c r="S55" s="63">
        <f t="shared" si="16"/>
        <v>9.0909068539233376E-2</v>
      </c>
      <c r="T55" s="63">
        <f t="shared" si="16"/>
        <v>8.6596906112360275E-2</v>
      </c>
      <c r="U55" s="63">
        <f t="shared" si="16"/>
        <v>2.5900338228386246E-2</v>
      </c>
      <c r="V55" s="63">
        <f t="shared" si="16"/>
        <v>7.2391133597808196E-5</v>
      </c>
      <c r="W55" s="63">
        <f t="shared" si="16"/>
        <v>1.0432549843812073E-4</v>
      </c>
      <c r="X55" s="63">
        <f t="shared" si="16"/>
        <v>7.1876638320646829E-5</v>
      </c>
      <c r="Y55" s="63">
        <f t="shared" si="16"/>
        <v>1.4854092098139966E-4</v>
      </c>
      <c r="Z55" s="63">
        <f t="shared" si="16"/>
        <v>5.2423592504674002E-5</v>
      </c>
      <c r="AA55" s="63">
        <f t="shared" si="16"/>
        <v>2.2843270706018064E-6</v>
      </c>
      <c r="AB55" s="63">
        <f t="shared" ref="AB55:AD63" si="24">AB26/AB$34*100</f>
        <v>0</v>
      </c>
      <c r="AC55" s="63">
        <f t="shared" si="24"/>
        <v>0</v>
      </c>
      <c r="AD55" s="63">
        <f t="shared" si="24"/>
        <v>4.3295839786111482E-4</v>
      </c>
      <c r="AE55" s="63">
        <f t="shared" si="23"/>
        <v>1.2213382828765783E-4</v>
      </c>
      <c r="AF55" s="63">
        <f t="shared" si="23"/>
        <v>4.3321527508441322E-2</v>
      </c>
    </row>
    <row r="56" spans="1:32">
      <c r="A56" s="1" t="s">
        <v>57</v>
      </c>
      <c r="B56" s="1" t="s">
        <v>58</v>
      </c>
      <c r="C56" s="63">
        <f t="shared" si="5"/>
        <v>0</v>
      </c>
      <c r="D56" s="63">
        <f t="shared" si="16"/>
        <v>0</v>
      </c>
      <c r="E56" s="63">
        <f t="shared" si="16"/>
        <v>0</v>
      </c>
      <c r="F56" s="63">
        <f t="shared" si="16"/>
        <v>0</v>
      </c>
      <c r="G56" s="63">
        <f t="shared" si="16"/>
        <v>5.7326255491036947E-2</v>
      </c>
      <c r="H56" s="63">
        <f t="shared" si="16"/>
        <v>3.3965757966864969E-2</v>
      </c>
      <c r="I56" s="63">
        <f t="shared" si="16"/>
        <v>1.3239111731968983E-2</v>
      </c>
      <c r="J56" s="63">
        <f t="shared" si="16"/>
        <v>4.8159365571681594E-2</v>
      </c>
      <c r="K56" s="63">
        <f t="shared" si="16"/>
        <v>2.6366209764710158E-2</v>
      </c>
      <c r="L56" s="63">
        <f t="shared" si="16"/>
        <v>1.6605214125037973E-2</v>
      </c>
      <c r="M56" s="63">
        <f t="shared" si="16"/>
        <v>2.3313364432117827E-2</v>
      </c>
      <c r="N56" s="63">
        <f t="shared" si="16"/>
        <v>2.1411299872715381E-2</v>
      </c>
      <c r="O56" s="63">
        <f t="shared" si="16"/>
        <v>2.6267438655672166E-2</v>
      </c>
      <c r="P56" s="63">
        <f t="shared" si="16"/>
        <v>9.6801874357960713E-2</v>
      </c>
      <c r="Q56" s="63">
        <f t="shared" si="16"/>
        <v>8.3183313173964588E-2</v>
      </c>
      <c r="R56" s="63">
        <f t="shared" si="16"/>
        <v>0.18846597022646405</v>
      </c>
      <c r="S56" s="63">
        <f t="shared" si="16"/>
        <v>0.18146031842450397</v>
      </c>
      <c r="T56" s="63">
        <f t="shared" si="16"/>
        <v>3.3621040974242677E-2</v>
      </c>
      <c r="U56" s="63">
        <f t="shared" si="16"/>
        <v>0.13520301827569828</v>
      </c>
      <c r="V56" s="63">
        <f t="shared" si="16"/>
        <v>9.2871425318318546E-2</v>
      </c>
      <c r="W56" s="63">
        <f t="shared" si="16"/>
        <v>4.0242630108347811E-2</v>
      </c>
      <c r="X56" s="63">
        <f t="shared" si="16"/>
        <v>4.3958743003088899E-2</v>
      </c>
      <c r="Y56" s="63">
        <f t="shared" si="16"/>
        <v>6.6237224468697009E-2</v>
      </c>
      <c r="Z56" s="63">
        <f t="shared" si="16"/>
        <v>3.6871996705868278E-2</v>
      </c>
      <c r="AA56" s="63">
        <f t="shared" si="16"/>
        <v>9.3541761815022245E-2</v>
      </c>
      <c r="AB56" s="63">
        <f t="shared" si="24"/>
        <v>8.4878197700607311E-2</v>
      </c>
      <c r="AC56" s="63">
        <f t="shared" si="24"/>
        <v>5.7726031174620905E-2</v>
      </c>
      <c r="AD56" s="63">
        <f t="shared" si="24"/>
        <v>1.962256318392747E-2</v>
      </c>
      <c r="AE56" s="63">
        <f t="shared" si="23"/>
        <v>3.2742109850859201E-2</v>
      </c>
      <c r="AF56" s="63">
        <f t="shared" si="23"/>
        <v>7.1198473990789407E-2</v>
      </c>
    </row>
    <row r="57" spans="1:32">
      <c r="A57" s="1" t="s">
        <v>59</v>
      </c>
      <c r="B57" s="1" t="s">
        <v>60</v>
      </c>
      <c r="C57" s="63">
        <f t="shared" si="5"/>
        <v>1.4994138654889458E-2</v>
      </c>
      <c r="D57" s="63">
        <f t="shared" si="16"/>
        <v>1.6375930597145567</v>
      </c>
      <c r="E57" s="63">
        <f t="shared" si="16"/>
        <v>5.7239881010553807E-2</v>
      </c>
      <c r="F57" s="63">
        <f t="shared" si="16"/>
        <v>4.7575010663739301E-2</v>
      </c>
      <c r="G57" s="63">
        <f t="shared" si="16"/>
        <v>0.17974678248464063</v>
      </c>
      <c r="H57" s="63">
        <f t="shared" si="16"/>
        <v>2.4427150765933547E-2</v>
      </c>
      <c r="I57" s="63">
        <f t="shared" si="16"/>
        <v>1.9394794794131982E-2</v>
      </c>
      <c r="J57" s="63">
        <f t="shared" si="16"/>
        <v>8.0210456037579925E-3</v>
      </c>
      <c r="K57" s="63">
        <f t="shared" si="16"/>
        <v>5.8424689322672724E-2</v>
      </c>
      <c r="L57" s="63">
        <f t="shared" si="16"/>
        <v>0.14977658209118613</v>
      </c>
      <c r="M57" s="63">
        <f t="shared" si="16"/>
        <v>0.68060020161076629</v>
      </c>
      <c r="N57" s="63">
        <f t="shared" si="16"/>
        <v>0.14375081762800049</v>
      </c>
      <c r="O57" s="63">
        <f t="shared" si="16"/>
        <v>0.16301319323015026</v>
      </c>
      <c r="P57" s="63">
        <f t="shared" ref="D57:AA63" si="25">P28/P$34*100</f>
        <v>0.33521436143931221</v>
      </c>
      <c r="Q57" s="63">
        <f t="shared" si="25"/>
        <v>0.45512604578948102</v>
      </c>
      <c r="R57" s="63">
        <f t="shared" si="25"/>
        <v>0.90148516613162122</v>
      </c>
      <c r="S57" s="63">
        <f t="shared" si="25"/>
        <v>0.48474345836738308</v>
      </c>
      <c r="T57" s="63">
        <f t="shared" si="25"/>
        <v>0.88744515824627845</v>
      </c>
      <c r="U57" s="63">
        <f t="shared" si="25"/>
        <v>0.63590711907949804</v>
      </c>
      <c r="V57" s="63">
        <f t="shared" si="25"/>
        <v>0.36872916046058901</v>
      </c>
      <c r="W57" s="63">
        <f t="shared" si="25"/>
        <v>0.71175826221273819</v>
      </c>
      <c r="X57" s="63">
        <f t="shared" si="25"/>
        <v>0.36505362349421799</v>
      </c>
      <c r="Y57" s="63">
        <f t="shared" si="25"/>
        <v>0.38348932569793515</v>
      </c>
      <c r="Z57" s="63">
        <f t="shared" si="25"/>
        <v>0.33824723770208714</v>
      </c>
      <c r="AA57" s="63">
        <f t="shared" si="25"/>
        <v>0.44923301085998019</v>
      </c>
      <c r="AB57" s="63">
        <f t="shared" si="24"/>
        <v>0.45892055924404773</v>
      </c>
      <c r="AC57" s="63">
        <f t="shared" si="24"/>
        <v>0.40193377930990315</v>
      </c>
      <c r="AD57" s="63">
        <f t="shared" si="24"/>
        <v>0.32850727823501003</v>
      </c>
      <c r="AE57" s="63">
        <f t="shared" si="23"/>
        <v>0.31387980752554112</v>
      </c>
      <c r="AF57" s="63">
        <f t="shared" si="23"/>
        <v>0.47753718048236898</v>
      </c>
    </row>
    <row r="58" spans="1:32">
      <c r="A58" s="1" t="s">
        <v>61</v>
      </c>
      <c r="B58" s="1" t="s">
        <v>62</v>
      </c>
      <c r="C58" s="63">
        <f t="shared" si="5"/>
        <v>0</v>
      </c>
      <c r="D58" s="63">
        <f t="shared" si="25"/>
        <v>1.3189602008356844</v>
      </c>
      <c r="E58" s="63">
        <f t="shared" si="25"/>
        <v>3.422285808380682</v>
      </c>
      <c r="F58" s="63">
        <f t="shared" si="25"/>
        <v>1.0129155919170514</v>
      </c>
      <c r="G58" s="63">
        <f t="shared" si="25"/>
        <v>3.6119224295059924</v>
      </c>
      <c r="H58" s="63">
        <f t="shared" si="25"/>
        <v>3.1035494991548562E-2</v>
      </c>
      <c r="I58" s="63">
        <f t="shared" si="25"/>
        <v>9.8386330225118779E-2</v>
      </c>
      <c r="J58" s="63">
        <f t="shared" si="25"/>
        <v>0.14355287534168407</v>
      </c>
      <c r="K58" s="63">
        <f t="shared" si="25"/>
        <v>0.16432920783239549</v>
      </c>
      <c r="L58" s="63">
        <f t="shared" si="25"/>
        <v>0.37385960434334092</v>
      </c>
      <c r="M58" s="63">
        <f t="shared" si="25"/>
        <v>0.6038869057832541</v>
      </c>
      <c r="N58" s="63">
        <f t="shared" si="25"/>
        <v>0.2397376987886391</v>
      </c>
      <c r="O58" s="63">
        <f t="shared" si="25"/>
        <v>3.5604361508697355</v>
      </c>
      <c r="P58" s="63">
        <f t="shared" si="25"/>
        <v>1.9296094540201674</v>
      </c>
      <c r="Q58" s="63">
        <f t="shared" si="25"/>
        <v>1.6202215444863788</v>
      </c>
      <c r="R58" s="63">
        <f t="shared" si="25"/>
        <v>1.4400134224602337</v>
      </c>
      <c r="S58" s="63">
        <f t="shared" si="25"/>
        <v>1.074936028359176</v>
      </c>
      <c r="T58" s="63">
        <f t="shared" si="25"/>
        <v>1.3920221908610875</v>
      </c>
      <c r="U58" s="63">
        <f t="shared" si="25"/>
        <v>1.4803338818553584</v>
      </c>
      <c r="V58" s="63">
        <f t="shared" si="25"/>
        <v>0.89441190882743504</v>
      </c>
      <c r="W58" s="63">
        <f t="shared" si="25"/>
        <v>0.45483649464870285</v>
      </c>
      <c r="X58" s="63">
        <f t="shared" si="25"/>
        <v>0.61734111527008695</v>
      </c>
      <c r="Y58" s="63">
        <f t="shared" si="25"/>
        <v>0.82689844743125385</v>
      </c>
      <c r="Z58" s="63">
        <f t="shared" si="25"/>
        <v>0.69755392147120943</v>
      </c>
      <c r="AA58" s="63">
        <f t="shared" si="25"/>
        <v>0.4790465677989223</v>
      </c>
      <c r="AB58" s="63">
        <f t="shared" si="24"/>
        <v>0.30290058097712907</v>
      </c>
      <c r="AC58" s="63">
        <f t="shared" si="24"/>
        <v>0.28796807694989168</v>
      </c>
      <c r="AD58" s="63">
        <f t="shared" si="24"/>
        <v>0.27350654444437839</v>
      </c>
      <c r="AE58" s="63">
        <f t="shared" si="23"/>
        <v>0.34244073721986701</v>
      </c>
      <c r="AF58" s="63">
        <f t="shared" si="23"/>
        <v>0.73939170675788946</v>
      </c>
    </row>
    <row r="59" spans="1:32">
      <c r="A59" s="1" t="s">
        <v>63</v>
      </c>
      <c r="B59" s="1" t="s">
        <v>64</v>
      </c>
      <c r="C59" s="63">
        <f t="shared" si="5"/>
        <v>0</v>
      </c>
      <c r="D59" s="63">
        <f t="shared" si="25"/>
        <v>0.32875519785639584</v>
      </c>
      <c r="E59" s="63">
        <f t="shared" si="25"/>
        <v>0.26085428080433803</v>
      </c>
      <c r="F59" s="63">
        <f t="shared" si="25"/>
        <v>6.8770373612003916E-2</v>
      </c>
      <c r="G59" s="63">
        <f t="shared" si="25"/>
        <v>1.32096232913579E-2</v>
      </c>
      <c r="H59" s="63">
        <f t="shared" si="25"/>
        <v>0.26563245541501529</v>
      </c>
      <c r="I59" s="63">
        <f t="shared" si="25"/>
        <v>0.36061562724534912</v>
      </c>
      <c r="J59" s="63">
        <f t="shared" si="25"/>
        <v>0.39115852550733404</v>
      </c>
      <c r="K59" s="63">
        <f t="shared" si="25"/>
        <v>0.37740435882614037</v>
      </c>
      <c r="L59" s="63">
        <f t="shared" si="25"/>
        <v>0.40136167193336475</v>
      </c>
      <c r="M59" s="63">
        <f t="shared" si="25"/>
        <v>0.72368161492811467</v>
      </c>
      <c r="N59" s="63">
        <f t="shared" si="25"/>
        <v>1.3970758856737753</v>
      </c>
      <c r="O59" s="63">
        <f t="shared" si="25"/>
        <v>1.4528694562150624</v>
      </c>
      <c r="P59" s="63">
        <f t="shared" si="25"/>
        <v>2.3759588462201542</v>
      </c>
      <c r="Q59" s="63">
        <f t="shared" si="25"/>
        <v>3.3038953123259183</v>
      </c>
      <c r="R59" s="63">
        <f t="shared" si="25"/>
        <v>4.3502230640743003</v>
      </c>
      <c r="S59" s="63">
        <f t="shared" si="25"/>
        <v>5.9850204786937953</v>
      </c>
      <c r="T59" s="63">
        <f t="shared" si="25"/>
        <v>5.6719766236925757</v>
      </c>
      <c r="U59" s="63">
        <f t="shared" si="25"/>
        <v>5.5390125067796028</v>
      </c>
      <c r="V59" s="63">
        <f t="shared" si="25"/>
        <v>8.6964982233454311</v>
      </c>
      <c r="W59" s="63">
        <f t="shared" si="25"/>
        <v>12.441497896300517</v>
      </c>
      <c r="X59" s="63">
        <f t="shared" si="25"/>
        <v>14.249079731126892</v>
      </c>
      <c r="Y59" s="63">
        <f t="shared" si="25"/>
        <v>14.804043986491793</v>
      </c>
      <c r="Z59" s="63">
        <f t="shared" si="25"/>
        <v>18.919286367727818</v>
      </c>
      <c r="AA59" s="63">
        <f t="shared" si="25"/>
        <v>21.579793782975347</v>
      </c>
      <c r="AB59" s="63">
        <f t="shared" si="24"/>
        <v>19.731479979872848</v>
      </c>
      <c r="AC59" s="63">
        <f t="shared" si="24"/>
        <v>23.679203992384544</v>
      </c>
      <c r="AD59" s="63">
        <f t="shared" si="24"/>
        <v>23.348196896069364</v>
      </c>
      <c r="AE59" s="63">
        <f t="shared" si="23"/>
        <v>25.953286054003378</v>
      </c>
      <c r="AF59" s="63">
        <f t="shared" si="23"/>
        <v>17.721479117897633</v>
      </c>
    </row>
    <row r="60" spans="1:32">
      <c r="A60" s="1" t="s">
        <v>65</v>
      </c>
      <c r="B60" s="1" t="s">
        <v>66</v>
      </c>
      <c r="C60" s="63">
        <f t="shared" si="5"/>
        <v>0</v>
      </c>
      <c r="D60" s="63">
        <f t="shared" si="25"/>
        <v>0</v>
      </c>
      <c r="E60" s="63">
        <f t="shared" si="25"/>
        <v>0</v>
      </c>
      <c r="F60" s="63">
        <f t="shared" si="25"/>
        <v>0</v>
      </c>
      <c r="G60" s="63">
        <f t="shared" si="25"/>
        <v>0</v>
      </c>
      <c r="H60" s="63">
        <f t="shared" si="25"/>
        <v>0</v>
      </c>
      <c r="I60" s="63">
        <f t="shared" si="25"/>
        <v>1.164229782140228E-5</v>
      </c>
      <c r="J60" s="63">
        <f t="shared" si="25"/>
        <v>8.3652510821070442E-6</v>
      </c>
      <c r="K60" s="63">
        <f t="shared" si="25"/>
        <v>9.7089710394002011E-5</v>
      </c>
      <c r="L60" s="63">
        <f t="shared" si="25"/>
        <v>6.7705997631668721E-3</v>
      </c>
      <c r="M60" s="63">
        <f t="shared" si="25"/>
        <v>1.4568277191819568E-2</v>
      </c>
      <c r="N60" s="63">
        <f t="shared" si="25"/>
        <v>6.677945399386008E-2</v>
      </c>
      <c r="O60" s="63">
        <f t="shared" si="25"/>
        <v>3.1525802570710783E-2</v>
      </c>
      <c r="P60" s="63">
        <f t="shared" si="25"/>
        <v>2.2410031915677302E-2</v>
      </c>
      <c r="Q60" s="63">
        <f t="shared" si="25"/>
        <v>8.1516972664398991E-3</v>
      </c>
      <c r="R60" s="63">
        <f t="shared" si="25"/>
        <v>8.7644129749748136E-3</v>
      </c>
      <c r="S60" s="63">
        <f t="shared" si="25"/>
        <v>2.8053840194934013E-2</v>
      </c>
      <c r="T60" s="63">
        <f t="shared" si="25"/>
        <v>1.637539544098306E-2</v>
      </c>
      <c r="U60" s="63">
        <f t="shared" si="25"/>
        <v>1.3618901656782404E-2</v>
      </c>
      <c r="V60" s="63">
        <f t="shared" si="25"/>
        <v>1.3260398893147337E-2</v>
      </c>
      <c r="W60" s="63">
        <f t="shared" si="25"/>
        <v>1.2810725210910062E-2</v>
      </c>
      <c r="X60" s="63">
        <f t="shared" si="25"/>
        <v>9.4428405969133045E-3</v>
      </c>
      <c r="Y60" s="63">
        <f t="shared" si="25"/>
        <v>1.0588848096687881E-2</v>
      </c>
      <c r="Z60" s="63">
        <f t="shared" si="25"/>
        <v>5.9948828894354454E-3</v>
      </c>
      <c r="AA60" s="63">
        <f t="shared" si="25"/>
        <v>7.6998713430155036E-3</v>
      </c>
      <c r="AB60" s="63">
        <f t="shared" si="24"/>
        <v>6.1472017351978754E-3</v>
      </c>
      <c r="AC60" s="63">
        <f t="shared" si="24"/>
        <v>3.3948736998777912E-3</v>
      </c>
      <c r="AD60" s="63">
        <f t="shared" si="24"/>
        <v>1.4757785431243969E-3</v>
      </c>
      <c r="AE60" s="63">
        <f t="shared" si="23"/>
        <v>2.2213585400389733E-3</v>
      </c>
      <c r="AF60" s="63">
        <f t="shared" si="23"/>
        <v>9.8110720264908864E-3</v>
      </c>
    </row>
    <row r="61" spans="1:32">
      <c r="A61" s="1" t="s">
        <v>67</v>
      </c>
      <c r="B61" s="1" t="s">
        <v>68</v>
      </c>
      <c r="C61" s="63">
        <f t="shared" si="5"/>
        <v>0</v>
      </c>
      <c r="D61" s="63">
        <f t="shared" si="25"/>
        <v>0</v>
      </c>
      <c r="E61" s="63">
        <f t="shared" si="25"/>
        <v>7.3824743246951006E-3</v>
      </c>
      <c r="F61" s="63">
        <f t="shared" si="25"/>
        <v>2.0737139068840245E-4</v>
      </c>
      <c r="G61" s="63">
        <f t="shared" si="25"/>
        <v>0</v>
      </c>
      <c r="H61" s="63">
        <f t="shared" si="25"/>
        <v>1.5400613979831523E-5</v>
      </c>
      <c r="I61" s="63">
        <f t="shared" si="25"/>
        <v>3.4199249850369194E-4</v>
      </c>
      <c r="J61" s="63">
        <f t="shared" si="25"/>
        <v>1.4805264231346807E-3</v>
      </c>
      <c r="K61" s="63">
        <f t="shared" si="25"/>
        <v>5.2878732612682434E-3</v>
      </c>
      <c r="L61" s="63">
        <f t="shared" si="25"/>
        <v>3.2595177592864163E-3</v>
      </c>
      <c r="M61" s="63">
        <f t="shared" si="25"/>
        <v>3.7631673046908671E-3</v>
      </c>
      <c r="N61" s="63">
        <f t="shared" si="25"/>
        <v>1.9614605644485213E-3</v>
      </c>
      <c r="O61" s="63">
        <f t="shared" si="25"/>
        <v>8.5087589656504612E-4</v>
      </c>
      <c r="P61" s="63">
        <f t="shared" si="25"/>
        <v>3.1672860346649628E-3</v>
      </c>
      <c r="Q61" s="63">
        <f t="shared" si="25"/>
        <v>1.2798768170333207E-3</v>
      </c>
      <c r="R61" s="63">
        <f t="shared" si="25"/>
        <v>1.0977593142085587E-3</v>
      </c>
      <c r="S61" s="63">
        <f t="shared" si="25"/>
        <v>7.4962990428887092E-4</v>
      </c>
      <c r="T61" s="63">
        <f t="shared" si="25"/>
        <v>1.0021324232073385E-3</v>
      </c>
      <c r="U61" s="63">
        <f t="shared" si="25"/>
        <v>1.7660654455452064E-4</v>
      </c>
      <c r="V61" s="63">
        <f t="shared" si="25"/>
        <v>2.9959597691582782E-3</v>
      </c>
      <c r="W61" s="63">
        <f t="shared" si="25"/>
        <v>1.541677994866377E-3</v>
      </c>
      <c r="X61" s="63">
        <f t="shared" si="25"/>
        <v>1.5794343315517531E-3</v>
      </c>
      <c r="Y61" s="63">
        <f t="shared" si="25"/>
        <v>1.2190003923035352E-3</v>
      </c>
      <c r="Z61" s="63">
        <f t="shared" si="25"/>
        <v>8.1578088672249588E-4</v>
      </c>
      <c r="AA61" s="63">
        <f t="shared" si="25"/>
        <v>4.1894880211044245E-4</v>
      </c>
      <c r="AB61" s="63">
        <f t="shared" si="24"/>
        <v>5.2534072830608602E-4</v>
      </c>
      <c r="AC61" s="63">
        <f t="shared" si="24"/>
        <v>3.8284907956108287E-4</v>
      </c>
      <c r="AD61" s="63">
        <f t="shared" si="24"/>
        <v>6.81901699834723E-4</v>
      </c>
      <c r="AE61" s="63">
        <f t="shared" si="23"/>
        <v>7.0246766488281788E-4</v>
      </c>
      <c r="AF61" s="63">
        <f t="shared" si="23"/>
        <v>1.1552315767555952E-3</v>
      </c>
    </row>
    <row r="62" spans="1:32">
      <c r="A62" s="1" t="s">
        <v>69</v>
      </c>
      <c r="B62" s="1" t="s">
        <v>70</v>
      </c>
      <c r="C62" s="63">
        <f t="shared" si="5"/>
        <v>0.14884425445219535</v>
      </c>
      <c r="D62" s="63">
        <f t="shared" si="25"/>
        <v>1.9719128941816333</v>
      </c>
      <c r="E62" s="63">
        <f t="shared" si="25"/>
        <v>2.3877728951426969</v>
      </c>
      <c r="F62" s="63">
        <f t="shared" si="25"/>
        <v>0.83996450738307371</v>
      </c>
      <c r="G62" s="63">
        <f t="shared" si="25"/>
        <v>4.3161101945628264</v>
      </c>
      <c r="H62" s="63">
        <f t="shared" si="25"/>
        <v>0.47588400679290288</v>
      </c>
      <c r="I62" s="63">
        <f t="shared" si="25"/>
        <v>3.1471814197076382</v>
      </c>
      <c r="J62" s="63">
        <f t="shared" si="25"/>
        <v>0.80616109205862985</v>
      </c>
      <c r="K62" s="63">
        <f t="shared" si="25"/>
        <v>0.89244306643344784</v>
      </c>
      <c r="L62" s="63">
        <f t="shared" si="25"/>
        <v>1.291236076778731</v>
      </c>
      <c r="M62" s="63">
        <f t="shared" si="25"/>
        <v>1.7065972892531995</v>
      </c>
      <c r="N62" s="63">
        <f t="shared" si="25"/>
        <v>2.2155183962820204</v>
      </c>
      <c r="O62" s="63">
        <f t="shared" si="25"/>
        <v>2.5950304754739224</v>
      </c>
      <c r="P62" s="63">
        <f t="shared" si="25"/>
        <v>3.0139572532788255</v>
      </c>
      <c r="Q62" s="63">
        <f t="shared" si="25"/>
        <v>4.1126971713088656</v>
      </c>
      <c r="R62" s="63">
        <f t="shared" si="25"/>
        <v>4.5028123430364575</v>
      </c>
      <c r="S62" s="63">
        <f t="shared" si="25"/>
        <v>5.2203673232229439</v>
      </c>
      <c r="T62" s="63">
        <f t="shared" si="25"/>
        <v>6.5482636630622828</v>
      </c>
      <c r="U62" s="63">
        <f t="shared" si="25"/>
        <v>5.7788507840810812</v>
      </c>
      <c r="V62" s="63">
        <f t="shared" si="25"/>
        <v>4.2069791989864704</v>
      </c>
      <c r="W62" s="63">
        <f t="shared" si="25"/>
        <v>4.1867693187327779</v>
      </c>
      <c r="X62" s="63">
        <f t="shared" si="25"/>
        <v>5.1012549633841964</v>
      </c>
      <c r="Y62" s="63">
        <f t="shared" si="25"/>
        <v>6.0402375943696347</v>
      </c>
      <c r="Z62" s="63">
        <f t="shared" si="25"/>
        <v>6.1671218405042083</v>
      </c>
      <c r="AA62" s="63">
        <f t="shared" si="25"/>
        <v>7.0007514343767854</v>
      </c>
      <c r="AB62" s="63">
        <f t="shared" si="24"/>
        <v>6.1656256622090631</v>
      </c>
      <c r="AC62" s="63">
        <f t="shared" si="24"/>
        <v>5.7693125996004877</v>
      </c>
      <c r="AD62" s="63">
        <f t="shared" si="24"/>
        <v>4.8664026311877349</v>
      </c>
      <c r="AE62" s="63">
        <f t="shared" si="23"/>
        <v>5.4051489042424361</v>
      </c>
      <c r="AF62" s="63">
        <f t="shared" si="23"/>
        <v>5.829875112192429</v>
      </c>
    </row>
    <row r="63" spans="1:32">
      <c r="B63" s="1" t="s">
        <v>431</v>
      </c>
      <c r="C63" s="63">
        <f t="shared" si="5"/>
        <v>100</v>
      </c>
      <c r="D63" s="63">
        <f t="shared" si="25"/>
        <v>100</v>
      </c>
      <c r="E63" s="63">
        <f t="shared" si="25"/>
        <v>100</v>
      </c>
      <c r="F63" s="63">
        <f t="shared" si="25"/>
        <v>100</v>
      </c>
      <c r="G63" s="63">
        <f t="shared" si="25"/>
        <v>100</v>
      </c>
      <c r="H63" s="63">
        <f t="shared" si="25"/>
        <v>100</v>
      </c>
      <c r="I63" s="63">
        <f t="shared" si="25"/>
        <v>100</v>
      </c>
      <c r="J63" s="63">
        <f t="shared" si="25"/>
        <v>100</v>
      </c>
      <c r="K63" s="63">
        <f t="shared" si="25"/>
        <v>100</v>
      </c>
      <c r="L63" s="63">
        <f t="shared" si="25"/>
        <v>100</v>
      </c>
      <c r="M63" s="63">
        <f t="shared" si="25"/>
        <v>100</v>
      </c>
      <c r="N63" s="63">
        <f t="shared" si="25"/>
        <v>100</v>
      </c>
      <c r="O63" s="63">
        <f t="shared" si="25"/>
        <v>100</v>
      </c>
      <c r="P63" s="63">
        <f t="shared" si="25"/>
        <v>100</v>
      </c>
      <c r="Q63" s="63">
        <f t="shared" si="25"/>
        <v>100</v>
      </c>
      <c r="R63" s="63">
        <f t="shared" si="25"/>
        <v>100</v>
      </c>
      <c r="S63" s="63">
        <f t="shared" si="25"/>
        <v>100</v>
      </c>
      <c r="T63" s="63">
        <f t="shared" si="25"/>
        <v>100</v>
      </c>
      <c r="U63" s="63">
        <f t="shared" si="25"/>
        <v>100</v>
      </c>
      <c r="V63" s="63">
        <f t="shared" si="25"/>
        <v>100</v>
      </c>
      <c r="W63" s="63">
        <f t="shared" si="25"/>
        <v>100</v>
      </c>
      <c r="X63" s="63">
        <f t="shared" si="25"/>
        <v>100</v>
      </c>
      <c r="Y63" s="63">
        <f t="shared" si="25"/>
        <v>100</v>
      </c>
      <c r="Z63" s="63">
        <f t="shared" si="25"/>
        <v>100</v>
      </c>
      <c r="AA63" s="63">
        <f t="shared" si="25"/>
        <v>100</v>
      </c>
      <c r="AB63" s="63">
        <f t="shared" si="24"/>
        <v>100</v>
      </c>
      <c r="AC63" s="63">
        <f t="shared" si="24"/>
        <v>100</v>
      </c>
      <c r="AD63" s="63">
        <f t="shared" si="24"/>
        <v>100</v>
      </c>
      <c r="AE63" s="63">
        <f t="shared" si="23"/>
        <v>100</v>
      </c>
      <c r="AF63" s="63">
        <f t="shared" si="23"/>
        <v>100</v>
      </c>
    </row>
    <row r="64" spans="1:3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13.8"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13.8" thickTop="1">
      <c r="A67" s="30" t="s">
        <v>21</v>
      </c>
      <c r="B67" s="30" t="s">
        <v>22</v>
      </c>
      <c r="C67" s="66" t="s">
        <v>434</v>
      </c>
      <c r="D67" s="47" t="str">
        <f t="shared" ref="D67:D92" si="26">IF(C9=0, "--", (D9/C9*100-100))</f>
        <v>--</v>
      </c>
      <c r="E67" s="47">
        <f t="shared" ref="E67:E92" si="27">IF(D9=0, "--", (E9/D9*100-100))</f>
        <v>-89.528795811518322</v>
      </c>
      <c r="F67" s="47">
        <f t="shared" ref="F67:F92" si="28">IF(E9=0, "--", (F9/E9*100-100))</f>
        <v>143361.25</v>
      </c>
      <c r="G67" s="47">
        <f t="shared" ref="G67:G92" si="29">IF(F9=0, "--", (G9/F9*100-100))</f>
        <v>-29.344160879680061</v>
      </c>
      <c r="H67" s="47">
        <f t="shared" ref="H67:H92" si="30">IF(G9=0, "--", (H9/G9*100-100))</f>
        <v>-37.398724889321876</v>
      </c>
      <c r="I67" s="47">
        <f t="shared" ref="I67:I92" si="31">IF(H9=0, "--", (I9/H9*100-100))</f>
        <v>112.11980931368686</v>
      </c>
      <c r="J67" s="47">
        <f t="shared" ref="J67:J92" si="32">IF(I9=0, "--", (J9/I9*100-100))</f>
        <v>-46.295754570233235</v>
      </c>
      <c r="K67" s="47">
        <f t="shared" ref="K67:K92" si="33">IF(J9=0, "--", (K9/J9*100-100))</f>
        <v>97.070673883345705</v>
      </c>
      <c r="L67" s="47">
        <f t="shared" ref="L67:L92" si="34">IF(K9=0, "--", (L9/K9*100-100))</f>
        <v>-0.90949773612719298</v>
      </c>
      <c r="M67" s="47">
        <f t="shared" ref="M67:M92" si="35">IF(L9=0, "--", (M9/L9*100-100))</f>
        <v>276.48225631489225</v>
      </c>
      <c r="N67" s="47">
        <f t="shared" ref="N67:N92" si="36">IF(M9=0, "--", (N9/M9*100-100))</f>
        <v>-41.432358309498717</v>
      </c>
      <c r="O67" s="47">
        <f t="shared" ref="O67:O92" si="37">IF(N9=0, "--", (O9/N9*100-100))</f>
        <v>191.15627817503105</v>
      </c>
      <c r="P67" s="47">
        <f t="shared" ref="P67:P92" si="38">IF(O9=0, "--", (P9/O9*100-100))</f>
        <v>-17.339842906769604</v>
      </c>
      <c r="Q67" s="47">
        <f t="shared" ref="Q67:Q92" si="39">IF(P9=0, "--", (Q9/P9*100-100))</f>
        <v>4398.7297097730998</v>
      </c>
      <c r="R67" s="47">
        <f t="shared" ref="R67:R92" si="40">IF(Q9=0, "--", (R9/Q9*100-100))</f>
        <v>-96.572410991982466</v>
      </c>
      <c r="S67" s="47">
        <f t="shared" ref="S67:S92" si="41">IF(R9=0, "--", (S9/R9*100-100))</f>
        <v>68.066783108565829</v>
      </c>
      <c r="T67" s="47">
        <f t="shared" ref="T67:T92" si="42">IF(S9=0, "--", (T9/S9*100-100))</f>
        <v>44.03547089336584</v>
      </c>
      <c r="U67" s="47">
        <f t="shared" ref="U67:U92" si="43">IF(T9=0, "--", (U9/T9*100-100))</f>
        <v>104.38997022718533</v>
      </c>
      <c r="V67" s="47">
        <f t="shared" ref="V67:V92" si="44">IF(U9=0, "--", (V9/U9*100-100))</f>
        <v>-80.138868930799788</v>
      </c>
      <c r="W67" s="47">
        <f t="shared" ref="W67:W92" si="45">IF(V9=0, "--", (W9/V9*100-100))</f>
        <v>278.37097923391121</v>
      </c>
      <c r="X67" s="47">
        <f t="shared" ref="X67:X92" si="46">IF(W9=0, "--", (X9/W9*100-100))</f>
        <v>-29.045811502324597</v>
      </c>
      <c r="Y67" s="47">
        <f t="shared" ref="Y67:Y92" si="47">IF(X9=0, "--", (Y9/X9*100-100))</f>
        <v>681.42289555549712</v>
      </c>
      <c r="Z67" s="47">
        <f t="shared" ref="Z67:Z92" si="48">IF(Y9=0, "--", (Z9/Y9*100-100))</f>
        <v>-11.846795429867839</v>
      </c>
      <c r="AA67" s="47">
        <f t="shared" ref="AA67" si="49">IF(Z9=0, "--", (AA9/Z9*100-100))</f>
        <v>-25.350359888944311</v>
      </c>
      <c r="AB67" s="47">
        <f t="shared" ref="AB67" si="50">IF(AA9=0, "--", (AB9/AA9*100-100))</f>
        <v>-46.004704458147351</v>
      </c>
      <c r="AC67" s="47">
        <f t="shared" ref="AC67" si="51">IF(AB9=0, "--", (AC9/AB9*100-100))</f>
        <v>-30.026141405874313</v>
      </c>
      <c r="AD67" s="47">
        <f t="shared" ref="AD67:AE82" si="52">IF(AC9=0, "--", (AD9/AC9*100-100))</f>
        <v>-39.257434657961511</v>
      </c>
      <c r="AE67" s="47">
        <f t="shared" si="52"/>
        <v>41.762299227234934</v>
      </c>
      <c r="AF67" s="47">
        <f>IFERROR(POWER(AE9/D9,1/29)*100-100,"--")</f>
        <v>34.440975213877749</v>
      </c>
    </row>
    <row r="68" spans="1:32">
      <c r="A68" s="1" t="s">
        <v>23</v>
      </c>
      <c r="B68" s="1" t="s">
        <v>24</v>
      </c>
      <c r="C68" s="66" t="s">
        <v>434</v>
      </c>
      <c r="D68" s="47">
        <f t="shared" si="26"/>
        <v>-50.981762802581137</v>
      </c>
      <c r="E68" s="47">
        <f t="shared" si="27"/>
        <v>216.46437098530481</v>
      </c>
      <c r="F68" s="47">
        <f t="shared" si="28"/>
        <v>10.547092024849718</v>
      </c>
      <c r="G68" s="47">
        <f t="shared" si="29"/>
        <v>215.42966714306726</v>
      </c>
      <c r="H68" s="47">
        <f t="shared" si="30"/>
        <v>102.39718075121726</v>
      </c>
      <c r="I68" s="47">
        <f t="shared" si="31"/>
        <v>396.21627611587894</v>
      </c>
      <c r="J68" s="47">
        <f t="shared" si="32"/>
        <v>87.100397261666501</v>
      </c>
      <c r="K68" s="47">
        <f t="shared" si="33"/>
        <v>-0.84264237971812861</v>
      </c>
      <c r="L68" s="47">
        <f t="shared" si="34"/>
        <v>45.212350404397625</v>
      </c>
      <c r="M68" s="47">
        <f t="shared" si="35"/>
        <v>9.3878064234909004</v>
      </c>
      <c r="N68" s="47">
        <f t="shared" si="36"/>
        <v>51.486119006424701</v>
      </c>
      <c r="O68" s="47">
        <f t="shared" si="37"/>
        <v>108.08475748844074</v>
      </c>
      <c r="P68" s="47">
        <f t="shared" si="38"/>
        <v>-6.5416296013041801</v>
      </c>
      <c r="Q68" s="47">
        <f t="shared" si="39"/>
        <v>96.070083237430794</v>
      </c>
      <c r="R68" s="47">
        <f t="shared" si="40"/>
        <v>26.604445347105738</v>
      </c>
      <c r="S68" s="47">
        <f t="shared" si="41"/>
        <v>-9.9091266194827767</v>
      </c>
      <c r="T68" s="47">
        <f t="shared" si="42"/>
        <v>-14.843325091388564</v>
      </c>
      <c r="U68" s="47">
        <f t="shared" si="43"/>
        <v>6.7759673702875318</v>
      </c>
      <c r="V68" s="47">
        <f t="shared" si="44"/>
        <v>7.9766541847400276</v>
      </c>
      <c r="W68" s="47">
        <f t="shared" si="45"/>
        <v>14.494820638274646</v>
      </c>
      <c r="X68" s="47">
        <f t="shared" si="46"/>
        <v>7.8467848043365223</v>
      </c>
      <c r="Y68" s="47">
        <f t="shared" si="47"/>
        <v>-4.9941551043383043</v>
      </c>
      <c r="Z68" s="47">
        <f t="shared" si="48"/>
        <v>6.3790872546028368</v>
      </c>
      <c r="AA68" s="47">
        <f t="shared" ref="AA68:AA92" si="53">IF(Z10=0, "--", (AA10/Z10*100-100))</f>
        <v>-0.60710428166862584</v>
      </c>
      <c r="AB68" s="47">
        <f t="shared" ref="AB68:AB92" si="54">IF(AA10=0, "--", (AB10/AA10*100-100))</f>
        <v>18.586061727306884</v>
      </c>
      <c r="AC68" s="47">
        <f t="shared" ref="AC68:AC92" si="55">IF(AB10=0, "--", (AC10/AB10*100-100))</f>
        <v>36.393474539229942</v>
      </c>
      <c r="AD68" s="47">
        <f t="shared" ref="AD68:AE92" si="56">IF(AC10=0, "--", (AD10/AC10*100-100))</f>
        <v>-8.3339898802908863</v>
      </c>
      <c r="AE68" s="47">
        <f>IF(AD10=0, "--", (AE10/AD10*100-100))</f>
        <v>-19.174214823001194</v>
      </c>
      <c r="AF68" s="47">
        <f t="shared" ref="AF68:AF92" si="57">IFERROR(POWER(AE10/D10,1/29)*100-100,"--")</f>
        <v>32.003282704375749</v>
      </c>
    </row>
    <row r="69" spans="1:32">
      <c r="A69" s="1" t="s">
        <v>25</v>
      </c>
      <c r="B69" s="1" t="s">
        <v>26</v>
      </c>
      <c r="C69" s="66" t="s">
        <v>434</v>
      </c>
      <c r="D69" s="47">
        <f t="shared" si="26"/>
        <v>-51.876044966837206</v>
      </c>
      <c r="E69" s="47">
        <f t="shared" si="27"/>
        <v>239.51203989650276</v>
      </c>
      <c r="F69" s="47">
        <f t="shared" si="28"/>
        <v>-4.139784367984916</v>
      </c>
      <c r="G69" s="47">
        <f t="shared" si="29"/>
        <v>207.8150244915754</v>
      </c>
      <c r="H69" s="47">
        <f t="shared" si="30"/>
        <v>7.8052937350716434</v>
      </c>
      <c r="I69" s="47">
        <f t="shared" si="31"/>
        <v>241.39849699236657</v>
      </c>
      <c r="J69" s="47">
        <f t="shared" si="32"/>
        <v>60.57274690274204</v>
      </c>
      <c r="K69" s="47">
        <f t="shared" si="33"/>
        <v>-11.710006327689953</v>
      </c>
      <c r="L69" s="47">
        <f t="shared" si="34"/>
        <v>208.70286339244564</v>
      </c>
      <c r="M69" s="47">
        <f t="shared" si="35"/>
        <v>8.5171452221155732</v>
      </c>
      <c r="N69" s="47">
        <f t="shared" si="36"/>
        <v>41.256195014989828</v>
      </c>
      <c r="O69" s="47">
        <f t="shared" si="37"/>
        <v>-18.501747340868917</v>
      </c>
      <c r="P69" s="47">
        <f t="shared" si="38"/>
        <v>-45.778037951003093</v>
      </c>
      <c r="Q69" s="47">
        <f t="shared" si="39"/>
        <v>145.97899834705873</v>
      </c>
      <c r="R69" s="47">
        <f t="shared" si="40"/>
        <v>46.486578117200338</v>
      </c>
      <c r="S69" s="47">
        <f t="shared" si="41"/>
        <v>-1.544960095601482</v>
      </c>
      <c r="T69" s="47">
        <f t="shared" si="42"/>
        <v>1.1012835415659055</v>
      </c>
      <c r="U69" s="47">
        <f t="shared" si="43"/>
        <v>5.7025717034077843</v>
      </c>
      <c r="V69" s="47">
        <f t="shared" si="44"/>
        <v>32.923641625702373</v>
      </c>
      <c r="W69" s="47">
        <f t="shared" si="45"/>
        <v>-9.4157458343387503</v>
      </c>
      <c r="X69" s="47">
        <f t="shared" si="46"/>
        <v>24.233672303384736</v>
      </c>
      <c r="Y69" s="47">
        <f t="shared" si="47"/>
        <v>9.3357716193245892</v>
      </c>
      <c r="Z69" s="47">
        <f t="shared" si="48"/>
        <v>37.290061631858805</v>
      </c>
      <c r="AA69" s="47">
        <f t="shared" si="53"/>
        <v>36.48781120360303</v>
      </c>
      <c r="AB69" s="47">
        <f t="shared" si="54"/>
        <v>-37.155521484790874</v>
      </c>
      <c r="AC69" s="47">
        <f t="shared" si="55"/>
        <v>-30.250325026665308</v>
      </c>
      <c r="AD69" s="47">
        <f t="shared" si="56"/>
        <v>306.90305924678665</v>
      </c>
      <c r="AE69" s="47">
        <f t="shared" si="52"/>
        <v>-58.611483437059022</v>
      </c>
      <c r="AF69" s="47">
        <f t="shared" si="57"/>
        <v>26.61414062589489</v>
      </c>
    </row>
    <row r="70" spans="1:32">
      <c r="A70" s="1" t="s">
        <v>27</v>
      </c>
      <c r="B70" s="1" t="s">
        <v>28</v>
      </c>
      <c r="C70" s="66" t="s">
        <v>434</v>
      </c>
      <c r="D70" s="47">
        <f t="shared" si="26"/>
        <v>976.99680834895389</v>
      </c>
      <c r="E70" s="47">
        <f t="shared" si="27"/>
        <v>-68.123942792739399</v>
      </c>
      <c r="F70" s="47">
        <f t="shared" si="28"/>
        <v>77.630274124619262</v>
      </c>
      <c r="G70" s="47">
        <f t="shared" si="29"/>
        <v>981.29114369930267</v>
      </c>
      <c r="H70" s="47">
        <f t="shared" si="30"/>
        <v>-69.427704687640698</v>
      </c>
      <c r="I70" s="47">
        <f t="shared" si="31"/>
        <v>2.0288683753672814</v>
      </c>
      <c r="J70" s="47">
        <f t="shared" si="32"/>
        <v>-74.524716889299626</v>
      </c>
      <c r="K70" s="47">
        <f t="shared" si="33"/>
        <v>-37.100370309493648</v>
      </c>
      <c r="L70" s="47">
        <f t="shared" si="34"/>
        <v>45.895485679853408</v>
      </c>
      <c r="M70" s="47">
        <f t="shared" si="35"/>
        <v>80.094950512366097</v>
      </c>
      <c r="N70" s="47">
        <f t="shared" si="36"/>
        <v>-15.046965825166382</v>
      </c>
      <c r="O70" s="47">
        <f t="shared" si="37"/>
        <v>1546.2937789145019</v>
      </c>
      <c r="P70" s="47">
        <f t="shared" si="38"/>
        <v>-70.306396734579138</v>
      </c>
      <c r="Q70" s="47">
        <f t="shared" si="39"/>
        <v>191.61322677756129</v>
      </c>
      <c r="R70" s="47">
        <f t="shared" si="40"/>
        <v>20.702103287720348</v>
      </c>
      <c r="S70" s="47">
        <f t="shared" si="41"/>
        <v>17.116838907176458</v>
      </c>
      <c r="T70" s="47">
        <f t="shared" si="42"/>
        <v>-65.190567520460448</v>
      </c>
      <c r="U70" s="47">
        <f t="shared" si="43"/>
        <v>-39.791577166633814</v>
      </c>
      <c r="V70" s="47">
        <f t="shared" si="44"/>
        <v>1113.7897524197124</v>
      </c>
      <c r="W70" s="47">
        <f t="shared" si="45"/>
        <v>-40.69402390395431</v>
      </c>
      <c r="X70" s="47">
        <f t="shared" si="46"/>
        <v>-7.4799769430641874</v>
      </c>
      <c r="Y70" s="47">
        <f t="shared" si="47"/>
        <v>-65.987553786388418</v>
      </c>
      <c r="Z70" s="47">
        <f t="shared" si="48"/>
        <v>25.51006041460144</v>
      </c>
      <c r="AA70" s="47">
        <f t="shared" si="53"/>
        <v>-9.1322117447021185</v>
      </c>
      <c r="AB70" s="47">
        <f t="shared" si="54"/>
        <v>678.63916073500081</v>
      </c>
      <c r="AC70" s="47">
        <f t="shared" si="55"/>
        <v>35.404477948797961</v>
      </c>
      <c r="AD70" s="47">
        <f t="shared" si="56"/>
        <v>28.692191212312878</v>
      </c>
      <c r="AE70" s="47">
        <f t="shared" si="52"/>
        <v>-35.218367028502058</v>
      </c>
      <c r="AF70" s="47">
        <f t="shared" si="57"/>
        <v>15.513118461031581</v>
      </c>
    </row>
    <row r="71" spans="1:32">
      <c r="A71" s="1" t="s">
        <v>29</v>
      </c>
      <c r="B71" s="1" t="s">
        <v>30</v>
      </c>
      <c r="C71" s="66" t="s">
        <v>434</v>
      </c>
      <c r="D71" s="47">
        <f t="shared" si="26"/>
        <v>-52.855607737005492</v>
      </c>
      <c r="E71" s="47">
        <f t="shared" si="27"/>
        <v>233.15341268836261</v>
      </c>
      <c r="F71" s="47">
        <f t="shared" si="28"/>
        <v>-36.500485414597904</v>
      </c>
      <c r="G71" s="47">
        <f t="shared" si="29"/>
        <v>-2.7018466235023197</v>
      </c>
      <c r="H71" s="47">
        <f t="shared" si="30"/>
        <v>248.13144841905591</v>
      </c>
      <c r="I71" s="47">
        <f t="shared" si="31"/>
        <v>359.10918310921113</v>
      </c>
      <c r="J71" s="47">
        <f t="shared" si="32"/>
        <v>23.524192364296923</v>
      </c>
      <c r="K71" s="47">
        <f t="shared" si="33"/>
        <v>-12.279786294663225</v>
      </c>
      <c r="L71" s="47">
        <f t="shared" si="34"/>
        <v>296.20966141259231</v>
      </c>
      <c r="M71" s="47">
        <f t="shared" si="35"/>
        <v>12.972888253480463</v>
      </c>
      <c r="N71" s="47">
        <f t="shared" si="36"/>
        <v>52.409629968702916</v>
      </c>
      <c r="O71" s="47">
        <f t="shared" si="37"/>
        <v>-32.423753785209414</v>
      </c>
      <c r="P71" s="47">
        <f t="shared" si="38"/>
        <v>-59.326176458147032</v>
      </c>
      <c r="Q71" s="47">
        <f t="shared" si="39"/>
        <v>169.85358261931356</v>
      </c>
      <c r="R71" s="47">
        <f t="shared" si="40"/>
        <v>34.645898719473735</v>
      </c>
      <c r="S71" s="47">
        <f t="shared" si="41"/>
        <v>-39.819571363316562</v>
      </c>
      <c r="T71" s="47">
        <f t="shared" si="42"/>
        <v>8.2797514099583083</v>
      </c>
      <c r="U71" s="47">
        <f t="shared" si="43"/>
        <v>-14.707887199960368</v>
      </c>
      <c r="V71" s="47">
        <f t="shared" si="44"/>
        <v>109.75739280226614</v>
      </c>
      <c r="W71" s="47">
        <f t="shared" si="45"/>
        <v>32.801953438021627</v>
      </c>
      <c r="X71" s="47">
        <f t="shared" si="46"/>
        <v>-15.80602478503809</v>
      </c>
      <c r="Y71" s="47">
        <f t="shared" si="47"/>
        <v>12.709332324019911</v>
      </c>
      <c r="Z71" s="47">
        <f t="shared" si="48"/>
        <v>-7.9794300895050014</v>
      </c>
      <c r="AA71" s="47">
        <f t="shared" si="53"/>
        <v>-16.725340555836027</v>
      </c>
      <c r="AB71" s="47">
        <f t="shared" si="54"/>
        <v>-37.211015870435638</v>
      </c>
      <c r="AC71" s="47">
        <f t="shared" si="55"/>
        <v>-0.42157112582916056</v>
      </c>
      <c r="AD71" s="47">
        <f t="shared" si="56"/>
        <v>781.72651878541012</v>
      </c>
      <c r="AE71" s="47">
        <f t="shared" si="52"/>
        <v>25.436243892012882</v>
      </c>
      <c r="AF71" s="47">
        <f t="shared" si="57"/>
        <v>29.714320034643805</v>
      </c>
    </row>
    <row r="72" spans="1:32">
      <c r="A72" s="1" t="s">
        <v>31</v>
      </c>
      <c r="B72" s="1" t="s">
        <v>32</v>
      </c>
      <c r="C72" s="66" t="s">
        <v>434</v>
      </c>
      <c r="D72" s="47">
        <f t="shared" si="26"/>
        <v>-52.855607737005492</v>
      </c>
      <c r="E72" s="47">
        <f t="shared" si="27"/>
        <v>225.09866616014517</v>
      </c>
      <c r="F72" s="47">
        <f t="shared" si="28"/>
        <v>-34.927201522998345</v>
      </c>
      <c r="G72" s="47">
        <f t="shared" si="29"/>
        <v>-3.1303311152568511</v>
      </c>
      <c r="H72" s="47">
        <f t="shared" si="30"/>
        <v>249.67134143672581</v>
      </c>
      <c r="I72" s="47">
        <f t="shared" si="31"/>
        <v>336.2597957607357</v>
      </c>
      <c r="J72" s="47">
        <f t="shared" si="32"/>
        <v>29.347292047580197</v>
      </c>
      <c r="K72" s="47">
        <f t="shared" si="33"/>
        <v>-19.973944696940762</v>
      </c>
      <c r="L72" s="47">
        <f t="shared" si="34"/>
        <v>331.19720734993064</v>
      </c>
      <c r="M72" s="47">
        <f t="shared" si="35"/>
        <v>12.843411463015798</v>
      </c>
      <c r="N72" s="47">
        <f t="shared" si="36"/>
        <v>40.073491386225442</v>
      </c>
      <c r="O72" s="47">
        <f t="shared" si="37"/>
        <v>-26.16818181834492</v>
      </c>
      <c r="P72" s="47">
        <f t="shared" si="38"/>
        <v>-62.45229036001232</v>
      </c>
      <c r="Q72" s="47">
        <f t="shared" si="39"/>
        <v>157.69236478100532</v>
      </c>
      <c r="R72" s="47">
        <f t="shared" si="40"/>
        <v>20.667242241750316</v>
      </c>
      <c r="S72" s="47">
        <f t="shared" si="41"/>
        <v>-51.319819191635361</v>
      </c>
      <c r="T72" s="47">
        <f t="shared" si="42"/>
        <v>-33.213739414860726</v>
      </c>
      <c r="U72" s="47">
        <f t="shared" si="43"/>
        <v>-23.556645268394902</v>
      </c>
      <c r="V72" s="47">
        <f t="shared" si="44"/>
        <v>113.67529432363992</v>
      </c>
      <c r="W72" s="47">
        <f t="shared" si="45"/>
        <v>53.246367200269049</v>
      </c>
      <c r="X72" s="47">
        <f t="shared" si="46"/>
        <v>33.10981141358954</v>
      </c>
      <c r="Y72" s="47">
        <f t="shared" si="47"/>
        <v>28.833670404695454</v>
      </c>
      <c r="Z72" s="47">
        <f t="shared" si="48"/>
        <v>-14.061646934109703</v>
      </c>
      <c r="AA72" s="47">
        <f t="shared" si="53"/>
        <v>18.8713359026669</v>
      </c>
      <c r="AB72" s="47">
        <f t="shared" si="54"/>
        <v>56.28297286533649</v>
      </c>
      <c r="AC72" s="47">
        <f t="shared" si="55"/>
        <v>162.4130312963959</v>
      </c>
      <c r="AD72" s="47">
        <f t="shared" si="56"/>
        <v>15.074292100022376</v>
      </c>
      <c r="AE72" s="47">
        <f t="shared" si="52"/>
        <v>-94.233716462689813</v>
      </c>
      <c r="AF72" s="47">
        <f t="shared" si="57"/>
        <v>15.986547853875521</v>
      </c>
    </row>
    <row r="73" spans="1:32">
      <c r="A73" s="1" t="s">
        <v>33</v>
      </c>
      <c r="B73" s="1" t="s">
        <v>34</v>
      </c>
      <c r="C73" s="66" t="s">
        <v>434</v>
      </c>
      <c r="D73" s="47">
        <f t="shared" si="26"/>
        <v>116</v>
      </c>
      <c r="E73" s="47">
        <f t="shared" si="27"/>
        <v>-100</v>
      </c>
      <c r="F73" s="47" t="str">
        <f t="shared" si="28"/>
        <v>--</v>
      </c>
      <c r="G73" s="47">
        <f t="shared" si="29"/>
        <v>3009.3137254901958</v>
      </c>
      <c r="H73" s="47">
        <f t="shared" si="30"/>
        <v>-7.5762257606810692</v>
      </c>
      <c r="I73" s="47">
        <f t="shared" si="31"/>
        <v>59.77886340841016</v>
      </c>
      <c r="J73" s="47">
        <f t="shared" si="32"/>
        <v>216.59346595579774</v>
      </c>
      <c r="K73" s="47">
        <f t="shared" si="33"/>
        <v>14.578528092282198</v>
      </c>
      <c r="L73" s="47">
        <f t="shared" si="34"/>
        <v>70.059684976337934</v>
      </c>
      <c r="M73" s="47">
        <f t="shared" si="35"/>
        <v>-41.220167120198205</v>
      </c>
      <c r="N73" s="47">
        <f t="shared" si="36"/>
        <v>89.5569214028055</v>
      </c>
      <c r="O73" s="47">
        <f t="shared" si="37"/>
        <v>42.984034955724439</v>
      </c>
      <c r="P73" s="47">
        <f t="shared" si="38"/>
        <v>-48.276536309208019</v>
      </c>
      <c r="Q73" s="47">
        <f t="shared" si="39"/>
        <v>174.1252619950688</v>
      </c>
      <c r="R73" s="47">
        <f t="shared" si="40"/>
        <v>63.460844228238642</v>
      </c>
      <c r="S73" s="47">
        <f t="shared" si="41"/>
        <v>22.017613160638817</v>
      </c>
      <c r="T73" s="47">
        <f t="shared" si="42"/>
        <v>14.227830651507944</v>
      </c>
      <c r="U73" s="47">
        <f t="shared" si="43"/>
        <v>-0.78231147483872121</v>
      </c>
      <c r="V73" s="47">
        <f t="shared" si="44"/>
        <v>-31.722892175517032</v>
      </c>
      <c r="W73" s="47">
        <f t="shared" si="45"/>
        <v>36.919771362490792</v>
      </c>
      <c r="X73" s="47">
        <f t="shared" si="46"/>
        <v>-0.68475072973564011</v>
      </c>
      <c r="Y73" s="47">
        <f t="shared" si="47"/>
        <v>14.693732724142606</v>
      </c>
      <c r="Z73" s="47">
        <f t="shared" si="48"/>
        <v>23.201425384991438</v>
      </c>
      <c r="AA73" s="47">
        <f t="shared" si="53"/>
        <v>-11.656899821610253</v>
      </c>
      <c r="AB73" s="47">
        <f t="shared" si="54"/>
        <v>-29.5863037330125</v>
      </c>
      <c r="AC73" s="47">
        <f t="shared" si="55"/>
        <v>12.097491593876725</v>
      </c>
      <c r="AD73" s="47">
        <f t="shared" si="56"/>
        <v>19.965370244076965</v>
      </c>
      <c r="AE73" s="47">
        <f t="shared" si="52"/>
        <v>33.555048863475776</v>
      </c>
      <c r="AF73" s="47">
        <f t="shared" si="57"/>
        <v>28.165910673293268</v>
      </c>
    </row>
    <row r="74" spans="1:32">
      <c r="A74" s="1" t="s">
        <v>35</v>
      </c>
      <c r="B74" s="1" t="s">
        <v>36</v>
      </c>
      <c r="C74" s="66" t="s">
        <v>434</v>
      </c>
      <c r="D74" s="47">
        <f t="shared" si="26"/>
        <v>169.37610771320976</v>
      </c>
      <c r="E74" s="47">
        <f t="shared" si="27"/>
        <v>829.2985315830075</v>
      </c>
      <c r="F74" s="47">
        <f t="shared" si="28"/>
        <v>43.543062712235553</v>
      </c>
      <c r="G74" s="47">
        <f t="shared" si="29"/>
        <v>33.322901771054234</v>
      </c>
      <c r="H74" s="47">
        <f t="shared" si="30"/>
        <v>160.18008348170684</v>
      </c>
      <c r="I74" s="47">
        <f t="shared" si="31"/>
        <v>-7.2166399175428211</v>
      </c>
      <c r="J74" s="47">
        <f t="shared" si="32"/>
        <v>-2.5052959834102495</v>
      </c>
      <c r="K74" s="47">
        <f t="shared" si="33"/>
        <v>297.7274290819131</v>
      </c>
      <c r="L74" s="47">
        <f t="shared" si="34"/>
        <v>16.98267965325762</v>
      </c>
      <c r="M74" s="47">
        <f t="shared" si="35"/>
        <v>20.243072093251712</v>
      </c>
      <c r="N74" s="47">
        <f t="shared" si="36"/>
        <v>19.67944811312438</v>
      </c>
      <c r="O74" s="47">
        <f t="shared" si="37"/>
        <v>-0.94072554517541107</v>
      </c>
      <c r="P74" s="47">
        <f t="shared" si="38"/>
        <v>4.335530286355322</v>
      </c>
      <c r="Q74" s="47">
        <f t="shared" si="39"/>
        <v>31.604756173270232</v>
      </c>
      <c r="R74" s="47">
        <f t="shared" si="40"/>
        <v>29.166329292223082</v>
      </c>
      <c r="S74" s="47">
        <f t="shared" si="41"/>
        <v>15.527143482975035</v>
      </c>
      <c r="T74" s="47">
        <f t="shared" si="42"/>
        <v>16.003929884111884</v>
      </c>
      <c r="U74" s="47">
        <f t="shared" si="43"/>
        <v>-8.8356210311968226</v>
      </c>
      <c r="V74" s="47">
        <f t="shared" si="44"/>
        <v>0.86966945009916685</v>
      </c>
      <c r="W74" s="47">
        <f t="shared" si="45"/>
        <v>-7.6816720564818723</v>
      </c>
      <c r="X74" s="47">
        <f t="shared" si="46"/>
        <v>0.87605280558395293</v>
      </c>
      <c r="Y74" s="47">
        <f t="shared" si="47"/>
        <v>11.092298348017707</v>
      </c>
      <c r="Z74" s="47">
        <f t="shared" si="48"/>
        <v>28.531569663720433</v>
      </c>
      <c r="AA74" s="47">
        <f t="shared" si="53"/>
        <v>-8.507645545385941</v>
      </c>
      <c r="AB74" s="47">
        <f t="shared" si="54"/>
        <v>17.125683834157684</v>
      </c>
      <c r="AC74" s="47">
        <f t="shared" si="55"/>
        <v>38.247701806194556</v>
      </c>
      <c r="AD74" s="47">
        <f t="shared" si="56"/>
        <v>-8.6331742781498946</v>
      </c>
      <c r="AE74" s="47">
        <f t="shared" si="52"/>
        <v>-20.673760581797666</v>
      </c>
      <c r="AF74" s="47">
        <f t="shared" si="57"/>
        <v>26.270097540827564</v>
      </c>
    </row>
    <row r="75" spans="1:32">
      <c r="A75" s="1" t="s">
        <v>37</v>
      </c>
      <c r="B75" s="1" t="s">
        <v>38</v>
      </c>
      <c r="C75" s="66" t="s">
        <v>434</v>
      </c>
      <c r="D75" s="47">
        <f t="shared" si="26"/>
        <v>-100</v>
      </c>
      <c r="E75" s="47" t="str">
        <f t="shared" si="27"/>
        <v>--</v>
      </c>
      <c r="F75" s="47">
        <f t="shared" si="28"/>
        <v>-38.37497859446156</v>
      </c>
      <c r="G75" s="47">
        <f t="shared" si="29"/>
        <v>22.299725415761998</v>
      </c>
      <c r="H75" s="47">
        <f t="shared" si="30"/>
        <v>-80.767508895974856</v>
      </c>
      <c r="I75" s="47">
        <f t="shared" si="31"/>
        <v>-47.442337776109134</v>
      </c>
      <c r="J75" s="47">
        <f t="shared" si="32"/>
        <v>172.40083626613836</v>
      </c>
      <c r="K75" s="47">
        <f t="shared" si="33"/>
        <v>68.990366964457451</v>
      </c>
      <c r="L75" s="47">
        <f t="shared" si="34"/>
        <v>-34.78266267194148</v>
      </c>
      <c r="M75" s="47">
        <f t="shared" si="35"/>
        <v>81.997347698906736</v>
      </c>
      <c r="N75" s="47">
        <f t="shared" si="36"/>
        <v>131.33755308096195</v>
      </c>
      <c r="O75" s="47">
        <f t="shared" si="37"/>
        <v>-10.215154032654581</v>
      </c>
      <c r="P75" s="47">
        <f t="shared" si="38"/>
        <v>48.735721899102799</v>
      </c>
      <c r="Q75" s="47">
        <f t="shared" si="39"/>
        <v>9.0794441488296229</v>
      </c>
      <c r="R75" s="47">
        <f t="shared" si="40"/>
        <v>-26.350636565901425</v>
      </c>
      <c r="S75" s="47">
        <f t="shared" si="41"/>
        <v>79.350448578057097</v>
      </c>
      <c r="T75" s="47">
        <f t="shared" si="42"/>
        <v>-25.194893183731821</v>
      </c>
      <c r="U75" s="47">
        <f t="shared" si="43"/>
        <v>-23.597895619678638</v>
      </c>
      <c r="V75" s="47">
        <f t="shared" si="44"/>
        <v>-0.14054057757996929</v>
      </c>
      <c r="W75" s="47">
        <f t="shared" si="45"/>
        <v>-3.1654125329201577</v>
      </c>
      <c r="X75" s="47">
        <f t="shared" si="46"/>
        <v>4.7939885939750013</v>
      </c>
      <c r="Y75" s="47">
        <f t="shared" si="47"/>
        <v>39.679450594927374</v>
      </c>
      <c r="Z75" s="47">
        <f t="shared" si="48"/>
        <v>31.251627832670891</v>
      </c>
      <c r="AA75" s="47">
        <f t="shared" si="53"/>
        <v>-43.949316402900152</v>
      </c>
      <c r="AB75" s="47">
        <f t="shared" si="54"/>
        <v>-48.398920527417509</v>
      </c>
      <c r="AC75" s="47">
        <f t="shared" si="55"/>
        <v>86.860482614207058</v>
      </c>
      <c r="AD75" s="47">
        <f t="shared" si="56"/>
        <v>-20.982092585679396</v>
      </c>
      <c r="AE75" s="47">
        <f t="shared" si="52"/>
        <v>68.769676036886693</v>
      </c>
      <c r="AF75" s="47" t="str">
        <f t="shared" si="57"/>
        <v>--</v>
      </c>
    </row>
    <row r="76" spans="1:32">
      <c r="A76" s="1" t="s">
        <v>39</v>
      </c>
      <c r="B76" s="1" t="s">
        <v>40</v>
      </c>
      <c r="C76" s="66" t="s">
        <v>434</v>
      </c>
      <c r="D76" s="47" t="str">
        <f t="shared" si="26"/>
        <v>--</v>
      </c>
      <c r="E76" s="47" t="str">
        <f t="shared" si="27"/>
        <v>--</v>
      </c>
      <c r="F76" s="47">
        <f t="shared" si="28"/>
        <v>-100</v>
      </c>
      <c r="G76" s="47" t="str">
        <f t="shared" si="29"/>
        <v>--</v>
      </c>
      <c r="H76" s="47" t="str">
        <f t="shared" si="30"/>
        <v>--</v>
      </c>
      <c r="I76" s="47" t="str">
        <f t="shared" si="31"/>
        <v>--</v>
      </c>
      <c r="J76" s="47">
        <f t="shared" si="32"/>
        <v>4549.2212359738733</v>
      </c>
      <c r="K76" s="47">
        <f t="shared" si="33"/>
        <v>-99.01730876605248</v>
      </c>
      <c r="L76" s="47">
        <f t="shared" si="34"/>
        <v>2713.0131964809389</v>
      </c>
      <c r="M76" s="47">
        <f t="shared" si="35"/>
        <v>-100</v>
      </c>
      <c r="N76" s="47" t="str">
        <f t="shared" si="36"/>
        <v>--</v>
      </c>
      <c r="O76" s="47">
        <f t="shared" si="37"/>
        <v>81.266732633400608</v>
      </c>
      <c r="P76" s="47">
        <f t="shared" si="38"/>
        <v>-35.600670181416888</v>
      </c>
      <c r="Q76" s="47">
        <f t="shared" si="39"/>
        <v>512.84832561518886</v>
      </c>
      <c r="R76" s="47">
        <f t="shared" si="40"/>
        <v>-40.078628986385425</v>
      </c>
      <c r="S76" s="47">
        <f t="shared" si="41"/>
        <v>22.253487349614304</v>
      </c>
      <c r="T76" s="47">
        <f t="shared" si="42"/>
        <v>126.46632839217173</v>
      </c>
      <c r="U76" s="47">
        <f t="shared" si="43"/>
        <v>-46.372838388672463</v>
      </c>
      <c r="V76" s="47">
        <f t="shared" si="44"/>
        <v>-32.31906511085117</v>
      </c>
      <c r="W76" s="47">
        <f t="shared" si="45"/>
        <v>74.087354621100019</v>
      </c>
      <c r="X76" s="47">
        <f t="shared" si="46"/>
        <v>-0.18461123683817959</v>
      </c>
      <c r="Y76" s="47">
        <f t="shared" si="47"/>
        <v>14.622477931002109</v>
      </c>
      <c r="Z76" s="47">
        <f t="shared" si="48"/>
        <v>94.417268514496811</v>
      </c>
      <c r="AA76" s="47">
        <f t="shared" si="53"/>
        <v>82.535859979548917</v>
      </c>
      <c r="AB76" s="47">
        <f t="shared" si="54"/>
        <v>8.6143395912138203</v>
      </c>
      <c r="AC76" s="47">
        <f t="shared" si="55"/>
        <v>22.055271913016014</v>
      </c>
      <c r="AD76" s="47">
        <f t="shared" si="56"/>
        <v>59.048397859284648</v>
      </c>
      <c r="AE76" s="47">
        <f t="shared" si="52"/>
        <v>1.3431498808961067</v>
      </c>
      <c r="AF76" s="47" t="str">
        <f t="shared" si="57"/>
        <v>--</v>
      </c>
    </row>
    <row r="77" spans="1:32">
      <c r="A77" s="1" t="s">
        <v>41</v>
      </c>
      <c r="B77" s="1" t="s">
        <v>42</v>
      </c>
      <c r="C77" s="66" t="s">
        <v>434</v>
      </c>
      <c r="D77" s="47">
        <f t="shared" si="26"/>
        <v>-40.862422997946609</v>
      </c>
      <c r="E77" s="47">
        <f t="shared" si="27"/>
        <v>10784.027777777777</v>
      </c>
      <c r="F77" s="47">
        <f t="shared" si="28"/>
        <v>-28.369382590016812</v>
      </c>
      <c r="G77" s="47">
        <f t="shared" si="29"/>
        <v>2349.8663895486943</v>
      </c>
      <c r="H77" s="47">
        <f t="shared" si="30"/>
        <v>179.49340394975246</v>
      </c>
      <c r="I77" s="47">
        <f t="shared" si="31"/>
        <v>40.245418538841079</v>
      </c>
      <c r="J77" s="47">
        <f t="shared" si="32"/>
        <v>70.652685924764512</v>
      </c>
      <c r="K77" s="47">
        <f t="shared" si="33"/>
        <v>146.36293157037179</v>
      </c>
      <c r="L77" s="47">
        <f t="shared" si="34"/>
        <v>110.16663197924933</v>
      </c>
      <c r="M77" s="47">
        <f t="shared" si="35"/>
        <v>-100</v>
      </c>
      <c r="N77" s="47" t="str">
        <f t="shared" si="36"/>
        <v>--</v>
      </c>
      <c r="O77" s="47">
        <f t="shared" si="37"/>
        <v>10.12009132491805</v>
      </c>
      <c r="P77" s="47">
        <f t="shared" si="38"/>
        <v>15.158906740760543</v>
      </c>
      <c r="Q77" s="47">
        <f t="shared" si="39"/>
        <v>73.164635671370405</v>
      </c>
      <c r="R77" s="47">
        <f t="shared" si="40"/>
        <v>68.189306933150306</v>
      </c>
      <c r="S77" s="47">
        <f t="shared" si="41"/>
        <v>4.3873322583351637E-2</v>
      </c>
      <c r="T77" s="47">
        <f t="shared" si="42"/>
        <v>10.212134470124028</v>
      </c>
      <c r="U77" s="47">
        <f t="shared" si="43"/>
        <v>10.346015792532867</v>
      </c>
      <c r="V77" s="47">
        <f t="shared" si="44"/>
        <v>15.333874753873161</v>
      </c>
      <c r="W77" s="47">
        <f t="shared" si="45"/>
        <v>7.3015796429689743</v>
      </c>
      <c r="X77" s="47">
        <f t="shared" si="46"/>
        <v>12.823441144346234</v>
      </c>
      <c r="Y77" s="47">
        <f t="shared" si="47"/>
        <v>6.1437125181261507</v>
      </c>
      <c r="Z77" s="47">
        <f t="shared" si="48"/>
        <v>-76.157218744560979</v>
      </c>
      <c r="AA77" s="47">
        <f t="shared" si="53"/>
        <v>-8.1352230191267978</v>
      </c>
      <c r="AB77" s="47">
        <f t="shared" si="54"/>
        <v>303.94003349249476</v>
      </c>
      <c r="AC77" s="47">
        <f t="shared" si="55"/>
        <v>24.756358239930123</v>
      </c>
      <c r="AD77" s="47">
        <f t="shared" si="56"/>
        <v>-4.8038752078267493</v>
      </c>
      <c r="AE77" s="47">
        <f t="shared" si="52"/>
        <v>-20.718953668661754</v>
      </c>
      <c r="AF77" s="47">
        <f t="shared" si="57"/>
        <v>58.477863805282936</v>
      </c>
    </row>
    <row r="78" spans="1:32">
      <c r="A78" s="1" t="s">
        <v>43</v>
      </c>
      <c r="B78" s="1" t="s">
        <v>44</v>
      </c>
      <c r="C78" s="66" t="s">
        <v>434</v>
      </c>
      <c r="D78" s="47" t="str">
        <f t="shared" si="26"/>
        <v>--</v>
      </c>
      <c r="E78" s="47" t="str">
        <f t="shared" si="27"/>
        <v>--</v>
      </c>
      <c r="F78" s="47">
        <f t="shared" si="28"/>
        <v>-100</v>
      </c>
      <c r="G78" s="47" t="str">
        <f t="shared" si="29"/>
        <v>--</v>
      </c>
      <c r="H78" s="47">
        <f t="shared" si="30"/>
        <v>-68.573638613861391</v>
      </c>
      <c r="I78" s="47">
        <f t="shared" si="31"/>
        <v>8102.5499655410076</v>
      </c>
      <c r="J78" s="47">
        <f t="shared" si="32"/>
        <v>40.231751713111834</v>
      </c>
      <c r="K78" s="47">
        <f t="shared" si="33"/>
        <v>-100</v>
      </c>
      <c r="L78" s="47" t="str">
        <f t="shared" si="34"/>
        <v>--</v>
      </c>
      <c r="M78" s="47">
        <f t="shared" si="35"/>
        <v>97.519470250434296</v>
      </c>
      <c r="N78" s="47">
        <f t="shared" si="36"/>
        <v>-100</v>
      </c>
      <c r="O78" s="47" t="str">
        <f t="shared" si="37"/>
        <v>--</v>
      </c>
      <c r="P78" s="47">
        <f t="shared" si="38"/>
        <v>21.13427480121743</v>
      </c>
      <c r="Q78" s="47">
        <f t="shared" si="39"/>
        <v>311.09283067679979</v>
      </c>
      <c r="R78" s="47">
        <f t="shared" si="40"/>
        <v>49.237635019138168</v>
      </c>
      <c r="S78" s="47">
        <f t="shared" si="41"/>
        <v>28.735593453033971</v>
      </c>
      <c r="T78" s="47">
        <f t="shared" si="42"/>
        <v>45.638619678011736</v>
      </c>
      <c r="U78" s="47">
        <f t="shared" si="43"/>
        <v>24.553295694583596</v>
      </c>
      <c r="V78" s="47">
        <f t="shared" si="44"/>
        <v>40.677876072704066</v>
      </c>
      <c r="W78" s="47">
        <f t="shared" si="45"/>
        <v>6.8975661481086519</v>
      </c>
      <c r="X78" s="47">
        <f t="shared" si="46"/>
        <v>14.999657745204601</v>
      </c>
      <c r="Y78" s="47">
        <f t="shared" si="47"/>
        <v>44.315432378249852</v>
      </c>
      <c r="Z78" s="47">
        <f t="shared" si="48"/>
        <v>-99.837984911384481</v>
      </c>
      <c r="AA78" s="47">
        <f t="shared" si="53"/>
        <v>-67.575039344697473</v>
      </c>
      <c r="AB78" s="47">
        <f t="shared" si="54"/>
        <v>276517.2017356116</v>
      </c>
      <c r="AC78" s="47">
        <f t="shared" si="55"/>
        <v>45.403402423428361</v>
      </c>
      <c r="AD78" s="47">
        <f t="shared" si="56"/>
        <v>-15.344293402847626</v>
      </c>
      <c r="AE78" s="47">
        <f t="shared" si="52"/>
        <v>7.4187345733489849</v>
      </c>
      <c r="AF78" s="47" t="str">
        <f t="shared" si="57"/>
        <v>--</v>
      </c>
    </row>
    <row r="79" spans="1:32">
      <c r="A79" s="1" t="s">
        <v>45</v>
      </c>
      <c r="B79" s="1" t="s">
        <v>46</v>
      </c>
      <c r="C79" s="66" t="s">
        <v>434</v>
      </c>
      <c r="D79" s="47" t="str">
        <f t="shared" si="26"/>
        <v>--</v>
      </c>
      <c r="E79" s="47">
        <f t="shared" si="27"/>
        <v>131.38445963047337</v>
      </c>
      <c r="F79" s="47">
        <f t="shared" si="28"/>
        <v>1040.0240647560709</v>
      </c>
      <c r="G79" s="47">
        <f t="shared" si="29"/>
        <v>150.84340008251695</v>
      </c>
      <c r="H79" s="47">
        <f t="shared" si="30"/>
        <v>28.008101548589224</v>
      </c>
      <c r="I79" s="47">
        <f t="shared" si="31"/>
        <v>-52.624132124720049</v>
      </c>
      <c r="J79" s="47">
        <f t="shared" si="32"/>
        <v>117.74795799299883</v>
      </c>
      <c r="K79" s="47">
        <f t="shared" si="33"/>
        <v>319.61570380197469</v>
      </c>
      <c r="L79" s="47">
        <f t="shared" si="34"/>
        <v>5.5836088229386007</v>
      </c>
      <c r="M79" s="47">
        <f t="shared" si="35"/>
        <v>90.647402876329068</v>
      </c>
      <c r="N79" s="47">
        <f t="shared" si="36"/>
        <v>21.115045645331392</v>
      </c>
      <c r="O79" s="47">
        <f t="shared" si="37"/>
        <v>82.946388007703405</v>
      </c>
      <c r="P79" s="47">
        <f t="shared" si="38"/>
        <v>7.0057722977840342</v>
      </c>
      <c r="Q79" s="47">
        <f t="shared" si="39"/>
        <v>87.028097081190765</v>
      </c>
      <c r="R79" s="47">
        <f t="shared" si="40"/>
        <v>38.134339600695768</v>
      </c>
      <c r="S79" s="47">
        <f t="shared" si="41"/>
        <v>10.248326505512395</v>
      </c>
      <c r="T79" s="47">
        <f t="shared" si="42"/>
        <v>6.8253309143788243</v>
      </c>
      <c r="U79" s="47">
        <f t="shared" si="43"/>
        <v>31.34250862514395</v>
      </c>
      <c r="V79" s="47">
        <f t="shared" si="44"/>
        <v>38.466152516839315</v>
      </c>
      <c r="W79" s="47">
        <f t="shared" si="45"/>
        <v>8.1590615614465634</v>
      </c>
      <c r="X79" s="47">
        <f t="shared" si="46"/>
        <v>20.207154833586401</v>
      </c>
      <c r="Y79" s="47">
        <f t="shared" si="47"/>
        <v>31.303001434831231</v>
      </c>
      <c r="Z79" s="47">
        <f t="shared" si="48"/>
        <v>9.1538896186491314</v>
      </c>
      <c r="AA79" s="47">
        <f t="shared" si="53"/>
        <v>-5.7288404477670554</v>
      </c>
      <c r="AB79" s="47">
        <f t="shared" si="54"/>
        <v>-6.2891720872766399</v>
      </c>
      <c r="AC79" s="47">
        <f t="shared" si="55"/>
        <v>33.847802020021277</v>
      </c>
      <c r="AD79" s="47">
        <f t="shared" si="56"/>
        <v>-17.162230027323019</v>
      </c>
      <c r="AE79" s="47">
        <f t="shared" si="52"/>
        <v>7.2230584550815564</v>
      </c>
      <c r="AF79" s="47">
        <f t="shared" si="57"/>
        <v>40.44425223111773</v>
      </c>
    </row>
    <row r="80" spans="1:32">
      <c r="A80" s="1" t="s">
        <v>47</v>
      </c>
      <c r="B80" s="1" t="s">
        <v>48</v>
      </c>
      <c r="C80" s="66" t="s">
        <v>434</v>
      </c>
      <c r="D80" s="47">
        <f t="shared" si="26"/>
        <v>-100</v>
      </c>
      <c r="E80" s="47" t="str">
        <f t="shared" si="27"/>
        <v>--</v>
      </c>
      <c r="F80" s="47">
        <f t="shared" si="28"/>
        <v>4969.0376569037662</v>
      </c>
      <c r="G80" s="47">
        <f t="shared" si="29"/>
        <v>11156.471316549731</v>
      </c>
      <c r="H80" s="47">
        <f t="shared" si="30"/>
        <v>597.20914424242778</v>
      </c>
      <c r="I80" s="47">
        <f t="shared" si="31"/>
        <v>-12.954616280137415</v>
      </c>
      <c r="J80" s="47">
        <f t="shared" si="32"/>
        <v>146.99084904490002</v>
      </c>
      <c r="K80" s="47">
        <f t="shared" si="33"/>
        <v>91.997491979935887</v>
      </c>
      <c r="L80" s="47">
        <f t="shared" si="34"/>
        <v>-93.396294908990541</v>
      </c>
      <c r="M80" s="47">
        <f t="shared" si="35"/>
        <v>-83.262148418882717</v>
      </c>
      <c r="N80" s="47">
        <f t="shared" si="36"/>
        <v>-17.780243021838544</v>
      </c>
      <c r="O80" s="47">
        <f t="shared" si="37"/>
        <v>-100</v>
      </c>
      <c r="P80" s="47" t="str">
        <f t="shared" si="38"/>
        <v>--</v>
      </c>
      <c r="Q80" s="47">
        <f t="shared" si="39"/>
        <v>-98.36116317606205</v>
      </c>
      <c r="R80" s="47">
        <f t="shared" si="40"/>
        <v>340.00000000000006</v>
      </c>
      <c r="S80" s="47">
        <f t="shared" si="41"/>
        <v>-90.638736972448669</v>
      </c>
      <c r="T80" s="47">
        <f t="shared" si="42"/>
        <v>-83.74118165784833</v>
      </c>
      <c r="U80" s="47">
        <f t="shared" si="43"/>
        <v>-30.237288135593218</v>
      </c>
      <c r="V80" s="47">
        <f t="shared" si="44"/>
        <v>97.473275024295447</v>
      </c>
      <c r="W80" s="47">
        <f t="shared" si="45"/>
        <v>193.20866141732284</v>
      </c>
      <c r="X80" s="47">
        <f t="shared" si="46"/>
        <v>-100</v>
      </c>
      <c r="Y80" s="47" t="str">
        <f t="shared" si="47"/>
        <v>--</v>
      </c>
      <c r="Z80" s="47">
        <f t="shared" si="48"/>
        <v>1545.3801821899979</v>
      </c>
      <c r="AA80" s="47">
        <f t="shared" si="53"/>
        <v>-87.814247782611147</v>
      </c>
      <c r="AB80" s="47">
        <f t="shared" si="54"/>
        <v>904.04265183124699</v>
      </c>
      <c r="AC80" s="47">
        <f t="shared" si="55"/>
        <v>8.8995807398925137</v>
      </c>
      <c r="AD80" s="47">
        <f t="shared" si="56"/>
        <v>-22.001645141321021</v>
      </c>
      <c r="AE80" s="47">
        <f t="shared" si="52"/>
        <v>-87.104524995107525</v>
      </c>
      <c r="AF80" s="47" t="str">
        <f t="shared" si="57"/>
        <v>--</v>
      </c>
    </row>
    <row r="81" spans="1:32">
      <c r="A81" s="1" t="s">
        <v>49</v>
      </c>
      <c r="B81" s="1" t="s">
        <v>50</v>
      </c>
      <c r="C81" s="66" t="s">
        <v>434</v>
      </c>
      <c r="D81" s="47">
        <f t="shared" si="26"/>
        <v>163.76287098344744</v>
      </c>
      <c r="E81" s="47">
        <f t="shared" si="27"/>
        <v>201.69425050185134</v>
      </c>
      <c r="F81" s="47">
        <f t="shared" si="28"/>
        <v>-36.201055781860504</v>
      </c>
      <c r="G81" s="47">
        <f t="shared" si="29"/>
        <v>230.97320628715687</v>
      </c>
      <c r="H81" s="47">
        <f t="shared" si="30"/>
        <v>-27.751535651489732</v>
      </c>
      <c r="I81" s="47">
        <f t="shared" si="31"/>
        <v>83.292764104221902</v>
      </c>
      <c r="J81" s="47">
        <f t="shared" si="32"/>
        <v>146.71744159436017</v>
      </c>
      <c r="K81" s="47">
        <f t="shared" si="33"/>
        <v>212.84873997117091</v>
      </c>
      <c r="L81" s="47">
        <f t="shared" si="34"/>
        <v>-17.10977326564749</v>
      </c>
      <c r="M81" s="47">
        <f t="shared" si="35"/>
        <v>21.977135048003277</v>
      </c>
      <c r="N81" s="47">
        <f t="shared" si="36"/>
        <v>11.795929437129175</v>
      </c>
      <c r="O81" s="47">
        <f t="shared" si="37"/>
        <v>39.218208726184173</v>
      </c>
      <c r="P81" s="47">
        <f t="shared" si="38"/>
        <v>-6.835391536847041</v>
      </c>
      <c r="Q81" s="47">
        <f t="shared" si="39"/>
        <v>115.65298572299255</v>
      </c>
      <c r="R81" s="47">
        <f t="shared" si="40"/>
        <v>36.66198294939656</v>
      </c>
      <c r="S81" s="47">
        <f t="shared" si="41"/>
        <v>24.818630153863339</v>
      </c>
      <c r="T81" s="47">
        <f t="shared" si="42"/>
        <v>-3.1115488387285097</v>
      </c>
      <c r="U81" s="47">
        <f t="shared" si="43"/>
        <v>25.551135486296843</v>
      </c>
      <c r="V81" s="47">
        <f t="shared" si="44"/>
        <v>41.769810619705112</v>
      </c>
      <c r="W81" s="47">
        <f t="shared" si="45"/>
        <v>21.034018355405863</v>
      </c>
      <c r="X81" s="47">
        <f t="shared" si="46"/>
        <v>9.6726368482842702</v>
      </c>
      <c r="Y81" s="47">
        <f t="shared" si="47"/>
        <v>8.1329816936897004</v>
      </c>
      <c r="Z81" s="47">
        <f t="shared" si="48"/>
        <v>3.4556445330816672</v>
      </c>
      <c r="AA81" s="47">
        <f t="shared" si="53"/>
        <v>-5.7948211185413925</v>
      </c>
      <c r="AB81" s="47">
        <f t="shared" si="54"/>
        <v>14.760563305144387</v>
      </c>
      <c r="AC81" s="47">
        <f t="shared" si="55"/>
        <v>7.3043650441123873</v>
      </c>
      <c r="AD81" s="47">
        <f t="shared" si="56"/>
        <v>-2.2028159894314996</v>
      </c>
      <c r="AE81" s="47">
        <f t="shared" si="52"/>
        <v>-8.4757794150917931</v>
      </c>
      <c r="AF81" s="47">
        <f t="shared" si="57"/>
        <v>26.596815687829036</v>
      </c>
    </row>
    <row r="82" spans="1:32">
      <c r="A82" s="1" t="s">
        <v>51</v>
      </c>
      <c r="B82" s="1" t="s">
        <v>52</v>
      </c>
      <c r="C82" s="66" t="s">
        <v>434</v>
      </c>
      <c r="D82" s="47" t="str">
        <f t="shared" si="26"/>
        <v>--</v>
      </c>
      <c r="E82" s="47">
        <f t="shared" si="27"/>
        <v>14914.355379457482</v>
      </c>
      <c r="F82" s="47">
        <f t="shared" si="28"/>
        <v>-98.702450768440642</v>
      </c>
      <c r="G82" s="47">
        <f t="shared" si="29"/>
        <v>1506.0075093867335</v>
      </c>
      <c r="H82" s="47">
        <f t="shared" si="30"/>
        <v>381.73219295511223</v>
      </c>
      <c r="I82" s="47">
        <f t="shared" si="31"/>
        <v>181.86944292222671</v>
      </c>
      <c r="J82" s="47">
        <f t="shared" si="32"/>
        <v>101.46163285495842</v>
      </c>
      <c r="K82" s="47">
        <f t="shared" si="33"/>
        <v>-10.933030412557443</v>
      </c>
      <c r="L82" s="47">
        <f t="shared" si="34"/>
        <v>32.416503810982903</v>
      </c>
      <c r="M82" s="47">
        <f t="shared" si="35"/>
        <v>3.3815460247325575</v>
      </c>
      <c r="N82" s="47">
        <f t="shared" si="36"/>
        <v>91.268557493273562</v>
      </c>
      <c r="O82" s="47">
        <f t="shared" si="37"/>
        <v>-83.969878507619043</v>
      </c>
      <c r="P82" s="47">
        <f t="shared" si="38"/>
        <v>3.6694577946865934</v>
      </c>
      <c r="Q82" s="47">
        <f t="shared" si="39"/>
        <v>576.39426023373267</v>
      </c>
      <c r="R82" s="47">
        <f t="shared" si="40"/>
        <v>-68.884291665947842</v>
      </c>
      <c r="S82" s="47">
        <f t="shared" si="41"/>
        <v>-42.693533959059039</v>
      </c>
      <c r="T82" s="47">
        <f t="shared" si="42"/>
        <v>51.310219153265564</v>
      </c>
      <c r="U82" s="47">
        <f t="shared" si="43"/>
        <v>122.46049292026888</v>
      </c>
      <c r="V82" s="47">
        <f t="shared" si="44"/>
        <v>10.380863963382467</v>
      </c>
      <c r="W82" s="47">
        <f t="shared" si="45"/>
        <v>-25.295160094146141</v>
      </c>
      <c r="X82" s="47">
        <f t="shared" si="46"/>
        <v>-49.128581893595289</v>
      </c>
      <c r="Y82" s="47">
        <f t="shared" si="47"/>
        <v>1498.6641769141456</v>
      </c>
      <c r="Z82" s="47">
        <f t="shared" si="48"/>
        <v>28.208604160588379</v>
      </c>
      <c r="AA82" s="47">
        <f t="shared" si="53"/>
        <v>63.523442616193051</v>
      </c>
      <c r="AB82" s="47">
        <f t="shared" si="54"/>
        <v>-92.696705794698616</v>
      </c>
      <c r="AC82" s="47">
        <f t="shared" si="55"/>
        <v>63.651129487416569</v>
      </c>
      <c r="AD82" s="47">
        <f t="shared" si="56"/>
        <v>-36.611334368712242</v>
      </c>
      <c r="AE82" s="47">
        <f t="shared" si="52"/>
        <v>-19.958902692105269</v>
      </c>
      <c r="AF82" s="47">
        <f t="shared" si="57"/>
        <v>27.502019135470618</v>
      </c>
    </row>
    <row r="83" spans="1:32">
      <c r="A83" s="1" t="s">
        <v>53</v>
      </c>
      <c r="B83" s="1" t="s">
        <v>54</v>
      </c>
      <c r="C83" s="66" t="s">
        <v>434</v>
      </c>
      <c r="D83" s="47">
        <f t="shared" si="26"/>
        <v>8909.3419861153034</v>
      </c>
      <c r="E83" s="47">
        <f t="shared" si="27"/>
        <v>131.14518752544143</v>
      </c>
      <c r="F83" s="47">
        <f t="shared" si="28"/>
        <v>1045.1878548413515</v>
      </c>
      <c r="G83" s="47">
        <f t="shared" si="29"/>
        <v>-10.124433426278543</v>
      </c>
      <c r="H83" s="47">
        <f t="shared" si="30"/>
        <v>646.30408644113606</v>
      </c>
      <c r="I83" s="47">
        <f t="shared" si="31"/>
        <v>51.522140503621813</v>
      </c>
      <c r="J83" s="47">
        <f t="shared" si="32"/>
        <v>24.848879021534913</v>
      </c>
      <c r="K83" s="47">
        <f t="shared" si="33"/>
        <v>90.021835436323101</v>
      </c>
      <c r="L83" s="47">
        <f t="shared" si="34"/>
        <v>-47.479063811038039</v>
      </c>
      <c r="M83" s="47">
        <f t="shared" si="35"/>
        <v>3.6167001059735497</v>
      </c>
      <c r="N83" s="47">
        <f t="shared" si="36"/>
        <v>10.140899266447505</v>
      </c>
      <c r="O83" s="47">
        <f t="shared" si="37"/>
        <v>-2.2624862665719547</v>
      </c>
      <c r="P83" s="47">
        <f t="shared" si="38"/>
        <v>-20.129318945512679</v>
      </c>
      <c r="Q83" s="47">
        <f t="shared" si="39"/>
        <v>70.006455606743657</v>
      </c>
      <c r="R83" s="47">
        <f t="shared" si="40"/>
        <v>22.990863125215853</v>
      </c>
      <c r="S83" s="47">
        <f t="shared" si="41"/>
        <v>3.4483864269004414</v>
      </c>
      <c r="T83" s="47">
        <f t="shared" si="42"/>
        <v>-17.91499523439299</v>
      </c>
      <c r="U83" s="47">
        <f t="shared" si="43"/>
        <v>-21.741629679080887</v>
      </c>
      <c r="V83" s="47">
        <f t="shared" si="44"/>
        <v>126.85898697736823</v>
      </c>
      <c r="W83" s="47">
        <f t="shared" si="45"/>
        <v>-48.061563515595573</v>
      </c>
      <c r="X83" s="47">
        <f t="shared" si="46"/>
        <v>-12.67262039727207</v>
      </c>
      <c r="Y83" s="47">
        <f t="shared" si="47"/>
        <v>-10.701167558580593</v>
      </c>
      <c r="Z83" s="47">
        <f t="shared" si="48"/>
        <v>29.72960951285981</v>
      </c>
      <c r="AA83" s="47">
        <f t="shared" si="53"/>
        <v>17.272212316745851</v>
      </c>
      <c r="AB83" s="47">
        <f t="shared" si="54"/>
        <v>8.2396960956942848</v>
      </c>
      <c r="AC83" s="47">
        <f t="shared" si="55"/>
        <v>-13.888785479658978</v>
      </c>
      <c r="AD83" s="47">
        <f t="shared" si="56"/>
        <v>67.1855878791674</v>
      </c>
      <c r="AE83" s="47">
        <f t="shared" si="56"/>
        <v>-5.0022641519280882</v>
      </c>
      <c r="AF83" s="47">
        <f t="shared" si="57"/>
        <v>26.231184745807681</v>
      </c>
    </row>
    <row r="84" spans="1:32">
      <c r="A84" s="1" t="s">
        <v>55</v>
      </c>
      <c r="B84" s="1" t="s">
        <v>56</v>
      </c>
      <c r="C84" s="66" t="s">
        <v>434</v>
      </c>
      <c r="D84" s="47">
        <f t="shared" si="26"/>
        <v>24.446057380189117</v>
      </c>
      <c r="E84" s="47">
        <f t="shared" si="27"/>
        <v>151.65251765925731</v>
      </c>
      <c r="F84" s="47">
        <f t="shared" si="28"/>
        <v>-100</v>
      </c>
      <c r="G84" s="47" t="str">
        <f t="shared" si="29"/>
        <v>--</v>
      </c>
      <c r="H84" s="47">
        <f t="shared" si="30"/>
        <v>16762.382690302398</v>
      </c>
      <c r="I84" s="47">
        <f t="shared" si="31"/>
        <v>22.59079124545292</v>
      </c>
      <c r="J84" s="47">
        <f t="shared" si="32"/>
        <v>278.80423850914445</v>
      </c>
      <c r="K84" s="47">
        <f t="shared" si="33"/>
        <v>-6.2380931851363499</v>
      </c>
      <c r="L84" s="47">
        <f t="shared" si="34"/>
        <v>168.32056000269853</v>
      </c>
      <c r="M84" s="47">
        <f t="shared" si="35"/>
        <v>-56.209183235641611</v>
      </c>
      <c r="N84" s="47">
        <f t="shared" si="36"/>
        <v>-68.339603073900335</v>
      </c>
      <c r="O84" s="47">
        <f t="shared" si="37"/>
        <v>16.064802862183683</v>
      </c>
      <c r="P84" s="47">
        <f t="shared" si="38"/>
        <v>32.833174690955758</v>
      </c>
      <c r="Q84" s="47">
        <f t="shared" si="39"/>
        <v>92.169450593057888</v>
      </c>
      <c r="R84" s="47">
        <f t="shared" si="40"/>
        <v>-29.665276158525018</v>
      </c>
      <c r="S84" s="47">
        <f t="shared" si="41"/>
        <v>18.450832665762533</v>
      </c>
      <c r="T84" s="47">
        <f t="shared" si="42"/>
        <v>-7.2495363718058314</v>
      </c>
      <c r="U84" s="47">
        <f t="shared" si="43"/>
        <v>-67.228373387942014</v>
      </c>
      <c r="V84" s="47">
        <f t="shared" si="44"/>
        <v>-99.604235733531453</v>
      </c>
      <c r="W84" s="47">
        <f t="shared" si="45"/>
        <v>59.402121504339448</v>
      </c>
      <c r="X84" s="47">
        <f t="shared" si="46"/>
        <v>-23.290986085904407</v>
      </c>
      <c r="Y84" s="47">
        <f t="shared" si="47"/>
        <v>128.25972660357516</v>
      </c>
      <c r="Z84" s="47">
        <f t="shared" si="48"/>
        <v>-63.664632039617643</v>
      </c>
      <c r="AA84" s="47">
        <f t="shared" si="53"/>
        <v>-95.499207606973059</v>
      </c>
      <c r="AB84" s="47">
        <f t="shared" si="54"/>
        <v>-100</v>
      </c>
      <c r="AC84" s="47" t="str">
        <f t="shared" si="55"/>
        <v>--</v>
      </c>
      <c r="AD84" s="47" t="str">
        <f t="shared" si="56"/>
        <v>--</v>
      </c>
      <c r="AE84" s="47">
        <f t="shared" si="56"/>
        <v>-74.803656814409237</v>
      </c>
      <c r="AF84" s="47">
        <f t="shared" si="57"/>
        <v>-3.755536777329354</v>
      </c>
    </row>
    <row r="85" spans="1:32">
      <c r="A85" s="1" t="s">
        <v>57</v>
      </c>
      <c r="B85" s="1" t="s">
        <v>58</v>
      </c>
      <c r="C85" s="66" t="s">
        <v>434</v>
      </c>
      <c r="D85" s="47" t="str">
        <f t="shared" si="26"/>
        <v>--</v>
      </c>
      <c r="E85" s="47" t="str">
        <f t="shared" si="27"/>
        <v>--</v>
      </c>
      <c r="F85" s="47" t="str">
        <f t="shared" si="28"/>
        <v>--</v>
      </c>
      <c r="G85" s="47" t="str">
        <f t="shared" si="29"/>
        <v>--</v>
      </c>
      <c r="H85" s="47">
        <f t="shared" si="30"/>
        <v>73.791483558114862</v>
      </c>
      <c r="I85" s="47">
        <f t="shared" si="31"/>
        <v>-36.540960020926882</v>
      </c>
      <c r="J85" s="47">
        <f t="shared" si="32"/>
        <v>437.91118195058948</v>
      </c>
      <c r="K85" s="47">
        <f t="shared" si="33"/>
        <v>9.1863972964204947</v>
      </c>
      <c r="L85" s="47">
        <f t="shared" si="34"/>
        <v>-50.800338757825585</v>
      </c>
      <c r="M85" s="47">
        <f t="shared" si="35"/>
        <v>51.183779439945596</v>
      </c>
      <c r="N85" s="47">
        <f t="shared" si="36"/>
        <v>18.120657606285448</v>
      </c>
      <c r="O85" s="47">
        <f t="shared" si="37"/>
        <v>53.765903172380007</v>
      </c>
      <c r="P85" s="47">
        <f t="shared" si="38"/>
        <v>222.66491651572187</v>
      </c>
      <c r="Q85" s="47">
        <f t="shared" si="39"/>
        <v>72.812409770590563</v>
      </c>
      <c r="R85" s="47">
        <f t="shared" si="40"/>
        <v>202.89457469882211</v>
      </c>
      <c r="S85" s="47">
        <f t="shared" si="41"/>
        <v>5.8530065481574525</v>
      </c>
      <c r="T85" s="47">
        <f t="shared" si="42"/>
        <v>-81.959423634205592</v>
      </c>
      <c r="U85" s="47">
        <f t="shared" si="43"/>
        <v>340.62605031639697</v>
      </c>
      <c r="V85" s="47">
        <f t="shared" si="44"/>
        <v>-2.7359473412933966</v>
      </c>
      <c r="W85" s="47">
        <f t="shared" si="45"/>
        <v>-52.071564551263322</v>
      </c>
      <c r="X85" s="47">
        <f t="shared" si="46"/>
        <v>21.620845945140601</v>
      </c>
      <c r="Y85" s="47">
        <f t="shared" si="47"/>
        <v>66.428537962830433</v>
      </c>
      <c r="Z85" s="47">
        <f t="shared" si="48"/>
        <v>-42.688282154954337</v>
      </c>
      <c r="AA85" s="47">
        <f t="shared" si="53"/>
        <v>162.03925894781622</v>
      </c>
      <c r="AB85" s="47">
        <f t="shared" si="54"/>
        <v>4.6988457578414966</v>
      </c>
      <c r="AC85" s="47">
        <f t="shared" si="55"/>
        <v>-17.616342862399065</v>
      </c>
      <c r="AD85" s="47">
        <f t="shared" si="56"/>
        <v>-63.526751801896104</v>
      </c>
      <c r="AE85" s="47">
        <f t="shared" si="56"/>
        <v>49.038557201691987</v>
      </c>
      <c r="AF85" s="47" t="str">
        <f t="shared" si="57"/>
        <v>--</v>
      </c>
    </row>
    <row r="86" spans="1:32">
      <c r="A86" s="1" t="s">
        <v>59</v>
      </c>
      <c r="B86" s="1" t="s">
        <v>60</v>
      </c>
      <c r="C86" s="66" t="s">
        <v>434</v>
      </c>
      <c r="D86" s="47">
        <f t="shared" si="26"/>
        <v>20454.32372505543</v>
      </c>
      <c r="E86" s="47">
        <f t="shared" si="27"/>
        <v>-87.989212513484361</v>
      </c>
      <c r="F86" s="47">
        <f t="shared" si="28"/>
        <v>27.752829171905873</v>
      </c>
      <c r="G86" s="47">
        <f t="shared" si="29"/>
        <v>627.33408323959497</v>
      </c>
      <c r="H86" s="47">
        <f t="shared" si="30"/>
        <v>-60.138609650479431</v>
      </c>
      <c r="I86" s="47">
        <f t="shared" si="31"/>
        <v>29.267198525667453</v>
      </c>
      <c r="J86" s="47">
        <f t="shared" si="32"/>
        <v>-38.844649539942047</v>
      </c>
      <c r="K86" s="47">
        <f t="shared" si="33"/>
        <v>1352.6701634919175</v>
      </c>
      <c r="L86" s="47">
        <f t="shared" si="34"/>
        <v>100.26858958793036</v>
      </c>
      <c r="M86" s="47">
        <f t="shared" si="35"/>
        <v>389.31990569797631</v>
      </c>
      <c r="N86" s="47">
        <f t="shared" si="36"/>
        <v>-72.835230462610241</v>
      </c>
      <c r="O86" s="47">
        <f t="shared" si="37"/>
        <v>42.133935752847265</v>
      </c>
      <c r="P86" s="47">
        <f t="shared" si="38"/>
        <v>80.046867134631128</v>
      </c>
      <c r="Q86" s="47">
        <f t="shared" si="39"/>
        <v>173.04331735071429</v>
      </c>
      <c r="R86" s="47">
        <f t="shared" si="40"/>
        <v>164.80224280757807</v>
      </c>
      <c r="S86" s="47">
        <f t="shared" si="41"/>
        <v>-40.883618123921053</v>
      </c>
      <c r="T86" s="47">
        <f t="shared" si="42"/>
        <v>78.258598805468779</v>
      </c>
      <c r="U86" s="47">
        <f t="shared" si="43"/>
        <v>-21.486000426747438</v>
      </c>
      <c r="V86" s="47">
        <f t="shared" si="44"/>
        <v>-17.89484319745074</v>
      </c>
      <c r="W86" s="47">
        <f t="shared" si="45"/>
        <v>113.50794423103741</v>
      </c>
      <c r="X86" s="47">
        <f t="shared" si="46"/>
        <v>-42.89511546254078</v>
      </c>
      <c r="Y86" s="47">
        <f t="shared" si="47"/>
        <v>16.029268375498276</v>
      </c>
      <c r="Z86" s="47">
        <f t="shared" si="48"/>
        <v>-9.1907948499558927</v>
      </c>
      <c r="AA86" s="47">
        <f t="shared" si="53"/>
        <v>37.181288201535835</v>
      </c>
      <c r="AB86" s="47">
        <f t="shared" si="54"/>
        <v>17.873761407519709</v>
      </c>
      <c r="AC86" s="47">
        <f t="shared" si="55"/>
        <v>6.0919688810259629</v>
      </c>
      <c r="AD86" s="47">
        <f t="shared" si="56"/>
        <v>-12.30377586371894</v>
      </c>
      <c r="AE86" s="47">
        <f t="shared" si="56"/>
        <v>-14.657355887353106</v>
      </c>
      <c r="AF86" s="47">
        <f t="shared" si="57"/>
        <v>21.475465874314963</v>
      </c>
    </row>
    <row r="87" spans="1:32">
      <c r="A87" s="1" t="s">
        <v>61</v>
      </c>
      <c r="B87" s="1" t="s">
        <v>62</v>
      </c>
      <c r="C87" s="66" t="s">
        <v>434</v>
      </c>
      <c r="D87" s="47" t="str">
        <f t="shared" si="26"/>
        <v>--</v>
      </c>
      <c r="E87" s="47">
        <f t="shared" si="27"/>
        <v>791.58619396488223</v>
      </c>
      <c r="F87" s="47">
        <f t="shared" si="28"/>
        <v>-54.50671113214208</v>
      </c>
      <c r="G87" s="47">
        <f t="shared" si="29"/>
        <v>586.4625778458734</v>
      </c>
      <c r="H87" s="47">
        <f t="shared" si="30"/>
        <v>-97.479649063902642</v>
      </c>
      <c r="I87" s="47">
        <f t="shared" si="31"/>
        <v>416.12161349734242</v>
      </c>
      <c r="J87" s="47">
        <f t="shared" si="32"/>
        <v>115.75744801229177</v>
      </c>
      <c r="K87" s="47">
        <f t="shared" si="33"/>
        <v>128.29923508169355</v>
      </c>
      <c r="L87" s="47">
        <f t="shared" si="34"/>
        <v>77.729334845803834</v>
      </c>
      <c r="M87" s="47">
        <f t="shared" si="35"/>
        <v>73.936928399496423</v>
      </c>
      <c r="N87" s="47">
        <f t="shared" si="36"/>
        <v>-48.941448002139978</v>
      </c>
      <c r="O87" s="47">
        <f t="shared" si="37"/>
        <v>1761.4536229157834</v>
      </c>
      <c r="P87" s="47">
        <f t="shared" si="38"/>
        <v>-52.548283902297193</v>
      </c>
      <c r="Q87" s="47">
        <f t="shared" si="39"/>
        <v>68.860263673400226</v>
      </c>
      <c r="R87" s="47">
        <f t="shared" si="40"/>
        <v>18.819275949693875</v>
      </c>
      <c r="S87" s="47">
        <f t="shared" si="41"/>
        <v>-17.932623017315635</v>
      </c>
      <c r="T87" s="47">
        <f t="shared" si="42"/>
        <v>26.091107836253144</v>
      </c>
      <c r="U87" s="47">
        <f t="shared" si="43"/>
        <v>16.522141939015754</v>
      </c>
      <c r="V87" s="47">
        <f t="shared" si="44"/>
        <v>-14.447140284999165</v>
      </c>
      <c r="W87" s="47">
        <f t="shared" si="45"/>
        <v>-43.752045054430411</v>
      </c>
      <c r="X87" s="47">
        <f t="shared" si="46"/>
        <v>51.118978664452186</v>
      </c>
      <c r="Y87" s="47">
        <f t="shared" si="47"/>
        <v>47.944189072485187</v>
      </c>
      <c r="Z87" s="47">
        <f t="shared" si="48"/>
        <v>-13.149063895178003</v>
      </c>
      <c r="AA87" s="47">
        <f t="shared" si="53"/>
        <v>-29.06551469152528</v>
      </c>
      <c r="AB87" s="47">
        <f t="shared" si="54"/>
        <v>-27.041875135435944</v>
      </c>
      <c r="AC87" s="47">
        <f t="shared" si="55"/>
        <v>15.162147950822629</v>
      </c>
      <c r="AD87" s="47">
        <f t="shared" si="56"/>
        <v>1.9092913832709399</v>
      </c>
      <c r="AE87" s="47">
        <f t="shared" si="56"/>
        <v>11.831825276510628</v>
      </c>
      <c r="AF87" s="47">
        <f t="shared" si="57"/>
        <v>22.753327883591766</v>
      </c>
    </row>
    <row r="88" spans="1:32">
      <c r="A88" s="1" t="s">
        <v>63</v>
      </c>
      <c r="B88" s="1" t="s">
        <v>64</v>
      </c>
      <c r="C88" s="66" t="s">
        <v>434</v>
      </c>
      <c r="D88" s="47" t="str">
        <f t="shared" si="26"/>
        <v>--</v>
      </c>
      <c r="E88" s="47">
        <f t="shared" si="27"/>
        <v>172.64911337990327</v>
      </c>
      <c r="F88" s="47">
        <f t="shared" si="28"/>
        <v>-59.477729601892001</v>
      </c>
      <c r="G88" s="47">
        <f t="shared" si="29"/>
        <v>-63.022226545401487</v>
      </c>
      <c r="H88" s="47">
        <f t="shared" si="30"/>
        <v>5798.3624884913852</v>
      </c>
      <c r="I88" s="47">
        <f t="shared" si="31"/>
        <v>121.02396574888087</v>
      </c>
      <c r="J88" s="47">
        <f t="shared" si="32"/>
        <v>60.397250772432045</v>
      </c>
      <c r="K88" s="47">
        <f t="shared" si="33"/>
        <v>92.422433110302165</v>
      </c>
      <c r="L88" s="47">
        <f t="shared" si="34"/>
        <v>-16.92041459150812</v>
      </c>
      <c r="M88" s="47">
        <f t="shared" si="35"/>
        <v>94.158482105970535</v>
      </c>
      <c r="N88" s="47">
        <f t="shared" si="36"/>
        <v>148.29057356589277</v>
      </c>
      <c r="O88" s="47">
        <f t="shared" si="37"/>
        <v>30.344271127112052</v>
      </c>
      <c r="P88" s="47">
        <f t="shared" si="38"/>
        <v>43.185166029178646</v>
      </c>
      <c r="Q88" s="47">
        <f t="shared" si="39"/>
        <v>179.6467924366579</v>
      </c>
      <c r="R88" s="47">
        <f t="shared" si="40"/>
        <v>76.027294103120283</v>
      </c>
      <c r="S88" s="47">
        <f t="shared" si="41"/>
        <v>51.254598776170837</v>
      </c>
      <c r="T88" s="47">
        <f t="shared" si="42"/>
        <v>-7.7237976662936632</v>
      </c>
      <c r="U88" s="47">
        <f t="shared" si="43"/>
        <v>7.0022357337313821</v>
      </c>
      <c r="V88" s="47">
        <f t="shared" si="44"/>
        <v>122.31496813321905</v>
      </c>
      <c r="W88" s="47">
        <f t="shared" si="45"/>
        <v>58.240360697570736</v>
      </c>
      <c r="X88" s="47">
        <f t="shared" si="46"/>
        <v>27.515582027900905</v>
      </c>
      <c r="Y88" s="47">
        <f t="shared" si="47"/>
        <v>14.753116112913872</v>
      </c>
      <c r="Z88" s="47">
        <f t="shared" si="48"/>
        <v>31.574970027078166</v>
      </c>
      <c r="AA88" s="47">
        <f t="shared" si="53"/>
        <v>17.814844094705037</v>
      </c>
      <c r="AB88" s="47">
        <f t="shared" si="54"/>
        <v>5.5027210976744669</v>
      </c>
      <c r="AC88" s="47">
        <f t="shared" si="55"/>
        <v>45.369385437853765</v>
      </c>
      <c r="AD88" s="47">
        <f t="shared" si="56"/>
        <v>5.7978040561672941</v>
      </c>
      <c r="AE88" s="47">
        <f t="shared" si="56"/>
        <v>-0.71429613523167745</v>
      </c>
      <c r="AF88" s="47">
        <f t="shared" si="57"/>
        <v>49.503992909855896</v>
      </c>
    </row>
    <row r="89" spans="1:32">
      <c r="A89" s="1" t="s">
        <v>65</v>
      </c>
      <c r="B89" s="1" t="s">
        <v>66</v>
      </c>
      <c r="C89" s="66" t="s">
        <v>434</v>
      </c>
      <c r="D89" s="47" t="str">
        <f t="shared" si="26"/>
        <v>--</v>
      </c>
      <c r="E89" s="47" t="str">
        <f t="shared" si="27"/>
        <v>--</v>
      </c>
      <c r="F89" s="47" t="str">
        <f t="shared" si="28"/>
        <v>--</v>
      </c>
      <c r="G89" s="47" t="str">
        <f t="shared" si="29"/>
        <v>--</v>
      </c>
      <c r="H89" s="47" t="str">
        <f t="shared" si="30"/>
        <v>--</v>
      </c>
      <c r="I89" s="47" t="str">
        <f t="shared" si="31"/>
        <v>--</v>
      </c>
      <c r="J89" s="47">
        <f t="shared" si="32"/>
        <v>6.25</v>
      </c>
      <c r="K89" s="47">
        <f t="shared" si="33"/>
        <v>2214.7058823529414</v>
      </c>
      <c r="L89" s="47">
        <f t="shared" si="34"/>
        <v>5347.7763659466327</v>
      </c>
      <c r="M89" s="47">
        <f t="shared" si="35"/>
        <v>131.69986471987681</v>
      </c>
      <c r="N89" s="47">
        <f t="shared" si="36"/>
        <v>489.55244163923533</v>
      </c>
      <c r="O89" s="47">
        <f t="shared" si="37"/>
        <v>-40.829036865529311</v>
      </c>
      <c r="P89" s="47">
        <f t="shared" si="38"/>
        <v>-37.761082478689211</v>
      </c>
      <c r="Q89" s="47">
        <f t="shared" si="39"/>
        <v>-26.847689764768873</v>
      </c>
      <c r="R89" s="47">
        <f t="shared" si="40"/>
        <v>43.737323800831575</v>
      </c>
      <c r="S89" s="47">
        <f t="shared" si="41"/>
        <v>251.90380231322456</v>
      </c>
      <c r="T89" s="47">
        <f t="shared" si="42"/>
        <v>-43.164406597014249</v>
      </c>
      <c r="U89" s="47">
        <f t="shared" si="43"/>
        <v>-8.873387553711467</v>
      </c>
      <c r="V89" s="47">
        <f t="shared" si="44"/>
        <v>37.87043376647884</v>
      </c>
      <c r="W89" s="47">
        <f t="shared" si="45"/>
        <v>6.8577765923097473</v>
      </c>
      <c r="X89" s="47">
        <f t="shared" si="46"/>
        <v>-17.931205496728765</v>
      </c>
      <c r="Y89" s="47">
        <f t="shared" si="47"/>
        <v>23.855984856519115</v>
      </c>
      <c r="Z89" s="47">
        <f t="shared" si="48"/>
        <v>-41.711768184124054</v>
      </c>
      <c r="AA89" s="47">
        <f t="shared" si="53"/>
        <v>32.666184390322314</v>
      </c>
      <c r="AB89" s="47">
        <f t="shared" si="54"/>
        <v>-7.8818330913307335</v>
      </c>
      <c r="AC89" s="47">
        <f t="shared" si="55"/>
        <v>-33.102225125249745</v>
      </c>
      <c r="AD89" s="47">
        <f t="shared" si="56"/>
        <v>-53.356838946993712</v>
      </c>
      <c r="AE89" s="47">
        <f t="shared" si="56"/>
        <v>34.44516321294364</v>
      </c>
      <c r="AF89" s="47" t="str">
        <f t="shared" si="57"/>
        <v>--</v>
      </c>
    </row>
    <row r="90" spans="1:32">
      <c r="A90" s="1" t="s">
        <v>67</v>
      </c>
      <c r="B90" s="1" t="s">
        <v>68</v>
      </c>
      <c r="C90" s="66" t="s">
        <v>434</v>
      </c>
      <c r="D90" s="47" t="str">
        <f t="shared" si="26"/>
        <v>--</v>
      </c>
      <c r="E90" s="47" t="str">
        <f t="shared" si="27"/>
        <v>--</v>
      </c>
      <c r="F90" s="47">
        <f t="shared" si="28"/>
        <v>-95.682451253481901</v>
      </c>
      <c r="G90" s="47">
        <f t="shared" si="29"/>
        <v>-100</v>
      </c>
      <c r="H90" s="47" t="str">
        <f t="shared" si="30"/>
        <v>--</v>
      </c>
      <c r="I90" s="47">
        <f t="shared" si="31"/>
        <v>3515.3846153846152</v>
      </c>
      <c r="J90" s="47">
        <f t="shared" si="32"/>
        <v>540.15957446808511</v>
      </c>
      <c r="K90" s="47">
        <f t="shared" si="33"/>
        <v>612.30577482343153</v>
      </c>
      <c r="L90" s="47">
        <f t="shared" si="34"/>
        <v>-51.845414460023797</v>
      </c>
      <c r="M90" s="47">
        <f t="shared" si="35"/>
        <v>24.321116252028773</v>
      </c>
      <c r="N90" s="47">
        <f t="shared" si="36"/>
        <v>-32.963114514526225</v>
      </c>
      <c r="O90" s="47">
        <f t="shared" si="37"/>
        <v>-45.628415300546443</v>
      </c>
      <c r="P90" s="47">
        <f t="shared" si="38"/>
        <v>225.91681813321929</v>
      </c>
      <c r="Q90" s="47">
        <f t="shared" si="39"/>
        <v>-18.735032641144244</v>
      </c>
      <c r="R90" s="47">
        <f t="shared" si="40"/>
        <v>14.665751655094468</v>
      </c>
      <c r="S90" s="47">
        <f t="shared" si="41"/>
        <v>-24.925189227248723</v>
      </c>
      <c r="T90" s="47">
        <f t="shared" si="42"/>
        <v>30.166471277842902</v>
      </c>
      <c r="U90" s="47">
        <f t="shared" si="43"/>
        <v>-80.690251459038834</v>
      </c>
      <c r="V90" s="47">
        <f t="shared" si="44"/>
        <v>2302.0708955223881</v>
      </c>
      <c r="W90" s="47">
        <f t="shared" si="45"/>
        <v>-43.08238382614504</v>
      </c>
      <c r="X90" s="47">
        <f t="shared" si="46"/>
        <v>14.066209983351968</v>
      </c>
      <c r="Y90" s="47">
        <f t="shared" si="47"/>
        <v>-14.754157195836811</v>
      </c>
      <c r="Z90" s="47">
        <f t="shared" si="48"/>
        <v>-31.100102446075482</v>
      </c>
      <c r="AA90" s="47">
        <f t="shared" si="53"/>
        <v>-46.954945413068273</v>
      </c>
      <c r="AB90" s="47">
        <f t="shared" si="54"/>
        <v>44.687631993241979</v>
      </c>
      <c r="AC90" s="47">
        <f t="shared" si="55"/>
        <v>-11.722088054987935</v>
      </c>
      <c r="AD90" s="47">
        <f t="shared" si="56"/>
        <v>91.110509860509893</v>
      </c>
      <c r="AE90" s="47">
        <f t="shared" si="56"/>
        <v>-7.9863459753661346</v>
      </c>
      <c r="AF90" s="47" t="str">
        <f t="shared" si="57"/>
        <v>--</v>
      </c>
    </row>
    <row r="91" spans="1:32">
      <c r="A91" s="1" t="s">
        <v>69</v>
      </c>
      <c r="B91" s="1" t="s">
        <v>70</v>
      </c>
      <c r="C91" s="66" t="s">
        <v>434</v>
      </c>
      <c r="D91" s="47">
        <f t="shared" si="26"/>
        <v>2393.2990842081749</v>
      </c>
      <c r="E91" s="47">
        <f t="shared" si="27"/>
        <v>316.08689809630459</v>
      </c>
      <c r="F91" s="47">
        <f t="shared" si="28"/>
        <v>-45.929763142766724</v>
      </c>
      <c r="G91" s="47">
        <f t="shared" si="29"/>
        <v>889.19815396622505</v>
      </c>
      <c r="H91" s="47">
        <f t="shared" si="30"/>
        <v>-67.659305620353891</v>
      </c>
      <c r="I91" s="47">
        <f t="shared" si="31"/>
        <v>976.70475231466912</v>
      </c>
      <c r="J91" s="47">
        <f t="shared" si="32"/>
        <v>-62.121853627098353</v>
      </c>
      <c r="K91" s="47">
        <f t="shared" si="33"/>
        <v>120.78027826206377</v>
      </c>
      <c r="L91" s="47">
        <f t="shared" si="34"/>
        <v>13.029151407252854</v>
      </c>
      <c r="M91" s="47">
        <f t="shared" si="35"/>
        <v>42.321373241467086</v>
      </c>
      <c r="N91" s="47">
        <f t="shared" si="36"/>
        <v>66.967553527128842</v>
      </c>
      <c r="O91" s="47">
        <f t="shared" si="37"/>
        <v>46.808923027926909</v>
      </c>
      <c r="P91" s="47">
        <f t="shared" si="38"/>
        <v>1.6904883769031471</v>
      </c>
      <c r="Q91" s="47">
        <f t="shared" si="39"/>
        <v>174.41770159101429</v>
      </c>
      <c r="R91" s="47">
        <f t="shared" si="40"/>
        <v>46.369934886536839</v>
      </c>
      <c r="S91" s="47">
        <f t="shared" si="41"/>
        <v>27.459346778096588</v>
      </c>
      <c r="T91" s="47">
        <f t="shared" si="42"/>
        <v>22.136653505198851</v>
      </c>
      <c r="U91" s="47">
        <f t="shared" si="43"/>
        <v>-3.3036098306006352</v>
      </c>
      <c r="V91" s="47">
        <f t="shared" si="44"/>
        <v>3.0826373315426849</v>
      </c>
      <c r="W91" s="47">
        <f t="shared" si="45"/>
        <v>10.077276172421492</v>
      </c>
      <c r="X91" s="47">
        <f t="shared" si="46"/>
        <v>35.658530648278145</v>
      </c>
      <c r="Y91" s="47">
        <f t="shared" si="47"/>
        <v>30.781986297194493</v>
      </c>
      <c r="Z91" s="47">
        <f t="shared" si="48"/>
        <v>5.1180757593324984</v>
      </c>
      <c r="AA91" s="47">
        <f t="shared" si="53"/>
        <v>17.251822781763252</v>
      </c>
      <c r="AB91" s="47">
        <f t="shared" si="54"/>
        <v>1.6210751821406291</v>
      </c>
      <c r="AC91" s="47">
        <f t="shared" si="55"/>
        <v>13.347627471531666</v>
      </c>
      <c r="AD91" s="47">
        <f t="shared" si="56"/>
        <v>-9.4946249050874485</v>
      </c>
      <c r="AE91" s="47">
        <f t="shared" si="56"/>
        <v>-0.7918532410173782</v>
      </c>
      <c r="AF91" s="47">
        <f t="shared" si="57"/>
        <v>33.146164739780176</v>
      </c>
    </row>
    <row r="92" spans="1:32">
      <c r="B92" s="1" t="s">
        <v>431</v>
      </c>
      <c r="C92" s="66" t="s">
        <v>434</v>
      </c>
      <c r="D92" s="47">
        <f t="shared" si="26"/>
        <v>88.199612878602096</v>
      </c>
      <c r="E92" s="47">
        <f t="shared" si="27"/>
        <v>243.62025011893297</v>
      </c>
      <c r="F92" s="47">
        <f t="shared" si="28"/>
        <v>53.705835028534835</v>
      </c>
      <c r="G92" s="47">
        <f t="shared" si="29"/>
        <v>92.509297178555045</v>
      </c>
      <c r="H92" s="47">
        <f t="shared" si="30"/>
        <v>193.31937766081904</v>
      </c>
      <c r="I92" s="47">
        <f t="shared" si="31"/>
        <v>62.808082322773686</v>
      </c>
      <c r="J92" s="47">
        <f t="shared" si="32"/>
        <v>47.872924719483422</v>
      </c>
      <c r="K92" s="47">
        <f t="shared" si="33"/>
        <v>99.435097792903662</v>
      </c>
      <c r="L92" s="47">
        <f t="shared" si="34"/>
        <v>-21.879442270613652</v>
      </c>
      <c r="M92" s="47">
        <f t="shared" si="35"/>
        <v>7.6823998158878339</v>
      </c>
      <c r="N92" s="47">
        <f t="shared" si="36"/>
        <v>28.613860630008872</v>
      </c>
      <c r="O92" s="47">
        <f t="shared" si="37"/>
        <v>25.338747571865156</v>
      </c>
      <c r="P92" s="47">
        <f t="shared" si="38"/>
        <v>-12.444041428653435</v>
      </c>
      <c r="Q92" s="47">
        <f t="shared" si="39"/>
        <v>101.10481946209586</v>
      </c>
      <c r="R92" s="47">
        <f t="shared" si="40"/>
        <v>33.688719696140566</v>
      </c>
      <c r="S92" s="47">
        <f t="shared" si="41"/>
        <v>9.9396813236980961</v>
      </c>
      <c r="T92" s="47">
        <f t="shared" si="42"/>
        <v>-2.6309526106999215</v>
      </c>
      <c r="U92" s="47">
        <f t="shared" si="43"/>
        <v>9.5708267532741615</v>
      </c>
      <c r="V92" s="47">
        <f t="shared" si="44"/>
        <v>41.597842868356651</v>
      </c>
      <c r="W92" s="47">
        <f t="shared" si="45"/>
        <v>10.608628248625834</v>
      </c>
      <c r="X92" s="47">
        <f t="shared" si="46"/>
        <v>11.339460195454819</v>
      </c>
      <c r="Y92" s="47">
        <f t="shared" si="47"/>
        <v>10.451326838813202</v>
      </c>
      <c r="Z92" s="47">
        <f t="shared" si="48"/>
        <v>2.9553444005582463</v>
      </c>
      <c r="AA92" s="47">
        <f t="shared" si="53"/>
        <v>3.2898088004623958</v>
      </c>
      <c r="AB92" s="47">
        <f t="shared" si="54"/>
        <v>15.385514272267415</v>
      </c>
      <c r="AC92" s="47">
        <f t="shared" si="55"/>
        <v>21.133848898633588</v>
      </c>
      <c r="AD92" s="47">
        <f t="shared" si="56"/>
        <v>7.2976982052974932</v>
      </c>
      <c r="AE92" s="47">
        <f t="shared" si="56"/>
        <v>-10.680206044973446</v>
      </c>
      <c r="AF92" s="47">
        <f t="shared" si="57"/>
        <v>28.596152112229163</v>
      </c>
    </row>
    <row r="93" spans="1:32" ht="13.8"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3.8" thickTop="1">
      <c r="A94" s="40" t="s">
        <v>583</v>
      </c>
      <c r="B94" s="30"/>
    </row>
  </sheetData>
  <mergeCells count="5">
    <mergeCell ref="C2:AF2"/>
    <mergeCell ref="C4:AF4"/>
    <mergeCell ref="C7:AF8"/>
    <mergeCell ref="C36:AF37"/>
    <mergeCell ref="C65:AF66"/>
  </mergeCells>
  <hyperlinks>
    <hyperlink ref="A1" location="INDICE!A1" display="ÍNDICE" xr:uid="{00000000-0004-0000-0D00-000000000000}"/>
  </hyperlink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38"/>
  <sheetViews>
    <sheetView zoomScaleNormal="100" workbookViewId="0"/>
  </sheetViews>
  <sheetFormatPr baseColWidth="10" defaultColWidth="10.88671875" defaultRowHeight="13.2"/>
  <cols>
    <col min="1" max="1" width="10.88671875" style="1" customWidth="1"/>
    <col min="2" max="2" width="38.88671875" style="1" customWidth="1"/>
    <col min="3" max="16384" width="10.88671875" style="1"/>
  </cols>
  <sheetData>
    <row r="1" spans="1:32">
      <c r="A1" s="25" t="s">
        <v>428</v>
      </c>
    </row>
    <row r="2" spans="1:32">
      <c r="B2" s="48"/>
      <c r="C2" s="97" t="s">
        <v>462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c r="B3" s="48"/>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c r="C4" s="97" t="s">
        <v>584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t="s">
        <v>454</v>
      </c>
      <c r="U6" s="60">
        <v>2013</v>
      </c>
      <c r="V6" s="60">
        <v>2014</v>
      </c>
      <c r="W6" s="60">
        <v>2015</v>
      </c>
      <c r="X6" s="60">
        <v>2016</v>
      </c>
      <c r="Y6" s="60">
        <v>2017</v>
      </c>
      <c r="Z6" s="60">
        <v>2018</v>
      </c>
      <c r="AA6" s="60">
        <v>2019</v>
      </c>
      <c r="AB6" s="60">
        <v>2020</v>
      </c>
      <c r="AC6" s="60">
        <v>2021</v>
      </c>
      <c r="AD6" s="60">
        <v>2022</v>
      </c>
      <c r="AE6" s="60">
        <v>2023</v>
      </c>
      <c r="AF6" s="60" t="s">
        <v>568</v>
      </c>
    </row>
    <row r="7" spans="1:32" ht="13.8" thickBot="1">
      <c r="C7" s="98" t="s">
        <v>430</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row>
    <row r="8" spans="1:32" ht="13.8" thickTop="1">
      <c r="C8" s="48"/>
      <c r="D8" s="48"/>
      <c r="E8" s="48"/>
      <c r="F8" s="48"/>
      <c r="G8" s="48"/>
      <c r="H8" s="48"/>
      <c r="I8" s="48"/>
      <c r="J8" s="48"/>
      <c r="K8" s="48"/>
    </row>
    <row r="9" spans="1:32">
      <c r="A9" s="30" t="s">
        <v>21</v>
      </c>
      <c r="B9" s="30" t="s">
        <v>22</v>
      </c>
      <c r="C9" s="55">
        <f>'A9'!C9-'A10'!C9</f>
        <v>0.15443599999999999</v>
      </c>
      <c r="D9" s="55">
        <f>'A9'!D9-'A10'!D9</f>
        <v>0.142932</v>
      </c>
      <c r="E9" s="55">
        <f>'A9'!E9-'A10'!E9</f>
        <v>1.052786</v>
      </c>
      <c r="F9" s="55">
        <f>'A9'!F9-'A10'!F9</f>
        <v>2.7695679999999996</v>
      </c>
      <c r="G9" s="55">
        <f>'A9'!G9-'A10'!G9</f>
        <v>3.2132770000000006</v>
      </c>
      <c r="H9" s="55">
        <f>'A9'!H9-'A10'!H9</f>
        <v>2.023571</v>
      </c>
      <c r="I9" s="55">
        <f>'A9'!I9-'A10'!I9</f>
        <v>3.4892735000000004</v>
      </c>
      <c r="J9" s="55">
        <f>'A9'!J9-'A10'!J9</f>
        <v>3.7492589999999999</v>
      </c>
      <c r="K9" s="55">
        <f>'A9'!K9-'A10'!K9</f>
        <v>7.2711750000000004</v>
      </c>
      <c r="L9" s="55">
        <f>'A9'!L9-'A10'!L9</f>
        <v>9.0140989999999999</v>
      </c>
      <c r="M9" s="55">
        <f>'A9'!M9-'A10'!M9</f>
        <v>16.718014999999998</v>
      </c>
      <c r="N9" s="55">
        <f>'A9'!N9-'A10'!N9</f>
        <v>17.868764500000001</v>
      </c>
      <c r="O9" s="55">
        <f>'A9'!O9-'A10'!O9</f>
        <v>10.97897</v>
      </c>
      <c r="P9" s="55">
        <f>'A9'!P9-'A10'!P9</f>
        <v>13.142770500000001</v>
      </c>
      <c r="Q9" s="55">
        <f>'A9'!Q9-'A10'!Q9</f>
        <v>62.680864999999997</v>
      </c>
      <c r="R9" s="55">
        <f>'A9'!R9-'A10'!R9</f>
        <v>38.950630999999994</v>
      </c>
      <c r="S9" s="55">
        <f>'A9'!S9-'A10'!S9</f>
        <v>38.071950000000001</v>
      </c>
      <c r="T9" s="55">
        <f>'A9'!T9-'A10'!T9</f>
        <v>56.333774000000005</v>
      </c>
      <c r="U9" s="55">
        <f>'A9'!U9-'A10'!U9</f>
        <v>42.776781</v>
      </c>
      <c r="V9" s="55">
        <f>'A9'!V9-'A10'!V9</f>
        <v>52.631301000000001</v>
      </c>
      <c r="W9" s="55">
        <f>'A9'!W9-'A10'!W9</f>
        <v>54.451698</v>
      </c>
      <c r="X9" s="55">
        <f>'A9'!X9-'A10'!X9</f>
        <v>81.665915999999996</v>
      </c>
      <c r="Y9" s="55">
        <f>'A9'!Y9-'A10'!Y9</f>
        <v>162.60304300000007</v>
      </c>
      <c r="Z9" s="55">
        <f>'A9'!Z9-'A10'!Z9</f>
        <v>162.59263200000004</v>
      </c>
      <c r="AA9" s="55">
        <f>'A9'!AA9-'A10'!AA9</f>
        <v>254.88514500000005</v>
      </c>
      <c r="AB9" s="55">
        <f>'A9'!AB9-'A10'!AB9</f>
        <v>232.53885099999999</v>
      </c>
      <c r="AC9" s="55">
        <f>'A9'!AC9-'A10'!AC9</f>
        <v>196.10000100000002</v>
      </c>
      <c r="AD9" s="55">
        <f>'A9'!AD9-'A10'!AD9</f>
        <v>307.26481000000007</v>
      </c>
      <c r="AE9" s="55">
        <f>'A9'!AE9-'A10'!AE9</f>
        <v>293.70059599999996</v>
      </c>
      <c r="AF9" s="55">
        <f>'A9'!AF9-'A10'!AF9</f>
        <v>2128.8368905000002</v>
      </c>
    </row>
    <row r="10" spans="1:32">
      <c r="A10" s="1" t="s">
        <v>23</v>
      </c>
      <c r="B10" s="1" t="s">
        <v>24</v>
      </c>
      <c r="C10" s="55">
        <f>'A9'!C10-'A10'!C10</f>
        <v>6.818943</v>
      </c>
      <c r="D10" s="55">
        <f>'A9'!D10-'A10'!D10</f>
        <v>9.9868279999999992</v>
      </c>
      <c r="E10" s="55">
        <f>'A9'!E10-'A10'!E10</f>
        <v>92.433403999999996</v>
      </c>
      <c r="F10" s="55">
        <f>'A9'!F10-'A10'!F10</f>
        <v>157.21990700000003</v>
      </c>
      <c r="G10" s="55">
        <f>'A9'!G10-'A10'!G10</f>
        <v>106.770878</v>
      </c>
      <c r="H10" s="55">
        <f>'A9'!H10-'A10'!H10</f>
        <v>64.461392500000002</v>
      </c>
      <c r="I10" s="55">
        <f>'A9'!I10-'A10'!I10</f>
        <v>57.437599499999997</v>
      </c>
      <c r="J10" s="55">
        <f>'A9'!J10-'A10'!J10</f>
        <v>81.793315500000006</v>
      </c>
      <c r="K10" s="55">
        <f>'A9'!K10-'A10'!K10</f>
        <v>217.10442899999998</v>
      </c>
      <c r="L10" s="55">
        <f>'A9'!L10-'A10'!L10</f>
        <v>177.35120799999999</v>
      </c>
      <c r="M10" s="55">
        <f>'A9'!M10-'A10'!M10</f>
        <v>263.26461799999998</v>
      </c>
      <c r="N10" s="55">
        <f>'A9'!N10-'A10'!N10</f>
        <v>413.59992599999998</v>
      </c>
      <c r="O10" s="55">
        <f>'A9'!O10-'A10'!O10</f>
        <v>675.52933150000001</v>
      </c>
      <c r="P10" s="55">
        <f>'A9'!P10-'A10'!P10</f>
        <v>924.56599899999992</v>
      </c>
      <c r="Q10" s="55">
        <f>'A9'!Q10-'A10'!Q10</f>
        <v>1735.5512399999998</v>
      </c>
      <c r="R10" s="55">
        <f>'A9'!R10-'A10'!R10</f>
        <v>2446.9218559999999</v>
      </c>
      <c r="S10" s="55">
        <f>'A9'!S10-'A10'!S10</f>
        <v>3407.6418009999998</v>
      </c>
      <c r="T10" s="55">
        <f>'A9'!T10-'A10'!T10</f>
        <v>3441.8660100000002</v>
      </c>
      <c r="U10" s="55">
        <f>'A9'!U10-'A10'!U10</f>
        <v>4365.3786949999994</v>
      </c>
      <c r="V10" s="55">
        <f>'A9'!V10-'A10'!V10</f>
        <v>4648.5767779999996</v>
      </c>
      <c r="W10" s="55">
        <f>'A9'!W10-'A10'!W10</f>
        <v>4582.0622699999994</v>
      </c>
      <c r="X10" s="55">
        <f>'A9'!X10-'A10'!X10</f>
        <v>4417.770974</v>
      </c>
      <c r="Y10" s="55">
        <f>'A9'!Y10-'A10'!Y10</f>
        <v>3845.216965000001</v>
      </c>
      <c r="Z10" s="55">
        <f>'A9'!Z10-'A10'!Z10</f>
        <v>4511.544713000002</v>
      </c>
      <c r="AA10" s="55">
        <f>'A9'!AA10-'A10'!AA10</f>
        <v>4836.6545229999983</v>
      </c>
      <c r="AB10" s="55">
        <f>'A9'!AB10-'A10'!AB10</f>
        <v>4486.5048479999996</v>
      </c>
      <c r="AC10" s="55">
        <f>'A9'!AC10-'A10'!AC10</f>
        <v>4228.7094855009827</v>
      </c>
      <c r="AD10" s="55">
        <f>'A9'!AD10-'A10'!AD10</f>
        <v>2484.7077580000005</v>
      </c>
      <c r="AE10" s="55">
        <f>'A9'!AE10-'A10'!AE10</f>
        <v>2338.089367</v>
      </c>
      <c r="AF10" s="55">
        <f>'A9'!AF10-'A10'!AF10</f>
        <v>59025.535062500981</v>
      </c>
    </row>
    <row r="11" spans="1:32">
      <c r="A11" s="1" t="s">
        <v>25</v>
      </c>
      <c r="B11" s="1" t="s">
        <v>26</v>
      </c>
      <c r="C11" s="55">
        <f>'A9'!C11-'A10'!C11</f>
        <v>26.369072000000003</v>
      </c>
      <c r="D11" s="55">
        <f>'A9'!D11-'A10'!D11</f>
        <v>37.447614000000009</v>
      </c>
      <c r="E11" s="55">
        <f>'A9'!E11-'A10'!E11</f>
        <v>40.118113000000008</v>
      </c>
      <c r="F11" s="55">
        <f>'A9'!F11-'A10'!F11</f>
        <v>71.838838999999993</v>
      </c>
      <c r="G11" s="55">
        <f>'A9'!G11-'A10'!G11</f>
        <v>92.602989000000008</v>
      </c>
      <c r="H11" s="55">
        <f>'A9'!H11-'A10'!H11</f>
        <v>70.992953999999997</v>
      </c>
      <c r="I11" s="55">
        <f>'A9'!I11-'A10'!I11</f>
        <v>92.942702999999995</v>
      </c>
      <c r="J11" s="55">
        <f>'A9'!J11-'A10'!J11</f>
        <v>157.231247</v>
      </c>
      <c r="K11" s="55">
        <f>'A9'!K11-'A10'!K11</f>
        <v>361.27738500000004</v>
      </c>
      <c r="L11" s="55">
        <f>'A9'!L11-'A10'!L11</f>
        <v>268.51687800000002</v>
      </c>
      <c r="M11" s="55">
        <f>'A9'!M11-'A10'!M11</f>
        <v>316.40158150000002</v>
      </c>
      <c r="N11" s="55">
        <f>'A9'!N11-'A10'!N11</f>
        <v>397.72763850000001</v>
      </c>
      <c r="O11" s="55">
        <f>'A9'!O11-'A10'!O11</f>
        <v>454.77806299999997</v>
      </c>
      <c r="P11" s="55">
        <f>'A9'!P11-'A10'!P11</f>
        <v>486.12890849999997</v>
      </c>
      <c r="Q11" s="55">
        <f>'A9'!Q11-'A10'!Q11</f>
        <v>639.85859399999993</v>
      </c>
      <c r="R11" s="55">
        <f>'A9'!R11-'A10'!R11</f>
        <v>1085.728666</v>
      </c>
      <c r="S11" s="55">
        <f>'A9'!S11-'A10'!S11</f>
        <v>897.47701200000006</v>
      </c>
      <c r="T11" s="55">
        <f>'A9'!T11-'A10'!T11</f>
        <v>1144.6673519999999</v>
      </c>
      <c r="U11" s="55">
        <f>'A9'!U11-'A10'!U11</f>
        <v>1309.196459</v>
      </c>
      <c r="V11" s="55">
        <f>'A9'!V11-'A10'!V11</f>
        <v>1862.140899</v>
      </c>
      <c r="W11" s="55">
        <f>'A9'!W11-'A10'!W11</f>
        <v>1704.2661869999999</v>
      </c>
      <c r="X11" s="55">
        <f>'A9'!X11-'A10'!X11</f>
        <v>1632.3603330000001</v>
      </c>
      <c r="Y11" s="55">
        <f>'A9'!Y11-'A10'!Y11</f>
        <v>1760.5985929999999</v>
      </c>
      <c r="Z11" s="55">
        <f>'A9'!Z11-'A10'!Z11</f>
        <v>758.81267500000013</v>
      </c>
      <c r="AA11" s="55">
        <f>'A9'!AA11-'A10'!AA11</f>
        <v>2370.9587989999995</v>
      </c>
      <c r="AB11" s="55">
        <f>'A9'!AB11-'A10'!AB11</f>
        <v>1593.5377200000003</v>
      </c>
      <c r="AC11" s="55">
        <f>'A9'!AC11-'A10'!AC11</f>
        <v>1658.9214400825142</v>
      </c>
      <c r="AD11" s="55">
        <f>'A9'!AD11-'A10'!AD11</f>
        <v>2847.2716740000005</v>
      </c>
      <c r="AE11" s="55">
        <f>'A9'!AE11-'A10'!AE11</f>
        <v>3537.4711029999994</v>
      </c>
      <c r="AF11" s="55">
        <f>'A9'!AF11-'A10'!AF11</f>
        <v>27677.641491582519</v>
      </c>
    </row>
    <row r="12" spans="1:32">
      <c r="A12" s="1" t="s">
        <v>27</v>
      </c>
      <c r="B12" s="1" t="s">
        <v>28</v>
      </c>
      <c r="C12" s="55">
        <f>'A9'!C12-'A10'!C12</f>
        <v>-4.9347500000000002E-2</v>
      </c>
      <c r="D12" s="55">
        <f>'A9'!D12-'A10'!D12</f>
        <v>-0.44904300000000003</v>
      </c>
      <c r="E12" s="55">
        <f>'A9'!E12-'A10'!E12</f>
        <v>0.130027</v>
      </c>
      <c r="F12" s="55">
        <f>'A9'!F12-'A10'!F12</f>
        <v>-2.0992000000000011E-2</v>
      </c>
      <c r="G12" s="55">
        <f>'A9'!G12-'A10'!G12</f>
        <v>-2.7593790000000005</v>
      </c>
      <c r="H12" s="55">
        <f>'A9'!H12-'A10'!H12</f>
        <v>-0.74196249999999997</v>
      </c>
      <c r="I12" s="55">
        <f>'A9'!I12-'A10'!I12</f>
        <v>-0.73474349999999999</v>
      </c>
      <c r="J12" s="55">
        <f>'A9'!J12-'A10'!J12</f>
        <v>6.4512499999999973E-2</v>
      </c>
      <c r="K12" s="55">
        <f>'A9'!K12-'A10'!K12</f>
        <v>0.82599800000000001</v>
      </c>
      <c r="L12" s="55">
        <f>'A9'!L12-'A10'!L12</f>
        <v>0.40538049999999992</v>
      </c>
      <c r="M12" s="55">
        <f>'A9'!M12-'A10'!M12</f>
        <v>0.16224149999999998</v>
      </c>
      <c r="N12" s="55">
        <f>'A9'!N12-'A10'!N12</f>
        <v>1.7743000000000009E-2</v>
      </c>
      <c r="O12" s="55">
        <f>'A9'!O12-'A10'!O12</f>
        <v>-4.7695539999999994</v>
      </c>
      <c r="P12" s="55">
        <f>'A9'!P12-'A10'!P12</f>
        <v>2.0524024999999999</v>
      </c>
      <c r="Q12" s="55">
        <f>'A9'!Q12-'A10'!Q12</f>
        <v>8.7763369999999998</v>
      </c>
      <c r="R12" s="55">
        <f>'A9'!R12-'A10'!R12</f>
        <v>23.467858</v>
      </c>
      <c r="S12" s="55">
        <f>'A9'!S12-'A10'!S12</f>
        <v>17.101171000000001</v>
      </c>
      <c r="T12" s="55">
        <f>'A9'!T12-'A10'!T12</f>
        <v>5.3144519999999993</v>
      </c>
      <c r="U12" s="55">
        <f>'A9'!U12-'A10'!U12</f>
        <v>2.5744109999999996</v>
      </c>
      <c r="V12" s="55">
        <f>'A9'!V12-'A10'!V12</f>
        <v>2.0764620000000029</v>
      </c>
      <c r="W12" s="55">
        <f>'A9'!W12-'A10'!W12</f>
        <v>15.573407000000001</v>
      </c>
      <c r="X12" s="55">
        <f>'A9'!X12-'A10'!X12</f>
        <v>18.603594000000001</v>
      </c>
      <c r="Y12" s="55">
        <f>'A9'!Y12-'A10'!Y12</f>
        <v>11.166143999999999</v>
      </c>
      <c r="Z12" s="55">
        <f>'A9'!Z12-'A10'!Z12</f>
        <v>13.016983</v>
      </c>
      <c r="AA12" s="55">
        <f>'A9'!AA12-'A10'!AA12</f>
        <v>15.660300000000005</v>
      </c>
      <c r="AB12" s="55">
        <f>'A9'!AB12-'A10'!AB12</f>
        <v>-4.9378449999999994</v>
      </c>
      <c r="AC12" s="55">
        <f>'A9'!AC12-'A10'!AC12</f>
        <v>-19.415774762278982</v>
      </c>
      <c r="AD12" s="55">
        <f>'A9'!AD12-'A10'!AD12</f>
        <v>2646.4671160000003</v>
      </c>
      <c r="AE12" s="55">
        <f>'A9'!AE12-'A10'!AE12</f>
        <v>3025.4753829999995</v>
      </c>
      <c r="AF12" s="55">
        <f>'A9'!AF12-'A10'!AF12</f>
        <v>5775.0532817377207</v>
      </c>
    </row>
    <row r="13" spans="1:32">
      <c r="A13" s="1" t="s">
        <v>29</v>
      </c>
      <c r="B13" s="1" t="s">
        <v>30</v>
      </c>
      <c r="C13" s="55">
        <f>'A9'!C13-'A10'!C13</f>
        <v>2.5173859999999997</v>
      </c>
      <c r="D13" s="55">
        <f>'A9'!D13-'A10'!D13</f>
        <v>1.249279</v>
      </c>
      <c r="E13" s="55">
        <f>'A9'!E13-'A10'!E13</f>
        <v>0.53048800000000007</v>
      </c>
      <c r="F13" s="55">
        <f>'A9'!F13-'A10'!F13</f>
        <v>4.5641200000000008</v>
      </c>
      <c r="G13" s="55">
        <f>'A9'!G13-'A10'!G13</f>
        <v>8.1858139999999988</v>
      </c>
      <c r="H13" s="55">
        <f>'A9'!H13-'A10'!H13</f>
        <v>5.012867</v>
      </c>
      <c r="I13" s="55">
        <f>'A9'!I13-'A10'!I13</f>
        <v>17.330427999999998</v>
      </c>
      <c r="J13" s="55">
        <f>'A9'!J13-'A10'!J13</f>
        <v>49.404173</v>
      </c>
      <c r="K13" s="55">
        <f>'A9'!K13-'A10'!K13</f>
        <v>134.10206299999999</v>
      </c>
      <c r="L13" s="55">
        <f>'A9'!L13-'A10'!L13</f>
        <v>122.88357650000002</v>
      </c>
      <c r="M13" s="55">
        <f>'A9'!M13-'A10'!M13</f>
        <v>165.5813335</v>
      </c>
      <c r="N13" s="55">
        <f>'A9'!N13-'A10'!N13</f>
        <v>196.66951499999999</v>
      </c>
      <c r="O13" s="55">
        <f>'A9'!O13-'A10'!O13</f>
        <v>212.73850750000003</v>
      </c>
      <c r="P13" s="55">
        <f>'A9'!P13-'A10'!P13</f>
        <v>208.33002300000001</v>
      </c>
      <c r="Q13" s="55">
        <f>'A9'!Q13-'A10'!Q13</f>
        <v>218.18287700000002</v>
      </c>
      <c r="R13" s="55">
        <f>'A9'!R13-'A10'!R13</f>
        <v>257.39338299999997</v>
      </c>
      <c r="S13" s="55">
        <f>'A9'!S13-'A10'!S13</f>
        <v>227.72868600000001</v>
      </c>
      <c r="T13" s="55">
        <f>'A9'!T13-'A10'!T13</f>
        <v>318.070851</v>
      </c>
      <c r="U13" s="55">
        <f>'A9'!U13-'A10'!U13</f>
        <v>377.42972400000002</v>
      </c>
      <c r="V13" s="55">
        <f>'A9'!V13-'A10'!V13</f>
        <v>531.97350800000004</v>
      </c>
      <c r="W13" s="55">
        <f>'A9'!W13-'A10'!W13</f>
        <v>361.74248</v>
      </c>
      <c r="X13" s="55">
        <f>'A9'!X13-'A10'!X13</f>
        <v>416.49886799999996</v>
      </c>
      <c r="Y13" s="55">
        <f>'A9'!Y13-'A10'!Y13</f>
        <v>458.63694699999985</v>
      </c>
      <c r="Z13" s="55">
        <f>'A9'!Z13-'A10'!Z13</f>
        <v>528.79123600000003</v>
      </c>
      <c r="AA13" s="55">
        <f>'A9'!AA13-'A10'!AA13</f>
        <v>853.54096799999979</v>
      </c>
      <c r="AB13" s="55">
        <f>'A9'!AB13-'A10'!AB13</f>
        <v>-13.295330999999997</v>
      </c>
      <c r="AC13" s="55">
        <f>'A9'!AC13-'A10'!AC13</f>
        <v>-10.525152726915518</v>
      </c>
      <c r="AD13" s="55">
        <f>'A9'!AD13-'A10'!AD13</f>
        <v>582.47146199999997</v>
      </c>
      <c r="AE13" s="55">
        <f>'A9'!AE13-'A10'!AE13</f>
        <v>529.20663499999989</v>
      </c>
      <c r="AF13" s="55">
        <f>'A9'!AF13-'A10'!AF13</f>
        <v>6766.9467147730848</v>
      </c>
    </row>
    <row r="14" spans="1:32">
      <c r="A14" s="1" t="s">
        <v>31</v>
      </c>
      <c r="B14" s="1" t="s">
        <v>32</v>
      </c>
      <c r="C14" s="55">
        <f>'A9'!C14-'A10'!C14</f>
        <v>2.5173859999999997</v>
      </c>
      <c r="D14" s="55">
        <f>'A9'!D14-'A10'!D14</f>
        <v>1.249279</v>
      </c>
      <c r="E14" s="55">
        <f>'A9'!E14-'A10'!E14</f>
        <v>0.54575400000000007</v>
      </c>
      <c r="F14" s="55">
        <f>'A9'!F14-'A10'!F14</f>
        <v>4.5586720000000005</v>
      </c>
      <c r="G14" s="55">
        <f>'A9'!G14-'A10'!G14</f>
        <v>8.1671379999999996</v>
      </c>
      <c r="H14" s="55">
        <f>'A9'!H14-'A10'!H14</f>
        <v>4.9897205000000007</v>
      </c>
      <c r="I14" s="55">
        <f>'A9'!I14-'A10'!I14</f>
        <v>17.602156000000001</v>
      </c>
      <c r="J14" s="55">
        <f>'A9'!J14-'A10'!J14</f>
        <v>49.384059000000001</v>
      </c>
      <c r="K14" s="55">
        <f>'A9'!K14-'A10'!K14</f>
        <v>134.73483099999999</v>
      </c>
      <c r="L14" s="55">
        <f>'A9'!L14-'A10'!L14</f>
        <v>125.82529550000001</v>
      </c>
      <c r="M14" s="55">
        <f>'A9'!M14-'A10'!M14</f>
        <v>167.57569750000002</v>
      </c>
      <c r="N14" s="55">
        <f>'A9'!N14-'A10'!N14</f>
        <v>202.76085699999999</v>
      </c>
      <c r="O14" s="55">
        <f>'A9'!O14-'A10'!O14</f>
        <v>257.92880449999996</v>
      </c>
      <c r="P14" s="55">
        <f>'A9'!P14-'A10'!P14</f>
        <v>268.98393150000004</v>
      </c>
      <c r="Q14" s="55">
        <f>'A9'!Q14-'A10'!Q14</f>
        <v>319.699117</v>
      </c>
      <c r="R14" s="55">
        <f>'A9'!R14-'A10'!R14</f>
        <v>415.62831299999999</v>
      </c>
      <c r="S14" s="55">
        <f>'A9'!S14-'A10'!S14</f>
        <v>361.46383600000001</v>
      </c>
      <c r="T14" s="55">
        <f>'A9'!T14-'A10'!T14</f>
        <v>458.93831399999999</v>
      </c>
      <c r="U14" s="55">
        <f>'A9'!U14-'A10'!U14</f>
        <v>469.45260200000001</v>
      </c>
      <c r="V14" s="55">
        <f>'A9'!V14-'A10'!V14</f>
        <v>595.18227200000001</v>
      </c>
      <c r="W14" s="55">
        <f>'A9'!W14-'A10'!W14</f>
        <v>424.39533700000004</v>
      </c>
      <c r="X14" s="55">
        <f>'A9'!X14-'A10'!X14</f>
        <v>476.675747</v>
      </c>
      <c r="Y14" s="55">
        <f>'A9'!Y14-'A10'!Y14</f>
        <v>531.06803799999989</v>
      </c>
      <c r="Z14" s="55">
        <f>'A9'!Z14-'A10'!Z14</f>
        <v>633.62051400000007</v>
      </c>
      <c r="AA14" s="55">
        <f>'A9'!AA14-'A10'!AA14</f>
        <v>944.52026399999988</v>
      </c>
      <c r="AB14" s="55">
        <f>'A9'!AB14-'A10'!AB14</f>
        <v>1129.6186330000003</v>
      </c>
      <c r="AC14" s="55">
        <f>'A9'!AC14-'A10'!AC14</f>
        <v>1174.3227541984284</v>
      </c>
      <c r="AD14" s="55">
        <f>'A9'!AD14-'A10'!AD14</f>
        <v>593.44994699999995</v>
      </c>
      <c r="AE14" s="55">
        <f>'A9'!AE14-'A10'!AE14</f>
        <v>844.49579999999992</v>
      </c>
      <c r="AF14" s="55">
        <f>'A9'!AF14-'A10'!AF14</f>
        <v>10619.355069698429</v>
      </c>
    </row>
    <row r="15" spans="1:32">
      <c r="A15" s="1" t="s">
        <v>33</v>
      </c>
      <c r="B15" s="1" t="s">
        <v>34</v>
      </c>
      <c r="C15" s="55">
        <f>'A9'!C15-'A10'!C15</f>
        <v>-3.323E-3</v>
      </c>
      <c r="D15" s="55">
        <f>'A9'!D15-'A10'!D15</f>
        <v>7.1827000000000002E-2</v>
      </c>
      <c r="E15" s="55">
        <f>'A9'!E15-'A10'!E15</f>
        <v>1.397967</v>
      </c>
      <c r="F15" s="55">
        <f>'A9'!F15-'A10'!F15</f>
        <v>1.890155</v>
      </c>
      <c r="G15" s="55">
        <f>'A9'!G15-'A10'!G15</f>
        <v>0.21112</v>
      </c>
      <c r="H15" s="55">
        <f>'A9'!H15-'A10'!H15</f>
        <v>0.86267700000000014</v>
      </c>
      <c r="I15" s="55">
        <f>'A9'!I15-'A10'!I15</f>
        <v>1.711379</v>
      </c>
      <c r="J15" s="55">
        <f>'A9'!J15-'A10'!J15</f>
        <v>2.0757365000000001</v>
      </c>
      <c r="K15" s="55">
        <f>'A9'!K15-'A10'!K15</f>
        <v>1.2893990000000002</v>
      </c>
      <c r="L15" s="55">
        <f>'A9'!L15-'A10'!L15</f>
        <v>0.63821550000000005</v>
      </c>
      <c r="M15" s="55">
        <f>'A9'!M15-'A10'!M15</f>
        <v>3.0635944999999998</v>
      </c>
      <c r="N15" s="55">
        <f>'A9'!N15-'A10'!N15</f>
        <v>4.8485874999999998</v>
      </c>
      <c r="O15" s="55">
        <f>'A9'!O15-'A10'!O15</f>
        <v>8.9490245000000002</v>
      </c>
      <c r="P15" s="55">
        <f>'A9'!P15-'A10'!P15</f>
        <v>4.9562330000000001</v>
      </c>
      <c r="Q15" s="55">
        <f>'A9'!Q15-'A10'!Q15</f>
        <v>6.6114129999999998</v>
      </c>
      <c r="R15" s="55">
        <f>'A9'!R15-'A10'!R15</f>
        <v>7.266449999999999</v>
      </c>
      <c r="S15" s="55">
        <f>'A9'!S15-'A10'!S15</f>
        <v>5.3515909999999991</v>
      </c>
      <c r="T15" s="55">
        <f>'A9'!T15-'A10'!T15</f>
        <v>7.9160420000000009</v>
      </c>
      <c r="U15" s="55">
        <f>'A9'!U15-'A10'!U15</f>
        <v>12.814769999999999</v>
      </c>
      <c r="V15" s="55">
        <f>'A9'!V15-'A10'!V15</f>
        <v>8.7679259999999992</v>
      </c>
      <c r="W15" s="55">
        <f>'A9'!W15-'A10'!W15</f>
        <v>8.7491400000000006</v>
      </c>
      <c r="X15" s="55">
        <f>'A9'!X15-'A10'!X15</f>
        <v>10.725308999999999</v>
      </c>
      <c r="Y15" s="55">
        <f>'A9'!Y15-'A10'!Y15</f>
        <v>19.825892</v>
      </c>
      <c r="Z15" s="55">
        <f>'A9'!Z15-'A10'!Z15</f>
        <v>27.138258</v>
      </c>
      <c r="AA15" s="55">
        <f>'A9'!AA15-'A10'!AA15</f>
        <v>30.111521999999997</v>
      </c>
      <c r="AB15" s="55">
        <f>'A9'!AB15-'A10'!AB15</f>
        <v>31.216979000000006</v>
      </c>
      <c r="AC15" s="55">
        <f>'A9'!AC15-'A10'!AC15</f>
        <v>36.841860341846754</v>
      </c>
      <c r="AD15" s="55">
        <f>'A9'!AD15-'A10'!AD15</f>
        <v>67.470723000000007</v>
      </c>
      <c r="AE15" s="55">
        <f>'A9'!AE15-'A10'!AE15</f>
        <v>61.87706</v>
      </c>
      <c r="AF15" s="55">
        <f>'A9'!AF15-'A10'!AF15</f>
        <v>374.64752784184674</v>
      </c>
    </row>
    <row r="16" spans="1:32">
      <c r="A16" s="1" t="s">
        <v>35</v>
      </c>
      <c r="B16" s="1" t="s">
        <v>36</v>
      </c>
      <c r="C16" s="55">
        <f>'A9'!C16-'A10'!C16</f>
        <v>-0.10635650000000001</v>
      </c>
      <c r="D16" s="55">
        <f>'A9'!D16-'A10'!D16</f>
        <v>0.71331400000000011</v>
      </c>
      <c r="E16" s="55">
        <f>'A9'!E16-'A10'!E16</f>
        <v>-1.0339770000000004</v>
      </c>
      <c r="F16" s="55">
        <f>'A9'!F16-'A10'!F16</f>
        <v>-1.0601850000000002</v>
      </c>
      <c r="G16" s="55">
        <f>'A9'!G16-'A10'!G16</f>
        <v>-0.74169800000000041</v>
      </c>
      <c r="H16" s="55">
        <f>'A9'!H16-'A10'!H16</f>
        <v>-10.611419999999999</v>
      </c>
      <c r="I16" s="55">
        <f>'A9'!I16-'A10'!I16</f>
        <v>-7.6879529999999994</v>
      </c>
      <c r="J16" s="55">
        <f>'A9'!J16-'A10'!J16</f>
        <v>-6.7088804999999994</v>
      </c>
      <c r="K16" s="55">
        <f>'A9'!K16-'A10'!K16</f>
        <v>-39.248348</v>
      </c>
      <c r="L16" s="55">
        <f>'A9'!L16-'A10'!L16</f>
        <v>-47.744017499999998</v>
      </c>
      <c r="M16" s="55">
        <f>'A9'!M16-'A10'!M16</f>
        <v>-56.704774999999998</v>
      </c>
      <c r="N16" s="55">
        <f>'A9'!N16-'A10'!N16</f>
        <v>-69.643425499999992</v>
      </c>
      <c r="O16" s="55">
        <f>'A9'!O16-'A10'!O16</f>
        <v>-77.039815000000004</v>
      </c>
      <c r="P16" s="55">
        <f>'A9'!P16-'A10'!P16</f>
        <v>-80.542256499999993</v>
      </c>
      <c r="Q16" s="55">
        <f>'A9'!Q16-'A10'!Q16</f>
        <v>-99.403062000000006</v>
      </c>
      <c r="R16" s="55">
        <f>'A9'!R16-'A10'!R16</f>
        <v>-127.96803899999999</v>
      </c>
      <c r="S16" s="55">
        <f>'A9'!S16-'A10'!S16</f>
        <v>-149.10979599999999</v>
      </c>
      <c r="T16" s="55">
        <f>'A9'!T16-'A10'!T16</f>
        <v>-174.114576</v>
      </c>
      <c r="U16" s="55">
        <f>'A9'!U16-'A10'!U16</f>
        <v>-155.81566099999998</v>
      </c>
      <c r="V16" s="55">
        <f>'A9'!V16-'A10'!V16</f>
        <v>-157.05004099999999</v>
      </c>
      <c r="W16" s="55">
        <f>'A9'!W16-'A10'!W16</f>
        <v>-145.744134</v>
      </c>
      <c r="X16" s="55">
        <f>'A9'!X16-'A10'!X16</f>
        <v>-146.09721300000001</v>
      </c>
      <c r="Y16" s="55">
        <f>'A9'!Y16-'A10'!Y16</f>
        <v>-159.83612099999993</v>
      </c>
      <c r="Z16" s="55">
        <f>'A9'!Z16-'A10'!Z16</f>
        <v>-189.66639000000001</v>
      </c>
      <c r="AA16" s="55">
        <f>'A9'!AA16-'A10'!AA16</f>
        <v>-164.488946</v>
      </c>
      <c r="AB16" s="55">
        <f>'A9'!AB16-'A10'!AB16</f>
        <v>-209.36258100000001</v>
      </c>
      <c r="AC16" s="55">
        <f>'A9'!AC16-'A10'!AC16</f>
        <v>-292.46877787229863</v>
      </c>
      <c r="AD16" s="55">
        <f>'A9'!AD16-'A10'!AD16</f>
        <v>-200.64358600000008</v>
      </c>
      <c r="AE16" s="55">
        <f>'A9'!AE16-'A10'!AE16</f>
        <v>-162.66001</v>
      </c>
      <c r="AF16" s="55">
        <f>'A9'!AF16-'A10'!AF16</f>
        <v>-2932.5887273722983</v>
      </c>
    </row>
    <row r="17" spans="1:32">
      <c r="A17" s="1" t="s">
        <v>37</v>
      </c>
      <c r="B17" s="1" t="s">
        <v>38</v>
      </c>
      <c r="C17" s="55">
        <f>'A9'!C17-'A10'!C17</f>
        <v>6.3999999999999984E-5</v>
      </c>
      <c r="D17" s="55">
        <f>'A9'!D17-'A10'!D17</f>
        <v>1.6809000000000001E-2</v>
      </c>
      <c r="E17" s="55">
        <f>'A9'!E17-'A10'!E17</f>
        <v>5.9673309999999997</v>
      </c>
      <c r="F17" s="55">
        <f>'A9'!F17-'A10'!F17</f>
        <v>27.738522</v>
      </c>
      <c r="G17" s="55">
        <f>'A9'!G17-'A10'!G17</f>
        <v>18.406289000000001</v>
      </c>
      <c r="H17" s="55">
        <f>'A9'!H17-'A10'!H17</f>
        <v>15.5973615</v>
      </c>
      <c r="I17" s="55">
        <f>'A9'!I17-'A10'!I17</f>
        <v>11.819307</v>
      </c>
      <c r="J17" s="55">
        <f>'A9'!J17-'A10'!J17</f>
        <v>8.1569845000000001</v>
      </c>
      <c r="K17" s="55">
        <f>'A9'!K17-'A10'!K17</f>
        <v>11.421665999999998</v>
      </c>
      <c r="L17" s="55">
        <f>'A9'!L17-'A10'!L17</f>
        <v>11.9245585</v>
      </c>
      <c r="M17" s="55">
        <f>'A9'!M17-'A10'!M17</f>
        <v>18.541679500000001</v>
      </c>
      <c r="N17" s="55">
        <f>'A9'!N17-'A10'!N17</f>
        <v>27.5686125</v>
      </c>
      <c r="O17" s="55">
        <f>'A9'!O17-'A10'!O17</f>
        <v>31.675409999999999</v>
      </c>
      <c r="P17" s="55">
        <f>'A9'!P17-'A10'!P17</f>
        <v>33.675549999999994</v>
      </c>
      <c r="Q17" s="55">
        <f>'A9'!Q17-'A10'!Q17</f>
        <v>84.769256999999996</v>
      </c>
      <c r="R17" s="55">
        <f>'A9'!R17-'A10'!R17</f>
        <v>167.06921299999999</v>
      </c>
      <c r="S17" s="55">
        <f>'A9'!S17-'A10'!S17</f>
        <v>156.01481899999999</v>
      </c>
      <c r="T17" s="55">
        <f>'A9'!T17-'A10'!T17</f>
        <v>163.91292100000001</v>
      </c>
      <c r="U17" s="55">
        <f>'A9'!U17-'A10'!U17</f>
        <v>204.82711400000002</v>
      </c>
      <c r="V17" s="55">
        <f>'A9'!V17-'A10'!V17</f>
        <v>185.344885</v>
      </c>
      <c r="W17" s="55">
        <f>'A9'!W17-'A10'!W17</f>
        <v>195.44366300000002</v>
      </c>
      <c r="X17" s="55">
        <f>'A9'!X17-'A10'!X17</f>
        <v>230.74168900000001</v>
      </c>
      <c r="Y17" s="55">
        <f>'A9'!Y17-'A10'!Y17</f>
        <v>240.610241</v>
      </c>
      <c r="Z17" s="55">
        <f>'A9'!Z17-'A10'!Z17</f>
        <v>269.45104700000002</v>
      </c>
      <c r="AA17" s="55">
        <f>'A9'!AA17-'A10'!AA17</f>
        <v>317.95784500000002</v>
      </c>
      <c r="AB17" s="55">
        <f>'A9'!AB17-'A10'!AB17</f>
        <v>281.754119</v>
      </c>
      <c r="AC17" s="55">
        <f>'A9'!AC17-'A10'!AC17</f>
        <v>324.22034807269154</v>
      </c>
      <c r="AD17" s="55">
        <f>'A9'!AD17-'A10'!AD17</f>
        <v>602.14021099999991</v>
      </c>
      <c r="AE17" s="55">
        <f>'A9'!AE17-'A10'!AE17</f>
        <v>608.44477300000005</v>
      </c>
      <c r="AF17" s="55">
        <f>'A9'!AF17-'A10'!AF17</f>
        <v>4255.2122895726925</v>
      </c>
    </row>
    <row r="18" spans="1:32">
      <c r="A18" s="1" t="s">
        <v>39</v>
      </c>
      <c r="B18" s="1" t="s">
        <v>40</v>
      </c>
      <c r="C18" s="55">
        <f>'A9'!C18-'A10'!C18</f>
        <v>0</v>
      </c>
      <c r="D18" s="55">
        <f>'A9'!D18-'A10'!D18</f>
        <v>0</v>
      </c>
      <c r="E18" s="55">
        <f>'A9'!E18-'A10'!E18</f>
        <v>-3.4604000000000003E-2</v>
      </c>
      <c r="F18" s="55">
        <f>'A9'!F18-'A10'!F18</f>
        <v>1.0102E-2</v>
      </c>
      <c r="G18" s="55">
        <f>'A9'!G18-'A10'!G18</f>
        <v>0</v>
      </c>
      <c r="H18" s="55">
        <f>'A9'!H18-'A10'!H18</f>
        <v>0</v>
      </c>
      <c r="I18" s="55">
        <f>'A9'!I18-'A10'!I18</f>
        <v>-2.0439999999999998E-3</v>
      </c>
      <c r="J18" s="55">
        <f>'A9'!J18-'A10'!J18</f>
        <v>-0.13239699999999999</v>
      </c>
      <c r="K18" s="55">
        <f>'A9'!K18-'A10'!K18</f>
        <v>0.15942799999999999</v>
      </c>
      <c r="L18" s="55">
        <f>'A9'!L18-'A10'!L18</f>
        <v>-2.03085E-2</v>
      </c>
      <c r="M18" s="55">
        <f>'A9'!M18-'A10'!M18</f>
        <v>0</v>
      </c>
      <c r="N18" s="55">
        <f>'A9'!N18-'A10'!N18</f>
        <v>0.12236100000000001</v>
      </c>
      <c r="O18" s="55">
        <f>'A9'!O18-'A10'!O18</f>
        <v>0.21688049999999998</v>
      </c>
      <c r="P18" s="55">
        <f>'A9'!P18-'A10'!P18</f>
        <v>0.74372450000000001</v>
      </c>
      <c r="Q18" s="55">
        <f>'A9'!Q18-'A10'!Q18</f>
        <v>-0.64441400000000004</v>
      </c>
      <c r="R18" s="55">
        <f>'A9'!R18-'A10'!R18</f>
        <v>0.30839299999999992</v>
      </c>
      <c r="S18" s="55">
        <f>'A9'!S18-'A10'!S18</f>
        <v>1.6387659999999999</v>
      </c>
      <c r="T18" s="55">
        <f>'A9'!T18-'A10'!T18</f>
        <v>2.0012699999999999</v>
      </c>
      <c r="U18" s="55">
        <f>'A9'!U18-'A10'!U18</f>
        <v>4.2634259999999999</v>
      </c>
      <c r="V18" s="55">
        <f>'A9'!V18-'A10'!V18</f>
        <v>3.8169100000000005</v>
      </c>
      <c r="W18" s="55">
        <f>'A9'!W18-'A10'!W18</f>
        <v>2.9118339999999998</v>
      </c>
      <c r="X18" s="55">
        <f>'A9'!X18-'A10'!X18</f>
        <v>3.1529919999999994</v>
      </c>
      <c r="Y18" s="55">
        <f>'A9'!Y18-'A10'!Y18</f>
        <v>4.8983739999999996</v>
      </c>
      <c r="Z18" s="55">
        <f>'A9'!Z18-'A10'!Z18</f>
        <v>2.9864249999999992</v>
      </c>
      <c r="AA18" s="55">
        <f>'A9'!AA18-'A10'!AA18</f>
        <v>2.1998089999999992</v>
      </c>
      <c r="AB18" s="55">
        <f>'A9'!AB18-'A10'!AB18</f>
        <v>5.0811840000000004</v>
      </c>
      <c r="AC18" s="55">
        <f>'A9'!AC18-'A10'!AC18</f>
        <v>2.941985728880157</v>
      </c>
      <c r="AD18" s="55">
        <f>'A9'!AD18-'A10'!AD18</f>
        <v>17.120175000000003</v>
      </c>
      <c r="AE18" s="55">
        <f>'A9'!AE18-'A10'!AE18</f>
        <v>44.652644000000009</v>
      </c>
      <c r="AF18" s="55">
        <f>'A9'!AF18-'A10'!AF18</f>
        <v>98.392916228880154</v>
      </c>
    </row>
    <row r="19" spans="1:32">
      <c r="A19" s="1" t="s">
        <v>41</v>
      </c>
      <c r="B19" s="1" t="s">
        <v>42</v>
      </c>
      <c r="C19" s="55">
        <f>'A9'!C19-'A10'!C19</f>
        <v>0.62595900000000004</v>
      </c>
      <c r="D19" s="55">
        <f>'A9'!D19-'A10'!D19</f>
        <v>0.51779399999999998</v>
      </c>
      <c r="E19" s="55">
        <f>'A9'!E19-'A10'!E19</f>
        <v>0.39582900000000004</v>
      </c>
      <c r="F19" s="55">
        <f>'A9'!F19-'A10'!F19</f>
        <v>0.35275499999999999</v>
      </c>
      <c r="G19" s="55">
        <f>'A9'!G19-'A10'!G19</f>
        <v>-0.58544300000000005</v>
      </c>
      <c r="H19" s="55">
        <f>'A9'!H19-'A10'!H19</f>
        <v>2.6342764999999999</v>
      </c>
      <c r="I19" s="55">
        <f>'A9'!I19-'A10'!I19</f>
        <v>1.6370290000000001</v>
      </c>
      <c r="J19" s="55">
        <f>'A9'!J19-'A10'!J19</f>
        <v>0.27882899999999999</v>
      </c>
      <c r="K19" s="55">
        <f>'A9'!K19-'A10'!K19</f>
        <v>-9.0860099999999999</v>
      </c>
      <c r="L19" s="55">
        <f>'A9'!L19-'A10'!L19</f>
        <v>-19.047706999999999</v>
      </c>
      <c r="M19" s="55">
        <f>'A9'!M19-'A10'!M19</f>
        <v>0</v>
      </c>
      <c r="N19" s="55">
        <f>'A9'!N19-'A10'!N19</f>
        <v>-33.405821500000002</v>
      </c>
      <c r="O19" s="55">
        <f>'A9'!O19-'A10'!O19</f>
        <v>-36.606949</v>
      </c>
      <c r="P19" s="55">
        <f>'A9'!P19-'A10'!P19</f>
        <v>-35.767980499999993</v>
      </c>
      <c r="Q19" s="55">
        <f>'A9'!Q19-'A10'!Q19</f>
        <v>-43.186767999999987</v>
      </c>
      <c r="R19" s="55">
        <f>'A9'!R19-'A10'!R19</f>
        <v>-95.818444999999997</v>
      </c>
      <c r="S19" s="55">
        <f>'A9'!S19-'A10'!S19</f>
        <v>-82.228335999999985</v>
      </c>
      <c r="T19" s="55">
        <f>'A9'!T19-'A10'!T19</f>
        <v>-82.465341999999993</v>
      </c>
      <c r="U19" s="55">
        <f>'A9'!U19-'A10'!U19</f>
        <v>-89.511384000000021</v>
      </c>
      <c r="V19" s="55">
        <f>'A9'!V19-'A10'!V19</f>
        <v>-98.256056999999998</v>
      </c>
      <c r="W19" s="55">
        <f>'A9'!W19-'A10'!W19</f>
        <v>-69.666767999999962</v>
      </c>
      <c r="X19" s="55">
        <f>'A9'!X19-'A10'!X19</f>
        <v>-117.17508199999997</v>
      </c>
      <c r="Y19" s="55">
        <f>'A9'!Y19-'A10'!Y19</f>
        <v>-103.51205900000002</v>
      </c>
      <c r="Z19" s="55">
        <f>'A9'!Z19-'A10'!Z19</f>
        <v>52.786592000000027</v>
      </c>
      <c r="AA19" s="55">
        <f>'A9'!AA19-'A10'!AA19</f>
        <v>106.04236899999997</v>
      </c>
      <c r="AB19" s="55">
        <f>'A9'!AB19-'A10'!AB19</f>
        <v>104.52812999999992</v>
      </c>
      <c r="AC19" s="55">
        <f>'A9'!AC19-'A10'!AC19</f>
        <v>89.469653701375137</v>
      </c>
      <c r="AD19" s="55">
        <f>'A9'!AD19-'A10'!AD19</f>
        <v>451.30587100000002</v>
      </c>
      <c r="AE19" s="55">
        <f>'A9'!AE19-'A10'!AE19</f>
        <v>416.94736400000011</v>
      </c>
      <c r="AF19" s="55">
        <f>'A9'!AF19-'A10'!AF19</f>
        <v>311.20229920137535</v>
      </c>
    </row>
    <row r="20" spans="1:32">
      <c r="A20" s="1" t="s">
        <v>43</v>
      </c>
      <c r="B20" s="1" t="s">
        <v>44</v>
      </c>
      <c r="C20" s="55">
        <f>'A9'!C20-'A10'!C20</f>
        <v>0</v>
      </c>
      <c r="D20" s="55">
        <f>'A9'!D20-'A10'!D20</f>
        <v>0</v>
      </c>
      <c r="E20" s="55">
        <f>'A9'!E20-'A10'!E20</f>
        <v>-3.4729999999999997E-2</v>
      </c>
      <c r="F20" s="55">
        <f>'A9'!F20-'A10'!F20</f>
        <v>8.1000000000000003E-2</v>
      </c>
      <c r="G20" s="55">
        <f>'A9'!G20-'A10'!G20</f>
        <v>-1.6160000000000001E-2</v>
      </c>
      <c r="H20" s="55">
        <f>'A9'!H20-'A10'!H20</f>
        <v>-2.9264999999999998E-3</v>
      </c>
      <c r="I20" s="55">
        <f>'A9'!I20-'A10'!I20</f>
        <v>-0.41277049999999998</v>
      </c>
      <c r="J20" s="55">
        <f>'A9'!J20-'A10'!J20</f>
        <v>-0.57045100000000004</v>
      </c>
      <c r="K20" s="55">
        <f>'A9'!K20-'A10'!K20</f>
        <v>0</v>
      </c>
      <c r="L20" s="55">
        <f>'A9'!L20-'A10'!L20</f>
        <v>-0.60994149999999991</v>
      </c>
      <c r="M20" s="55">
        <f>'A9'!M20-'A10'!M20</f>
        <v>-0.27504600000000012</v>
      </c>
      <c r="N20" s="55">
        <f>'A9'!N20-'A10'!N20</f>
        <v>0</v>
      </c>
      <c r="O20" s="55">
        <f>'A9'!O20-'A10'!O20</f>
        <v>6.8610949999999988</v>
      </c>
      <c r="P20" s="55">
        <f>'A9'!P20-'A10'!P20</f>
        <v>19.159177999999997</v>
      </c>
      <c r="Q20" s="55">
        <f>'A9'!Q20-'A10'!Q20</f>
        <v>-2.6454799999999992</v>
      </c>
      <c r="R20" s="55">
        <f>'A9'!R20-'A10'!R20</f>
        <v>-6.5138770000000008</v>
      </c>
      <c r="S20" s="55">
        <f>'A9'!S20-'A10'!S20</f>
        <v>2.8495929999999987</v>
      </c>
      <c r="T20" s="55">
        <f>'A9'!T20-'A10'!T20</f>
        <v>1.3108190000000022</v>
      </c>
      <c r="U20" s="55">
        <f>'A9'!U20-'A10'!U20</f>
        <v>13.561869000000002</v>
      </c>
      <c r="V20" s="55">
        <f>'A9'!V20-'A10'!V20</f>
        <v>16.992830999999995</v>
      </c>
      <c r="W20" s="55">
        <f>'A9'!W20-'A10'!W20</f>
        <v>6.8004109999999969</v>
      </c>
      <c r="X20" s="55">
        <f>'A9'!X20-'A10'!X20</f>
        <v>8.7256200000000064</v>
      </c>
      <c r="Y20" s="55">
        <f>'A9'!Y20-'A10'!Y20</f>
        <v>-32.620491999999985</v>
      </c>
      <c r="Z20" s="55">
        <f>'A9'!Z20-'A10'!Z20</f>
        <v>4.9230900000000002</v>
      </c>
      <c r="AA20" s="55">
        <f>'A9'!AA20-'A10'!AA20</f>
        <v>2.3936989999999998</v>
      </c>
      <c r="AB20" s="55">
        <f>'A9'!AB20-'A10'!AB20</f>
        <v>-14.257075000000015</v>
      </c>
      <c r="AC20" s="55">
        <f>'A9'!AC20-'A10'!AC20</f>
        <v>-137.97517952848722</v>
      </c>
      <c r="AD20" s="55">
        <f>'A9'!AD20-'A10'!AD20</f>
        <v>8.7488379999999779</v>
      </c>
      <c r="AE20" s="55">
        <f>'A9'!AE20-'A10'!AE20</f>
        <v>4.9880559999999718</v>
      </c>
      <c r="AF20" s="55">
        <f>'A9'!AF20-'A10'!AF20</f>
        <v>-98.538030028486901</v>
      </c>
    </row>
    <row r="21" spans="1:32">
      <c r="A21" s="1" t="s">
        <v>45</v>
      </c>
      <c r="B21" s="1" t="s">
        <v>46</v>
      </c>
      <c r="C21" s="55">
        <f>'A9'!C21-'A10'!C21</f>
        <v>5.8455E-3</v>
      </c>
      <c r="D21" s="55">
        <f>'A9'!D21-'A10'!D21</f>
        <v>-4.3099999999999996E-3</v>
      </c>
      <c r="E21" s="55">
        <f>'A9'!E21-'A10'!E21</f>
        <v>-7.1910000000000012E-3</v>
      </c>
      <c r="F21" s="55">
        <f>'A9'!F21-'A10'!F21</f>
        <v>-0.15782199999999999</v>
      </c>
      <c r="G21" s="55">
        <f>'A9'!G21-'A10'!G21</f>
        <v>-0.37737699999999996</v>
      </c>
      <c r="H21" s="55">
        <f>'A9'!H21-'A10'!H21</f>
        <v>-0.5388425</v>
      </c>
      <c r="I21" s="55">
        <f>'A9'!I21-'A10'!I21</f>
        <v>-5.299799999999999E-2</v>
      </c>
      <c r="J21" s="55">
        <f>'A9'!J21-'A10'!J21</f>
        <v>-0.49408149999999995</v>
      </c>
      <c r="K21" s="55">
        <f>'A9'!K21-'A10'!K21</f>
        <v>-2.1147710000000002</v>
      </c>
      <c r="L21" s="55">
        <f>'A9'!L21-'A10'!L21</f>
        <v>-2.5524475</v>
      </c>
      <c r="M21" s="55">
        <f>'A9'!M21-'A10'!M21</f>
        <v>-3.7109284999999996</v>
      </c>
      <c r="N21" s="55">
        <f>'A9'!N21-'A10'!N21</f>
        <v>-5.2669005000000002</v>
      </c>
      <c r="O21" s="55">
        <f>'A9'!O21-'A10'!O21</f>
        <v>-10.127081500000001</v>
      </c>
      <c r="P21" s="55">
        <f>'A9'!P21-'A10'!P21</f>
        <v>-10.2057155</v>
      </c>
      <c r="Q21" s="55">
        <f>'A9'!Q21-'A10'!Q21</f>
        <v>-15.141897</v>
      </c>
      <c r="R21" s="55">
        <f>'A9'!R21-'A10'!R21</f>
        <v>-9.1106500000000032</v>
      </c>
      <c r="S21" s="55">
        <f>'A9'!S21-'A10'!S21</f>
        <v>-3.7625529999999969</v>
      </c>
      <c r="T21" s="55">
        <f>'A9'!T21-'A10'!T21</f>
        <v>17.712350999999998</v>
      </c>
      <c r="U21" s="55">
        <f>'A9'!U21-'A10'!U21</f>
        <v>16.427907000000005</v>
      </c>
      <c r="V21" s="55">
        <f>'A9'!V21-'A10'!V21</f>
        <v>-10.662723999999997</v>
      </c>
      <c r="W21" s="55">
        <f>'A9'!W21-'A10'!W21</f>
        <v>-9.4365760000000023</v>
      </c>
      <c r="X21" s="55">
        <f>'A9'!X21-'A10'!X21</f>
        <v>-14.462243000000001</v>
      </c>
      <c r="Y21" s="55">
        <f>'A9'!Y21-'A10'!Y21</f>
        <v>-49.054359000000005</v>
      </c>
      <c r="Z21" s="55">
        <f>'A9'!Z21-'A10'!Z21</f>
        <v>-59.153930000000003</v>
      </c>
      <c r="AA21" s="55">
        <f>'A9'!AA21-'A10'!AA21</f>
        <v>-36.153186000000005</v>
      </c>
      <c r="AB21" s="55">
        <f>'A9'!AB21-'A10'!AB21</f>
        <v>-23.848542999999992</v>
      </c>
      <c r="AC21" s="55">
        <f>'A9'!AC21-'A10'!AC21</f>
        <v>-41.066020886051078</v>
      </c>
      <c r="AD21" s="55">
        <f>'A9'!AD21-'A10'!AD21</f>
        <v>115.70279099999999</v>
      </c>
      <c r="AE21" s="55">
        <f>'A9'!AE21-'A10'!AE21</f>
        <v>132.29940299999996</v>
      </c>
      <c r="AF21" s="55">
        <f>'A9'!AF21-'A10'!AF21</f>
        <v>-25.31485088605109</v>
      </c>
    </row>
    <row r="22" spans="1:32">
      <c r="A22" s="1" t="s">
        <v>47</v>
      </c>
      <c r="B22" s="1" t="s">
        <v>48</v>
      </c>
      <c r="C22" s="55">
        <f>'A9'!C22-'A10'!C22</f>
        <v>5.595021</v>
      </c>
      <c r="D22" s="55">
        <f>'A9'!D22-'A10'!D22</f>
        <v>1.9769380000000001</v>
      </c>
      <c r="E22" s="55">
        <f>'A9'!E22-'A10'!E22</f>
        <v>1.8159299999999998</v>
      </c>
      <c r="F22" s="55">
        <f>'A9'!F22-'A10'!F22</f>
        <v>1.3455569999999999</v>
      </c>
      <c r="G22" s="55">
        <f>'A9'!G22-'A10'!G22</f>
        <v>3.9388080000000008</v>
      </c>
      <c r="H22" s="55">
        <f>'A9'!H22-'A10'!H22</f>
        <v>-9.0925645000000017</v>
      </c>
      <c r="I22" s="55">
        <f>'A9'!I22-'A10'!I22</f>
        <v>-2.4658464999999996</v>
      </c>
      <c r="J22" s="55">
        <f>'A9'!J22-'A10'!J22</f>
        <v>-15.601661500000002</v>
      </c>
      <c r="K22" s="55">
        <f>'A9'!K22-'A10'!K22</f>
        <v>-37.917793000000003</v>
      </c>
      <c r="L22" s="55">
        <f>'A9'!L22-'A10'!L22</f>
        <v>16.112507000000001</v>
      </c>
      <c r="M22" s="55">
        <f>'A9'!M22-'A10'!M22</f>
        <v>55.600544499999998</v>
      </c>
      <c r="N22" s="55">
        <f>'A9'!N22-'A10'!N22</f>
        <v>22.740478999999997</v>
      </c>
      <c r="O22" s="55">
        <f>'A9'!O22-'A10'!O22</f>
        <v>0</v>
      </c>
      <c r="P22" s="55">
        <f>'A9'!P22-'A10'!P22</f>
        <v>22.253465500000001</v>
      </c>
      <c r="Q22" s="55">
        <f>'A9'!Q22-'A10'!Q22</f>
        <v>24.874647</v>
      </c>
      <c r="R22" s="55">
        <f>'A9'!R22-'A10'!R22</f>
        <v>11.006873000000001</v>
      </c>
      <c r="S22" s="55">
        <f>'A9'!S22-'A10'!S22</f>
        <v>2.7115279999999999</v>
      </c>
      <c r="T22" s="55">
        <f>'A9'!T22-'A10'!T22</f>
        <v>0.74208099999999999</v>
      </c>
      <c r="U22" s="55">
        <f>'A9'!U22-'A10'!U22</f>
        <v>0.12513099999999999</v>
      </c>
      <c r="V22" s="55">
        <f>'A9'!V22-'A10'!V22</f>
        <v>0.16187699999999999</v>
      </c>
      <c r="W22" s="55">
        <f>'A9'!W22-'A10'!W22</f>
        <v>0.32155499999999998</v>
      </c>
      <c r="X22" s="55">
        <f>'A9'!X22-'A10'!X22</f>
        <v>0.282329</v>
      </c>
      <c r="Y22" s="55">
        <f>'A9'!Y22-'A10'!Y22</f>
        <v>0.36518399999999995</v>
      </c>
      <c r="Z22" s="55">
        <f>'A9'!Z22-'A10'!Z22</f>
        <v>0.55092099999999977</v>
      </c>
      <c r="AA22" s="55">
        <f>'A9'!AA22-'A10'!AA22</f>
        <v>0.429234</v>
      </c>
      <c r="AB22" s="55">
        <f>'A9'!AB22-'A10'!AB22</f>
        <v>1.9296859999999998</v>
      </c>
      <c r="AC22" s="55">
        <f>'A9'!AC22-'A10'!AC22</f>
        <v>2.3839581394891942</v>
      </c>
      <c r="AD22" s="55">
        <f>'A9'!AD22-'A10'!AD22</f>
        <v>3.1074310000000001</v>
      </c>
      <c r="AE22" s="55">
        <f>'A9'!AE22-'A10'!AE22</f>
        <v>0.9218869999999999</v>
      </c>
      <c r="AF22" s="55">
        <f>'A9'!AF22-'A10'!AF22</f>
        <v>116.21570663948924</v>
      </c>
    </row>
    <row r="23" spans="1:32">
      <c r="A23" s="1" t="s">
        <v>49</v>
      </c>
      <c r="B23" s="1" t="s">
        <v>50</v>
      </c>
      <c r="C23" s="55">
        <f>'A9'!C23-'A10'!C23</f>
        <v>-1.1647640000000001</v>
      </c>
      <c r="D23" s="55">
        <f>'A9'!D23-'A10'!D23</f>
        <v>-3.0999250000000012</v>
      </c>
      <c r="E23" s="55">
        <f>'A9'!E23-'A10'!E23</f>
        <v>-9.264384999999999</v>
      </c>
      <c r="F23" s="55">
        <f>'A9'!F23-'A10'!F23</f>
        <v>-5.7557119999999999</v>
      </c>
      <c r="G23" s="55">
        <f>'A9'!G23-'A10'!G23</f>
        <v>-19.087987999999996</v>
      </c>
      <c r="H23" s="55">
        <f>'A9'!H23-'A10'!H23</f>
        <v>-13.847099499999999</v>
      </c>
      <c r="I23" s="55">
        <f>'A9'!I23-'A10'!I23</f>
        <v>-25.590318</v>
      </c>
      <c r="J23" s="55">
        <f>'A9'!J23-'A10'!J23</f>
        <v>-57.275730500000002</v>
      </c>
      <c r="K23" s="55">
        <f>'A9'!K23-'A10'!K23</f>
        <v>-189.74765099999999</v>
      </c>
      <c r="L23" s="55">
        <f>'A9'!L23-'A10'!L23</f>
        <v>-149.9427925</v>
      </c>
      <c r="M23" s="55">
        <f>'A9'!M23-'A10'!M23</f>
        <v>-172.97275550000001</v>
      </c>
      <c r="N23" s="55">
        <f>'A9'!N23-'A10'!N23</f>
        <v>-209.70117250000001</v>
      </c>
      <c r="O23" s="55">
        <f>'A9'!O23-'A10'!O23</f>
        <v>-298.27501699999999</v>
      </c>
      <c r="P23" s="55">
        <f>'A9'!P23-'A10'!P23</f>
        <v>-280.16602749999998</v>
      </c>
      <c r="Q23" s="55">
        <f>'A9'!Q23-'A10'!Q23</f>
        <v>-607.17807399999992</v>
      </c>
      <c r="R23" s="55">
        <f>'A9'!R23-'A10'!R23</f>
        <v>-808.05902199999991</v>
      </c>
      <c r="S23" s="55">
        <f>'A9'!S23-'A10'!S23</f>
        <v>-1011.996048</v>
      </c>
      <c r="T23" s="55">
        <f>'A9'!T23-'A10'!T23</f>
        <v>-904.28446700000006</v>
      </c>
      <c r="U23" s="55">
        <f>'A9'!U23-'A10'!U23</f>
        <v>-1137.5947470000001</v>
      </c>
      <c r="V23" s="55">
        <f>'A9'!V23-'A10'!V23</f>
        <v>-1685.5264069999998</v>
      </c>
      <c r="W23" s="55">
        <f>'A9'!W23-'A10'!W23</f>
        <v>-2056.4122229999998</v>
      </c>
      <c r="X23" s="55">
        <f>'A9'!X23-'A10'!X23</f>
        <v>-2270.0578270000001</v>
      </c>
      <c r="Y23" s="55">
        <f>'A9'!Y23-'A10'!Y23</f>
        <v>-1984.0632689999998</v>
      </c>
      <c r="Z23" s="55">
        <f>'A9'!Z23-'A10'!Z23</f>
        <v>-1231.3595930000004</v>
      </c>
      <c r="AA23" s="55">
        <f>'A9'!AA23-'A10'!AA23</f>
        <v>-1117.7741920000001</v>
      </c>
      <c r="AB23" s="55">
        <f>'A9'!AB23-'A10'!AB23</f>
        <v>-2003.0885919999998</v>
      </c>
      <c r="AC23" s="55">
        <f>'A9'!AC23-'A10'!AC23</f>
        <v>-2344.7123545009822</v>
      </c>
      <c r="AD23" s="55">
        <f>'A9'!AD23-'A10'!AD23</f>
        <v>-1963.7495709999998</v>
      </c>
      <c r="AE23" s="55">
        <f>'A9'!AE23-'A10'!AE23</f>
        <v>-1983.0241609999998</v>
      </c>
      <c r="AF23" s="55">
        <f>'A9'!AF23-'A10'!AF23</f>
        <v>-24544.771885500988</v>
      </c>
    </row>
    <row r="24" spans="1:32">
      <c r="A24" s="1" t="s">
        <v>51</v>
      </c>
      <c r="B24" s="1" t="s">
        <v>52</v>
      </c>
      <c r="C24" s="55">
        <f>'A9'!C24-'A10'!C24</f>
        <v>0</v>
      </c>
      <c r="D24" s="55">
        <f>'A9'!D24-'A10'!D24</f>
        <v>4.7989000000000004E-2</v>
      </c>
      <c r="E24" s="55">
        <f>'A9'!E24-'A10'!E24</f>
        <v>-0.31980900000000001</v>
      </c>
      <c r="F24" s="55">
        <f>'A9'!F24-'A10'!F24</f>
        <v>0.29955900000000002</v>
      </c>
      <c r="G24" s="55">
        <f>'A9'!G24-'A10'!G24</f>
        <v>0.29188999999999993</v>
      </c>
      <c r="H24" s="55">
        <f>'A9'!H24-'A10'!H24</f>
        <v>0.46864149999999999</v>
      </c>
      <c r="I24" s="55">
        <f>'A9'!I24-'A10'!I24</f>
        <v>0.85636500000000004</v>
      </c>
      <c r="J24" s="55">
        <f>'A9'!J24-'A10'!J24</f>
        <v>0.25506099999999998</v>
      </c>
      <c r="K24" s="55">
        <f>'A9'!K24-'A10'!K24</f>
        <v>5.8440780000000014</v>
      </c>
      <c r="L24" s="55">
        <f>'A9'!L24-'A10'!L24</f>
        <v>4.7323344999999994</v>
      </c>
      <c r="M24" s="55">
        <f>'A9'!M24-'A10'!M24</f>
        <v>9.0471934999999988</v>
      </c>
      <c r="N24" s="55">
        <f>'A9'!N24-'A10'!N24</f>
        <v>5.3266254999999996</v>
      </c>
      <c r="O24" s="55">
        <f>'A9'!O24-'A10'!O24</f>
        <v>0.95704449999999985</v>
      </c>
      <c r="P24" s="55">
        <f>'A9'!P24-'A10'!P24</f>
        <v>1.2377525</v>
      </c>
      <c r="Q24" s="55">
        <f>'A9'!Q24-'A10'!Q24</f>
        <v>24.722636000000001</v>
      </c>
      <c r="R24" s="55">
        <f>'A9'!R24-'A10'!R24</f>
        <v>3.2637830000000005</v>
      </c>
      <c r="S24" s="55">
        <f>'A9'!S24-'A10'!S24</f>
        <v>8.639113</v>
      </c>
      <c r="T24" s="55">
        <f>'A9'!T24-'A10'!T24</f>
        <v>10.709543</v>
      </c>
      <c r="U24" s="55">
        <f>'A9'!U24-'A10'!U24</f>
        <v>8.6959949999999999</v>
      </c>
      <c r="V24" s="55">
        <f>'A9'!V24-'A10'!V24</f>
        <v>8.1496880000000012</v>
      </c>
      <c r="W24" s="55">
        <f>'A9'!W24-'A10'!W24</f>
        <v>16.088232999999999</v>
      </c>
      <c r="X24" s="55">
        <f>'A9'!X24-'A10'!X24</f>
        <v>26.044919</v>
      </c>
      <c r="Y24" s="55">
        <f>'A9'!Y24-'A10'!Y24</f>
        <v>64.067689000000001</v>
      </c>
      <c r="Z24" s="55">
        <f>'A9'!Z24-'A10'!Z24</f>
        <v>358.91592900000006</v>
      </c>
      <c r="AA24" s="55">
        <f>'A9'!AA24-'A10'!AA24</f>
        <v>101.63570399999998</v>
      </c>
      <c r="AB24" s="55">
        <f>'A9'!AB24-'A10'!AB24</f>
        <v>179.45026200000001</v>
      </c>
      <c r="AC24" s="55">
        <f>'A9'!AC24-'A10'!AC24</f>
        <v>177.93099918860511</v>
      </c>
      <c r="AD24" s="55">
        <f>'A9'!AD24-'A10'!AD24</f>
        <v>93.164074999999997</v>
      </c>
      <c r="AE24" s="55">
        <f>'A9'!AE24-'A10'!AE24</f>
        <v>53.027284999999999</v>
      </c>
      <c r="AF24" s="55">
        <f>'A9'!AF24-'A10'!AF24</f>
        <v>1163.550578188605</v>
      </c>
    </row>
    <row r="25" spans="1:32">
      <c r="A25" s="1" t="s">
        <v>53</v>
      </c>
      <c r="B25" s="1" t="s">
        <v>54</v>
      </c>
      <c r="C25" s="55">
        <f>'A9'!C25-'A10'!C25</f>
        <v>2.0613300000000003</v>
      </c>
      <c r="D25" s="55">
        <f>'A9'!D25-'A10'!D25</f>
        <v>7.1211169999999999</v>
      </c>
      <c r="E25" s="55">
        <f>'A9'!E25-'A10'!E25</f>
        <v>15.375022999999999</v>
      </c>
      <c r="F25" s="55">
        <f>'A9'!F25-'A10'!F25</f>
        <v>39.558179000000003</v>
      </c>
      <c r="G25" s="55">
        <f>'A9'!G25-'A10'!G25</f>
        <v>79.764734000000004</v>
      </c>
      <c r="H25" s="55">
        <f>'A9'!H25-'A10'!H25</f>
        <v>-53.073158999999997</v>
      </c>
      <c r="I25" s="55">
        <f>'A9'!I25-'A10'!I25</f>
        <v>-26.311090000000007</v>
      </c>
      <c r="J25" s="55">
        <f>'A9'!J25-'A10'!J25</f>
        <v>-20.146101000000016</v>
      </c>
      <c r="K25" s="55">
        <f>'A9'!K25-'A10'!K25</f>
        <v>-58.46364200000005</v>
      </c>
      <c r="L25" s="55">
        <f>'A9'!L25-'A10'!L25</f>
        <v>103.68078749999998</v>
      </c>
      <c r="M25" s="55">
        <f>'A9'!M25-'A10'!M25</f>
        <v>143.26377949999997</v>
      </c>
      <c r="N25" s="55">
        <f>'A9'!N25-'A10'!N25</f>
        <v>430.82726550000007</v>
      </c>
      <c r="O25" s="55">
        <f>'A9'!O25-'A10'!O25</f>
        <v>741.19881350000003</v>
      </c>
      <c r="P25" s="55">
        <f>'A9'!P25-'A10'!P25</f>
        <v>1016.2699095</v>
      </c>
      <c r="Q25" s="55">
        <f>'A9'!Q25-'A10'!Q25</f>
        <v>2160.7548099999999</v>
      </c>
      <c r="R25" s="55">
        <f>'A9'!R25-'A10'!R25</f>
        <v>2692.1031190000003</v>
      </c>
      <c r="S25" s="55">
        <f>'A9'!S25-'A10'!S25</f>
        <v>3065.50621</v>
      </c>
      <c r="T25" s="55">
        <f>'A9'!T25-'A10'!T25</f>
        <v>3191.9748680000002</v>
      </c>
      <c r="U25" s="55">
        <f>'A9'!U25-'A10'!U25</f>
        <v>3666.6688440000003</v>
      </c>
      <c r="V25" s="55">
        <f>'A9'!V25-'A10'!V25</f>
        <v>3883.3849329999998</v>
      </c>
      <c r="W25" s="55">
        <f>'A9'!W25-'A10'!W25</f>
        <v>3757.7319480000001</v>
      </c>
      <c r="X25" s="55">
        <f>'A9'!X25-'A10'!X25</f>
        <v>3767.818636</v>
      </c>
      <c r="Y25" s="55">
        <f>'A9'!Y25-'A10'!Y25</f>
        <v>3860.3518460000005</v>
      </c>
      <c r="Z25" s="55">
        <f>'A9'!Z25-'A10'!Z25</f>
        <v>4431.7240360000005</v>
      </c>
      <c r="AA25" s="55">
        <f>'A9'!AA25-'A10'!AA25</f>
        <v>4557.3029069999993</v>
      </c>
      <c r="AB25" s="55">
        <f>'A9'!AB25-'A10'!AB25</f>
        <v>4110.1935129999993</v>
      </c>
      <c r="AC25" s="55">
        <f>'A9'!AC25-'A10'!AC25</f>
        <v>3461.3950068664044</v>
      </c>
      <c r="AD25" s="55">
        <f>'A9'!AD25-'A10'!AD25</f>
        <v>5538.3480059999983</v>
      </c>
      <c r="AE25" s="55">
        <f>'A9'!AE25-'A10'!AE25</f>
        <v>4539.010182</v>
      </c>
      <c r="AF25" s="55">
        <f>'A9'!AF25-'A10'!AF25</f>
        <v>59105.395811366398</v>
      </c>
    </row>
    <row r="26" spans="1:32">
      <c r="A26" s="1" t="s">
        <v>55</v>
      </c>
      <c r="B26" s="1" t="s">
        <v>56</v>
      </c>
      <c r="C26" s="55">
        <f>'A9'!C26-'A10'!C26</f>
        <v>-2.4799499999999999E-2</v>
      </c>
      <c r="D26" s="55">
        <f>'A9'!D26-'A10'!D26</f>
        <v>-2.0861999999999999E-2</v>
      </c>
      <c r="E26" s="55">
        <f>'A9'!E26-'A10'!E26</f>
        <v>-7.7664999999999998E-2</v>
      </c>
      <c r="F26" s="55">
        <f>'A9'!F26-'A10'!F26</f>
        <v>1.9487999999999998E-2</v>
      </c>
      <c r="G26" s="55">
        <f>'A9'!G26-'A10'!G26</f>
        <v>-3.8359999999999996E-3</v>
      </c>
      <c r="H26" s="55">
        <f>'A9'!H26-'A10'!H26</f>
        <v>-0.60804100000000005</v>
      </c>
      <c r="I26" s="55">
        <f>'A9'!I26-'A10'!I26</f>
        <v>-0.67059950000000002</v>
      </c>
      <c r="J26" s="55">
        <f>'A9'!J26-'A10'!J26</f>
        <v>-3.0035265</v>
      </c>
      <c r="K26" s="55">
        <f>'A9'!K26-'A10'!K26</f>
        <v>-2.1819679999999995</v>
      </c>
      <c r="L26" s="55">
        <f>'A9'!L26-'A10'!L26</f>
        <v>-6.6346805</v>
      </c>
      <c r="M26" s="55">
        <f>'A9'!M26-'A10'!M26</f>
        <v>-2.29969</v>
      </c>
      <c r="N26" s="55">
        <f>'A9'!N26-'A10'!N26</f>
        <v>-0.12739149999999999</v>
      </c>
      <c r="O26" s="55">
        <f>'A9'!O26-'A10'!O26</f>
        <v>0.27354350000000016</v>
      </c>
      <c r="P26" s="55">
        <f>'A9'!P26-'A10'!P26</f>
        <v>0.74369350000000023</v>
      </c>
      <c r="Q26" s="55">
        <f>'A9'!Q26-'A10'!Q26</f>
        <v>-1.3825079999999998</v>
      </c>
      <c r="R26" s="55">
        <f>'A9'!R26-'A10'!R26</f>
        <v>0.74417900000000037</v>
      </c>
      <c r="S26" s="55">
        <f>'A9'!S26-'A10'!S26</f>
        <v>-0.35696899999999987</v>
      </c>
      <c r="T26" s="55">
        <f>'A9'!T26-'A10'!T26</f>
        <v>0.40778800000000004</v>
      </c>
      <c r="U26" s="55">
        <f>'A9'!U26-'A10'!U26</f>
        <v>1.5829109999999997</v>
      </c>
      <c r="V26" s="55">
        <f>'A9'!V26-'A10'!V26</f>
        <v>4.251843</v>
      </c>
      <c r="W26" s="55">
        <f>'A9'!W26-'A10'!W26</f>
        <v>6.6811419999999995</v>
      </c>
      <c r="X26" s="55">
        <f>'A9'!X26-'A10'!X26</f>
        <v>5.7329129999999999</v>
      </c>
      <c r="Y26" s="55">
        <f>'A9'!Y26-'A10'!Y26</f>
        <v>6.636469</v>
      </c>
      <c r="Z26" s="55">
        <f>'A9'!Z26-'A10'!Z26</f>
        <v>1.0686339999999999</v>
      </c>
      <c r="AA26" s="55">
        <f>'A9'!AA26-'A10'!AA26</f>
        <v>1.3318369999999999</v>
      </c>
      <c r="AB26" s="55">
        <f>'A9'!AB26-'A10'!AB26</f>
        <v>6.4416860000000007</v>
      </c>
      <c r="AC26" s="55">
        <f>'A9'!AC26-'A10'!AC26</f>
        <v>7.3189499017681729</v>
      </c>
      <c r="AD26" s="55">
        <f>'A9'!AD26-'A10'!AD26</f>
        <v>15.791121000000006</v>
      </c>
      <c r="AE26" s="55">
        <f>'A9'!AE26-'A10'!AE26</f>
        <v>13.509721000000001</v>
      </c>
      <c r="AF26" s="55">
        <f>'A9'!AF26-'A10'!AF26</f>
        <v>55.143382401768186</v>
      </c>
    </row>
    <row r="27" spans="1:32">
      <c r="A27" s="1" t="s">
        <v>57</v>
      </c>
      <c r="B27" s="1" t="s">
        <v>58</v>
      </c>
      <c r="C27" s="55">
        <f>'A9'!C27-'A10'!C27</f>
        <v>2.4729999999999999E-3</v>
      </c>
      <c r="D27" s="55">
        <f>'A9'!D27-'A10'!D27</f>
        <v>5.3530000000000001E-3</v>
      </c>
      <c r="E27" s="55">
        <f>'A9'!E27-'A10'!E27</f>
        <v>0</v>
      </c>
      <c r="F27" s="55">
        <f>'A9'!F27-'A10'!F27</f>
        <v>0</v>
      </c>
      <c r="G27" s="55">
        <f>'A9'!G27-'A10'!G27</f>
        <v>-3.2994999999999997E-2</v>
      </c>
      <c r="H27" s="55">
        <f>'A9'!H27-'A10'!H27</f>
        <v>-5.1042499999999998E-2</v>
      </c>
      <c r="I27" s="55">
        <f>'A9'!I27-'A10'!I27</f>
        <v>0.127771</v>
      </c>
      <c r="J27" s="55">
        <f>'A9'!J27-'A10'!J27</f>
        <v>-0.16222050000000002</v>
      </c>
      <c r="K27" s="55">
        <f>'A9'!K27-'A10'!K27</f>
        <v>-0.19078000000000001</v>
      </c>
      <c r="L27" s="55">
        <f>'A9'!L27-'A10'!L27</f>
        <v>-0.10202549999999999</v>
      </c>
      <c r="M27" s="55">
        <f>'A9'!M27-'A10'!M27</f>
        <v>-0.10046499999999998</v>
      </c>
      <c r="N27" s="55">
        <f>'A9'!N27-'A10'!N27</f>
        <v>0.67266900000000007</v>
      </c>
      <c r="O27" s="55">
        <f>'A9'!O27-'A10'!O27</f>
        <v>-4.2556500000000025E-2</v>
      </c>
      <c r="P27" s="55">
        <f>'A9'!P27-'A10'!P27</f>
        <v>-0.45044349999999994</v>
      </c>
      <c r="Q27" s="55">
        <f>'A9'!Q27-'A10'!Q27</f>
        <v>-0.44126599999999994</v>
      </c>
      <c r="R27" s="55">
        <f>'A9'!R27-'A10'!R27</f>
        <v>-1.7547039999999998</v>
      </c>
      <c r="S27" s="55">
        <f>'A9'!S27-'A10'!S27</f>
        <v>23.526613000000001</v>
      </c>
      <c r="T27" s="55">
        <f>'A9'!T27-'A10'!T27</f>
        <v>15.80692</v>
      </c>
      <c r="U27" s="55">
        <f>'A9'!U27-'A10'!U27</f>
        <v>7.0758449999999993</v>
      </c>
      <c r="V27" s="55">
        <f>'A9'!V27-'A10'!V27</f>
        <v>12.980350000000001</v>
      </c>
      <c r="W27" s="55">
        <f>'A9'!W27-'A10'!W27</f>
        <v>29.389500999999999</v>
      </c>
      <c r="X27" s="55">
        <f>'A9'!X27-'A10'!X27</f>
        <v>21.682354</v>
      </c>
      <c r="Y27" s="55">
        <f>'A9'!Y27-'A10'!Y27</f>
        <v>38.319500000000005</v>
      </c>
      <c r="Z27" s="55">
        <f>'A9'!Z27-'A10'!Z27</f>
        <v>47.668232000000003</v>
      </c>
      <c r="AA27" s="55">
        <f>'A9'!AA27-'A10'!AA27</f>
        <v>56.281613999999998</v>
      </c>
      <c r="AB27" s="55">
        <f>'A9'!AB27-'A10'!AB27</f>
        <v>101.68716199999999</v>
      </c>
      <c r="AC27" s="55">
        <f>'A9'!AC27-'A10'!AC27</f>
        <v>106.04927023575637</v>
      </c>
      <c r="AD27" s="55">
        <f>'A9'!AD27-'A10'!AD27</f>
        <v>298.39754199999999</v>
      </c>
      <c r="AE27" s="55">
        <f>'A9'!AE27-'A10'!AE27</f>
        <v>277.59655600000002</v>
      </c>
      <c r="AF27" s="55">
        <f>'A9'!AF27-'A10'!AF27</f>
        <v>1033.9412267357563</v>
      </c>
    </row>
    <row r="28" spans="1:32">
      <c r="A28" s="1" t="s">
        <v>59</v>
      </c>
      <c r="B28" s="1" t="s">
        <v>60</v>
      </c>
      <c r="C28" s="55">
        <f>'A9'!C28-'A10'!C28</f>
        <v>0.60207699999999997</v>
      </c>
      <c r="D28" s="55">
        <f>'A9'!D28-'A10'!D28</f>
        <v>1.294049</v>
      </c>
      <c r="E28" s="55">
        <f>'A9'!E28-'A10'!E28</f>
        <v>1.3877999999999999</v>
      </c>
      <c r="F28" s="55">
        <f>'A9'!F28-'A10'!F28</f>
        <v>1.9842380000000002</v>
      </c>
      <c r="G28" s="55">
        <f>'A9'!G28-'A10'!G28</f>
        <v>1.9694669999999999</v>
      </c>
      <c r="H28" s="55">
        <f>'A9'!H28-'A10'!H28</f>
        <v>2.2917084999999999</v>
      </c>
      <c r="I28" s="55">
        <f>'A9'!I28-'A10'!I28</f>
        <v>5.8987585000000005</v>
      </c>
      <c r="J28" s="55">
        <f>'A9'!J28-'A10'!J28</f>
        <v>5.6133730000000002</v>
      </c>
      <c r="K28" s="55">
        <f>'A9'!K28-'A10'!K28</f>
        <v>34.658178999999997</v>
      </c>
      <c r="L28" s="55">
        <f>'A9'!L28-'A10'!L28</f>
        <v>44.339562999999998</v>
      </c>
      <c r="M28" s="55">
        <f>'A9'!M28-'A10'!M28</f>
        <v>63.269367500000008</v>
      </c>
      <c r="N28" s="55">
        <f>'A9'!N28-'A10'!N28</f>
        <v>132.07718149999999</v>
      </c>
      <c r="O28" s="55">
        <f>'A9'!O28-'A10'!O28</f>
        <v>326.77494300000001</v>
      </c>
      <c r="P28" s="55">
        <f>'A9'!P28-'A10'!P28</f>
        <v>401.96505550000001</v>
      </c>
      <c r="Q28" s="55">
        <f>'A9'!Q28-'A10'!Q28</f>
        <v>1190.9069079999999</v>
      </c>
      <c r="R28" s="55">
        <f>'A9'!R28-'A10'!R28</f>
        <v>1838.2405940000001</v>
      </c>
      <c r="S28" s="55">
        <f>'A9'!S28-'A10'!S28</f>
        <v>2471.8181909999998</v>
      </c>
      <c r="T28" s="55">
        <f>'A9'!T28-'A10'!T28</f>
        <v>2977.203117</v>
      </c>
      <c r="U28" s="55">
        <f>'A9'!U28-'A10'!U28</f>
        <v>2888.177158</v>
      </c>
      <c r="V28" s="55">
        <f>'A9'!V28-'A10'!V28</f>
        <v>3047.82942</v>
      </c>
      <c r="W28" s="55">
        <f>'A9'!W28-'A10'!W28</f>
        <v>2945.0787540000001</v>
      </c>
      <c r="X28" s="55">
        <f>'A9'!X28-'A10'!X28</f>
        <v>3375.160202</v>
      </c>
      <c r="Y28" s="55">
        <f>'A9'!Y28-'A10'!Y28</f>
        <v>3359.226686</v>
      </c>
      <c r="Z28" s="55">
        <f>'A9'!Z28-'A10'!Z28</f>
        <v>2951.2597570000003</v>
      </c>
      <c r="AA28" s="55">
        <f>'A9'!AA28-'A10'!AA28</f>
        <v>2987.1235920000004</v>
      </c>
      <c r="AB28" s="55">
        <f>'A9'!AB28-'A10'!AB28</f>
        <v>3686.9697510000001</v>
      </c>
      <c r="AC28" s="55">
        <f>'A9'!AC28-'A10'!AC28</f>
        <v>3838.7609899056984</v>
      </c>
      <c r="AD28" s="55">
        <f>'A9'!AD28-'A10'!AD28</f>
        <v>301.51020199999999</v>
      </c>
      <c r="AE28" s="55">
        <f>'A9'!AE28-'A10'!AE28</f>
        <v>322.04149800000005</v>
      </c>
      <c r="AF28" s="55">
        <f>'A9'!AF28-'A10'!AF28</f>
        <v>39205.432580405708</v>
      </c>
    </row>
    <row r="29" spans="1:32">
      <c r="A29" s="1" t="s">
        <v>61</v>
      </c>
      <c r="B29" s="1" t="s">
        <v>62</v>
      </c>
      <c r="C29" s="55">
        <f>'A9'!C29-'A10'!C29</f>
        <v>1.4063665000000001</v>
      </c>
      <c r="D29" s="55">
        <f>'A9'!D29-'A10'!D29</f>
        <v>4.1655689999999996</v>
      </c>
      <c r="E29" s="55">
        <f>'A9'!E29-'A10'!E29</f>
        <v>2.1615260000000003</v>
      </c>
      <c r="F29" s="55">
        <f>'A9'!F29-'A10'!F29</f>
        <v>6.6712990000000003</v>
      </c>
      <c r="G29" s="55">
        <f>'A9'!G29-'A10'!G29</f>
        <v>11.070534000000002</v>
      </c>
      <c r="H29" s="55">
        <f>'A9'!H29-'A10'!H29</f>
        <v>9.9556570000000004</v>
      </c>
      <c r="I29" s="55">
        <f>'A9'!I29-'A10'!I29</f>
        <v>14.0705285</v>
      </c>
      <c r="J29" s="55">
        <f>'A9'!J29-'A10'!J29</f>
        <v>16.828069500000002</v>
      </c>
      <c r="K29" s="55">
        <f>'A9'!K29-'A10'!K29</f>
        <v>23.431637000000002</v>
      </c>
      <c r="L29" s="55">
        <f>'A9'!L29-'A10'!L29</f>
        <v>6.4600819999999999</v>
      </c>
      <c r="M29" s="55">
        <f>'A9'!M29-'A10'!M29</f>
        <v>4.6569590000000005</v>
      </c>
      <c r="N29" s="55">
        <f>'A9'!N29-'A10'!N29</f>
        <v>5.4921764999999994</v>
      </c>
      <c r="O29" s="55">
        <f>'A9'!O29-'A10'!O29</f>
        <v>-9.1960264999999985</v>
      </c>
      <c r="P29" s="55">
        <f>'A9'!P29-'A10'!P29</f>
        <v>21.135855500000002</v>
      </c>
      <c r="Q29" s="55">
        <f>'A9'!Q29-'A10'!Q29</f>
        <v>34.182523000000003</v>
      </c>
      <c r="R29" s="55">
        <f>'A9'!R29-'A10'!R29</f>
        <v>63.395945000000005</v>
      </c>
      <c r="S29" s="55">
        <f>'A9'!S29-'A10'!S29</f>
        <v>61.468329999999995</v>
      </c>
      <c r="T29" s="55">
        <f>'A9'!T29-'A10'!T29</f>
        <v>88.678358000000003</v>
      </c>
      <c r="U29" s="55">
        <f>'A9'!U29-'A10'!U29</f>
        <v>85.569781999999989</v>
      </c>
      <c r="V29" s="55">
        <f>'A9'!V29-'A10'!V29</f>
        <v>136.577226</v>
      </c>
      <c r="W29" s="55">
        <f>'A9'!W29-'A10'!W29</f>
        <v>145.83892800000001</v>
      </c>
      <c r="X29" s="55">
        <f>'A9'!X29-'A10'!X29</f>
        <v>162.99037300000001</v>
      </c>
      <c r="Y29" s="55">
        <f>'A9'!Y29-'A10'!Y29</f>
        <v>134.33789200000001</v>
      </c>
      <c r="Z29" s="55">
        <f>'A9'!Z29-'A10'!Z29</f>
        <v>139.17610500000001</v>
      </c>
      <c r="AA29" s="55">
        <f>'A9'!AA29-'A10'!AA29</f>
        <v>224.87151100000003</v>
      </c>
      <c r="AB29" s="55">
        <f>'A9'!AB29-'A10'!AB29</f>
        <v>6.6224400000000045</v>
      </c>
      <c r="AC29" s="55">
        <f>'A9'!AC29-'A10'!AC29</f>
        <v>1.8446531925343841</v>
      </c>
      <c r="AD29" s="55">
        <f>'A9'!AD29-'A10'!AD29</f>
        <v>298.14744800000011</v>
      </c>
      <c r="AE29" s="55">
        <f>'A9'!AE29-'A10'!AE29</f>
        <v>274.07616300000001</v>
      </c>
      <c r="AF29" s="55">
        <f>'A9'!AF29-'A10'!AF29</f>
        <v>1976.0879101925345</v>
      </c>
    </row>
    <row r="30" spans="1:32">
      <c r="A30" s="1" t="s">
        <v>63</v>
      </c>
      <c r="B30" s="1" t="s">
        <v>64</v>
      </c>
      <c r="C30" s="55">
        <f>'A9'!C30-'A10'!C30</f>
        <v>0.14861650000000001</v>
      </c>
      <c r="D30" s="55">
        <f>'A9'!D30-'A10'!D30</f>
        <v>0.29621099999999995</v>
      </c>
      <c r="E30" s="55">
        <f>'A9'!E30-'A10'!E30</f>
        <v>0.77113399999999976</v>
      </c>
      <c r="F30" s="55">
        <f>'A9'!F30-'A10'!F30</f>
        <v>0.97839600000000004</v>
      </c>
      <c r="G30" s="55">
        <f>'A9'!G30-'A10'!G30</f>
        <v>0.6397799999999999</v>
      </c>
      <c r="H30" s="55">
        <f>'A9'!H30-'A10'!H30</f>
        <v>0.29219900000000004</v>
      </c>
      <c r="I30" s="55">
        <f>'A9'!I30-'A10'!I30</f>
        <v>5.9715999999999991E-2</v>
      </c>
      <c r="J30" s="55">
        <f>'A9'!J30-'A10'!J30</f>
        <v>-0.27304400000000006</v>
      </c>
      <c r="K30" s="55">
        <f>'A9'!K30-'A10'!K30</f>
        <v>0.81606200000000007</v>
      </c>
      <c r="L30" s="55">
        <f>'A9'!L30-'A10'!L30</f>
        <v>2.2606885000000001</v>
      </c>
      <c r="M30" s="55">
        <f>'A9'!M30-'A10'!M30</f>
        <v>1.1520884999999996</v>
      </c>
      <c r="N30" s="55">
        <f>'A9'!N30-'A10'!N30</f>
        <v>-1.435076500000001</v>
      </c>
      <c r="O30" s="55">
        <f>'A9'!O30-'A10'!O30</f>
        <v>-4.1235670000000013</v>
      </c>
      <c r="P30" s="55">
        <f>'A9'!P30-'A10'!P30</f>
        <v>-4.8699215000000002</v>
      </c>
      <c r="Q30" s="55">
        <f>'A9'!Q30-'A10'!Q30</f>
        <v>-25.036342999999995</v>
      </c>
      <c r="R30" s="55">
        <f>'A9'!R30-'A10'!R30</f>
        <v>-63.229443999999994</v>
      </c>
      <c r="S30" s="55">
        <f>'A9'!S30-'A10'!S30</f>
        <v>-104.16058899999999</v>
      </c>
      <c r="T30" s="55">
        <f>'A9'!T30-'A10'!T30</f>
        <v>-105.713689</v>
      </c>
      <c r="U30" s="55">
        <f>'A9'!U30-'A10'!U30</f>
        <v>-114.782456</v>
      </c>
      <c r="V30" s="55">
        <f>'A9'!V30-'A10'!V30</f>
        <v>-315.715982</v>
      </c>
      <c r="W30" s="55">
        <f>'A9'!W30-'A10'!W30</f>
        <v>-504.52652900000004</v>
      </c>
      <c r="X30" s="55">
        <f>'A9'!X30-'A10'!X30</f>
        <v>-677.08270200000004</v>
      </c>
      <c r="Y30" s="55">
        <f>'A9'!Y30-'A10'!Y30</f>
        <v>-721.75760500000001</v>
      </c>
      <c r="Z30" s="55">
        <f>'A9'!Z30-'A10'!Z30</f>
        <v>-1021.1694580000002</v>
      </c>
      <c r="AA30" s="55">
        <f>'A9'!AA30-'A10'!AA30</f>
        <v>-1203.0404210000002</v>
      </c>
      <c r="AB30" s="55">
        <f>'A9'!AB30-'A10'!AB30</f>
        <v>-1161.3854979999999</v>
      </c>
      <c r="AC30" s="55">
        <f>'A9'!AC30-'A10'!AC30</f>
        <v>-1854.2182250412575</v>
      </c>
      <c r="AD30" s="55">
        <f>'A9'!AD30-'A10'!AD30</f>
        <v>-1884.9921090000009</v>
      </c>
      <c r="AE30" s="55">
        <f>'A9'!AE30-'A10'!AE30</f>
        <v>-1841.8533229999994</v>
      </c>
      <c r="AF30" s="55">
        <f>'A9'!AF30-'A10'!AF30</f>
        <v>-11601.951090541255</v>
      </c>
    </row>
    <row r="31" spans="1:32">
      <c r="A31" s="1" t="s">
        <v>65</v>
      </c>
      <c r="B31" s="1" t="s">
        <v>66</v>
      </c>
      <c r="C31" s="55">
        <f>'A9'!C31-'A10'!C31</f>
        <v>3.6595999999999997E-2</v>
      </c>
      <c r="D31" s="55">
        <f>'A9'!D31-'A10'!D31</f>
        <v>0.57253900000000002</v>
      </c>
      <c r="E31" s="55">
        <f>'A9'!E31-'A10'!E31</f>
        <v>0.80735899999999983</v>
      </c>
      <c r="F31" s="55">
        <f>'A9'!F31-'A10'!F31</f>
        <v>1.5394279999999996</v>
      </c>
      <c r="G31" s="55">
        <f>'A9'!G31-'A10'!G31</f>
        <v>4.0334790000000007</v>
      </c>
      <c r="H31" s="55">
        <f>'A9'!H31-'A10'!H31</f>
        <v>2.5365445000000002</v>
      </c>
      <c r="I31" s="55">
        <f>'A9'!I31-'A10'!I31</f>
        <v>3.5084664999999999</v>
      </c>
      <c r="J31" s="55">
        <f>'A9'!J31-'A10'!J31</f>
        <v>3.571485</v>
      </c>
      <c r="K31" s="55">
        <f>'A9'!K31-'A10'!K31</f>
        <v>7.4227250000000016</v>
      </c>
      <c r="L31" s="55">
        <f>'A9'!L31-'A10'!L31</f>
        <v>4.4563429999999995</v>
      </c>
      <c r="M31" s="55">
        <f>'A9'!M31-'A10'!M31</f>
        <v>4.3710055000000008</v>
      </c>
      <c r="N31" s="55">
        <f>'A9'!N31-'A10'!N31</f>
        <v>4.4430845000000003</v>
      </c>
      <c r="O31" s="55">
        <f>'A9'!O31-'A10'!O31</f>
        <v>5.4755535000000002</v>
      </c>
      <c r="P31" s="55">
        <f>'A9'!P31-'A10'!P31</f>
        <v>5.4407770000000006</v>
      </c>
      <c r="Q31" s="55">
        <f>'A9'!Q31-'A10'!Q31</f>
        <v>8.5844520000000006</v>
      </c>
      <c r="R31" s="55">
        <f>'A9'!R31-'A10'!R31</f>
        <v>12.845673000000001</v>
      </c>
      <c r="S31" s="55">
        <f>'A9'!S31-'A10'!S31</f>
        <v>18.339621999999999</v>
      </c>
      <c r="T31" s="55">
        <f>'A9'!T31-'A10'!T31</f>
        <v>25.795798999999999</v>
      </c>
      <c r="U31" s="55">
        <f>'A9'!U31-'A10'!U31</f>
        <v>22.434410999999997</v>
      </c>
      <c r="V31" s="55">
        <f>'A9'!V31-'A10'!V31</f>
        <v>21.480568000000002</v>
      </c>
      <c r="W31" s="55">
        <f>'A9'!W31-'A10'!W31</f>
        <v>41.774729000000001</v>
      </c>
      <c r="X31" s="55">
        <f>'A9'!X31-'A10'!X31</f>
        <v>35.989612999999999</v>
      </c>
      <c r="Y31" s="55">
        <f>'A9'!Y31-'A10'!Y31</f>
        <v>23.258005999999998</v>
      </c>
      <c r="Z31" s="55">
        <f>'A9'!Z31-'A10'!Z31</f>
        <v>17.814930999999994</v>
      </c>
      <c r="AA31" s="55">
        <f>'A9'!AA31-'A10'!AA31</f>
        <v>17.449162000000008</v>
      </c>
      <c r="AB31" s="55">
        <f>'A9'!AB31-'A10'!AB31</f>
        <v>15.293002999999999</v>
      </c>
      <c r="AC31" s="55">
        <f>'A9'!AC31-'A10'!AC31</f>
        <v>21.218706905697445</v>
      </c>
      <c r="AD31" s="55">
        <f>'A9'!AD31-'A10'!AD31</f>
        <v>36.39654800000001</v>
      </c>
      <c r="AE31" s="55">
        <f>'A9'!AE31-'A10'!AE31</f>
        <v>32.260362000000001</v>
      </c>
      <c r="AF31" s="55">
        <f>'A9'!AF31-'A10'!AF31</f>
        <v>399.15097140569742</v>
      </c>
    </row>
    <row r="32" spans="1:32">
      <c r="A32" s="1" t="s">
        <v>67</v>
      </c>
      <c r="B32" s="1" t="s">
        <v>68</v>
      </c>
      <c r="C32" s="55">
        <f>'A9'!C32-'A10'!C32</f>
        <v>7.986E-3</v>
      </c>
      <c r="D32" s="55">
        <f>'A9'!D32-'A10'!D32</f>
        <v>2.0178999999999999E-2</v>
      </c>
      <c r="E32" s="55">
        <f>'A9'!E32-'A10'!E32</f>
        <v>0.11894199999999998</v>
      </c>
      <c r="F32" s="55">
        <f>'A9'!F32-'A10'!F32</f>
        <v>0.152029</v>
      </c>
      <c r="G32" s="55">
        <f>'A9'!G32-'A10'!G32</f>
        <v>0.32512000000000002</v>
      </c>
      <c r="H32" s="55">
        <f>'A9'!H32-'A10'!H32</f>
        <v>0.26565599999999995</v>
      </c>
      <c r="I32" s="55">
        <f>'A9'!I32-'A10'!I32</f>
        <v>0.46596399999999999</v>
      </c>
      <c r="J32" s="55">
        <f>'A9'!J32-'A10'!J32</f>
        <v>0.63409199999999999</v>
      </c>
      <c r="K32" s="55">
        <f>'A9'!K32-'A10'!K32</f>
        <v>1.6912499999999999</v>
      </c>
      <c r="L32" s="55">
        <f>'A9'!L32-'A10'!L32</f>
        <v>1.5452949999999999</v>
      </c>
      <c r="M32" s="55">
        <f>'A9'!M32-'A10'!M32</f>
        <v>1.8514739999999998</v>
      </c>
      <c r="N32" s="55">
        <f>'A9'!N32-'A10'!N32</f>
        <v>2.7090315</v>
      </c>
      <c r="O32" s="55">
        <f>'A9'!O32-'A10'!O32</f>
        <v>3.5666169999999999</v>
      </c>
      <c r="P32" s="55">
        <f>'A9'!P32-'A10'!P32</f>
        <v>5.3194654999999997</v>
      </c>
      <c r="Q32" s="55">
        <f>'A9'!Q32-'A10'!Q32</f>
        <v>9.6420469999999998</v>
      </c>
      <c r="R32" s="55">
        <f>'A9'!R32-'A10'!R32</f>
        <v>11.464559000000001</v>
      </c>
      <c r="S32" s="55">
        <f>'A9'!S32-'A10'!S32</f>
        <v>15.130464000000002</v>
      </c>
      <c r="T32" s="55">
        <f>'A9'!T32-'A10'!T32</f>
        <v>16.885452000000001</v>
      </c>
      <c r="U32" s="55">
        <f>'A9'!U32-'A10'!U32</f>
        <v>16.250812</v>
      </c>
      <c r="V32" s="55">
        <f>'A9'!V32-'A10'!V32</f>
        <v>19.888631</v>
      </c>
      <c r="W32" s="55">
        <f>'A9'!W32-'A10'!W32</f>
        <v>25.800984</v>
      </c>
      <c r="X32" s="55">
        <f>'A9'!X32-'A10'!X32</f>
        <v>21.212764999999997</v>
      </c>
      <c r="Y32" s="55">
        <f>'A9'!Y32-'A10'!Y32</f>
        <v>23.805723</v>
      </c>
      <c r="Z32" s="55">
        <f>'A9'!Z32-'A10'!Z32</f>
        <v>23.051821</v>
      </c>
      <c r="AA32" s="55">
        <f>'A9'!AA32-'A10'!AA32</f>
        <v>23.959754999999998</v>
      </c>
      <c r="AB32" s="55">
        <f>'A9'!AB32-'A10'!AB32</f>
        <v>23.565224999999998</v>
      </c>
      <c r="AC32" s="55">
        <f>'A9'!AC32-'A10'!AC32</f>
        <v>20.432950145383103</v>
      </c>
      <c r="AD32" s="55">
        <f>'A9'!AD32-'A10'!AD32</f>
        <v>32.993593999999995</v>
      </c>
      <c r="AE32" s="55">
        <f>'A9'!AE32-'A10'!AE32</f>
        <v>37.798797999999991</v>
      </c>
      <c r="AF32" s="55">
        <f>'A9'!AF32-'A10'!AF32</f>
        <v>340.55668114538304</v>
      </c>
    </row>
    <row r="33" spans="1:32">
      <c r="A33" s="1" t="s">
        <v>69</v>
      </c>
      <c r="B33" s="1" t="s">
        <v>70</v>
      </c>
      <c r="C33" s="55">
        <f>'A9'!C33-'A10'!C33</f>
        <v>0.21014449999999998</v>
      </c>
      <c r="D33" s="55">
        <f>'A9'!D33-'A10'!D33</f>
        <v>0.30957500000000004</v>
      </c>
      <c r="E33" s="55">
        <f>'A9'!E33-'A10'!E33</f>
        <v>0.79374500000000003</v>
      </c>
      <c r="F33" s="55">
        <f>'A9'!F33-'A10'!F33</f>
        <v>0.99806100000000009</v>
      </c>
      <c r="G33" s="55">
        <f>'A9'!G33-'A10'!G33</f>
        <v>-0.77633000000000019</v>
      </c>
      <c r="H33" s="55">
        <f>'A9'!H33-'A10'!H33</f>
        <v>0.60242799999999996</v>
      </c>
      <c r="I33" s="55">
        <f>'A9'!I33-'A10'!I33</f>
        <v>-6.3576659999999992</v>
      </c>
      <c r="J33" s="55">
        <f>'A9'!J33-'A10'!J33</f>
        <v>0.35405199999999981</v>
      </c>
      <c r="K33" s="55">
        <f>'A9'!K33-'A10'!K33</f>
        <v>0.70705100000000076</v>
      </c>
      <c r="L33" s="55">
        <f>'A9'!L33-'A10'!L33</f>
        <v>-2.3211284999999995</v>
      </c>
      <c r="M33" s="55">
        <f>'A9'!M33-'A10'!M33</f>
        <v>-3.3666900000000002</v>
      </c>
      <c r="N33" s="55">
        <f>'A9'!N33-'A10'!N33</f>
        <v>-9.5262584999999991</v>
      </c>
      <c r="O33" s="55">
        <f>'A9'!O33-'A10'!O33</f>
        <v>-14.848805499999999</v>
      </c>
      <c r="P33" s="55">
        <f>'A9'!P33-'A10'!P33</f>
        <v>-7.5917475000000003</v>
      </c>
      <c r="Q33" s="55">
        <f>'A9'!Q33-'A10'!Q33</f>
        <v>-30.910195999999999</v>
      </c>
      <c r="R33" s="55">
        <f>'A9'!R33-'A10'!R33</f>
        <v>-24.375094000000004</v>
      </c>
      <c r="S33" s="55">
        <f>'A9'!S33-'A10'!S33</f>
        <v>-55.197783000000015</v>
      </c>
      <c r="T33" s="55">
        <f>'A9'!T33-'A10'!T33</f>
        <v>-91.857152999999983</v>
      </c>
      <c r="U33" s="55">
        <f>'A9'!U33-'A10'!U33</f>
        <v>-77.365243000000021</v>
      </c>
      <c r="V33" s="55">
        <f>'A9'!V33-'A10'!V33</f>
        <v>-78.431057999999993</v>
      </c>
      <c r="W33" s="55">
        <f>'A9'!W33-'A10'!W33</f>
        <v>-85.249606000000014</v>
      </c>
      <c r="X33" s="55">
        <f>'A9'!X33-'A10'!X33</f>
        <v>-125.30562100000003</v>
      </c>
      <c r="Y33" s="55">
        <f>'A9'!Y33-'A10'!Y33</f>
        <v>-174.82774400000002</v>
      </c>
      <c r="Z33" s="55">
        <f>'A9'!Z33-'A10'!Z33</f>
        <v>-151.14257699999996</v>
      </c>
      <c r="AA33" s="55">
        <f>'A9'!AA33-'A10'!AA33</f>
        <v>-156.32443399999994</v>
      </c>
      <c r="AB33" s="55">
        <f>'A9'!AB33-'A10'!AB33</f>
        <v>-154.29254700000018</v>
      </c>
      <c r="AC33" s="55">
        <f>'A9'!AC33-'A10'!AC33</f>
        <v>-221.44994679371325</v>
      </c>
      <c r="AD33" s="55">
        <f>'A9'!AD33-'A10'!AD33</f>
        <v>92.295185000000288</v>
      </c>
      <c r="AE33" s="55">
        <f>'A9'!AE33-'A10'!AE33</f>
        <v>240.35929399999969</v>
      </c>
      <c r="AF33" s="55">
        <f>'A9'!AF33-'A10'!AF33</f>
        <v>-1134.8880932937145</v>
      </c>
    </row>
    <row r="34" spans="1:32">
      <c r="B34" s="1" t="s">
        <v>431</v>
      </c>
      <c r="C34" s="55">
        <f>'A9'!C34-'A10'!C34</f>
        <v>47.731111500000019</v>
      </c>
      <c r="D34" s="55">
        <f>'A9'!D34-'A10'!D34</f>
        <v>63.631055000000003</v>
      </c>
      <c r="E34" s="55">
        <f>'A9'!E34-'A10'!E34</f>
        <v>155.03079700000001</v>
      </c>
      <c r="F34" s="55">
        <f>'A9'!F34-'A10'!F34</f>
        <v>317.57516299999992</v>
      </c>
      <c r="G34" s="55">
        <f>'A9'!G34-'A10'!G34</f>
        <v>315.21011100000004</v>
      </c>
      <c r="H34" s="55">
        <f>'A9'!H34-'A10'!H34</f>
        <v>94.42059650000013</v>
      </c>
      <c r="I34" s="55">
        <f>'A9'!I34-'A10'!I34</f>
        <v>158.67141549999997</v>
      </c>
      <c r="J34" s="55">
        <f>'A9'!J34-'A10'!J34</f>
        <v>275.02615450000002</v>
      </c>
      <c r="K34" s="55">
        <f>'A9'!K34-'A10'!K34</f>
        <v>603.80639300000007</v>
      </c>
      <c r="L34" s="55">
        <f>'A9'!L34-'A10'!L34</f>
        <v>671.17176300000028</v>
      </c>
      <c r="M34" s="55">
        <f>'A9'!M34-'A10'!M34</f>
        <v>995.09082299999966</v>
      </c>
      <c r="N34" s="55">
        <f>'A9'!N34-'A10'!N34</f>
        <v>1536.3664715000004</v>
      </c>
      <c r="O34" s="55">
        <f>'A9'!O34-'A10'!O34</f>
        <v>2282.8732295</v>
      </c>
      <c r="P34" s="55">
        <f>'A9'!P34-'A10'!P34</f>
        <v>3016.5106025000005</v>
      </c>
      <c r="Q34" s="55">
        <f>'A9'!Q34-'A10'!Q34</f>
        <v>5703.8277150000004</v>
      </c>
      <c r="R34" s="55">
        <f>'A9'!R34-'A10'!R34</f>
        <v>7938.9702129999987</v>
      </c>
      <c r="S34" s="55">
        <f>'A9'!S34-'A10'!S34</f>
        <v>9375.6672219999982</v>
      </c>
      <c r="T34" s="55">
        <f>'A9'!T34-'A10'!T34</f>
        <v>10587.812855</v>
      </c>
      <c r="U34" s="55">
        <f>'A9'!U34-'A10'!U34</f>
        <v>11940.215155999998</v>
      </c>
      <c r="V34" s="55">
        <f>'A9'!V34-'A10'!V34</f>
        <v>12696.566039000005</v>
      </c>
      <c r="W34" s="55">
        <f>'A9'!W34-'A10'!W34</f>
        <v>11454.066365000001</v>
      </c>
      <c r="X34" s="55">
        <f>'A9'!X34-'A10'!X34</f>
        <v>11363.654458000001</v>
      </c>
      <c r="Y34" s="55">
        <f>'A9'!Y34-'A10'!Y34</f>
        <v>11319.321583000004</v>
      </c>
      <c r="Z34" s="55">
        <f>'A9'!Z34-'A10'!Z34</f>
        <v>12284.402582999999</v>
      </c>
      <c r="AA34" s="55">
        <f>'A9'!AA34-'A10'!AA34</f>
        <v>15027.52938</v>
      </c>
      <c r="AB34" s="55">
        <f>'A9'!AB34-'A10'!AB34</f>
        <v>12412.465180000003</v>
      </c>
      <c r="AC34" s="55">
        <f>'A9'!AC34-'A10'!AC34</f>
        <v>10427.031580996072</v>
      </c>
      <c r="AD34" s="55">
        <f>'A9'!AD34-'A10'!AD34</f>
        <v>13384.887261999991</v>
      </c>
      <c r="AE34" s="55">
        <f>'A9'!AE34-'A10'!AE34</f>
        <v>13640.712435999998</v>
      </c>
      <c r="AF34" s="55">
        <f>'A9'!AF34-'A10'!AF34</f>
        <v>166449.53327849606</v>
      </c>
    </row>
    <row r="35" spans="1:32">
      <c r="H35" s="61"/>
      <c r="I35" s="61"/>
      <c r="J35" s="61"/>
      <c r="K35" s="61"/>
      <c r="L35" s="61"/>
      <c r="M35" s="61"/>
      <c r="N35" s="61"/>
      <c r="O35" s="62"/>
      <c r="P35" s="62"/>
      <c r="Q35" s="62"/>
      <c r="R35" s="62"/>
      <c r="S35" s="62"/>
      <c r="T35" s="62"/>
      <c r="U35" s="62"/>
      <c r="V35" s="62"/>
      <c r="W35" s="62"/>
      <c r="X35" s="62"/>
      <c r="Y35" s="62"/>
      <c r="Z35" s="62"/>
      <c r="AA35" s="62"/>
      <c r="AB35" s="62"/>
      <c r="AC35" s="62"/>
      <c r="AD35" s="62"/>
      <c r="AE35" s="62"/>
      <c r="AF35" s="62"/>
    </row>
    <row r="36" spans="1:32" ht="13.8" thickBo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row>
    <row r="37" spans="1:32" ht="13.8" thickTop="1">
      <c r="A37" s="40" t="s">
        <v>583</v>
      </c>
      <c r="B37" s="30"/>
    </row>
    <row r="38" spans="1:32">
      <c r="A38" s="40"/>
      <c r="B38" s="40"/>
    </row>
  </sheetData>
  <mergeCells count="3">
    <mergeCell ref="C2:AF2"/>
    <mergeCell ref="C4:AF4"/>
    <mergeCell ref="C7:AF7"/>
  </mergeCells>
  <hyperlinks>
    <hyperlink ref="A1" location="INDICE!A1" display="ÍNDICE" xr:uid="{00000000-0004-0000-0E00-000000000000}"/>
  </hyperlink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94"/>
  <sheetViews>
    <sheetView showGridLines="0" zoomScaleNormal="100" workbookViewId="0"/>
  </sheetViews>
  <sheetFormatPr baseColWidth="10" defaultRowHeight="13.2"/>
  <cols>
    <col min="2" max="2" width="38.88671875" customWidth="1"/>
  </cols>
  <sheetData>
    <row r="1" spans="1:35">
      <c r="A1" s="25" t="s">
        <v>428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5">
      <c r="A2" s="1"/>
      <c r="B2" s="1"/>
      <c r="C2" s="97" t="s">
        <v>457</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1"/>
    </row>
    <row r="4" spans="1:35">
      <c r="A4" s="1"/>
      <c r="B4" s="1"/>
      <c r="C4" s="97" t="s">
        <v>580</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5"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5" ht="13.8" thickTop="1">
      <c r="A6" s="1"/>
      <c r="B6" s="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v>2023</v>
      </c>
      <c r="AF6" s="60" t="s">
        <v>568</v>
      </c>
    </row>
    <row r="7" spans="1:35">
      <c r="A7" s="1"/>
      <c r="B7" s="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5" ht="13.8" thickBot="1">
      <c r="A8" s="1"/>
      <c r="B8" s="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61"/>
      <c r="AH8" s="61"/>
      <c r="AI8" s="61"/>
    </row>
    <row r="9" spans="1:35" ht="13.8" thickTop="1">
      <c r="A9" s="30" t="s">
        <v>21</v>
      </c>
      <c r="B9" s="30" t="s">
        <v>22</v>
      </c>
      <c r="C9" s="61">
        <v>3.8335179999999993</v>
      </c>
      <c r="D9" s="61">
        <v>12.055492000000003</v>
      </c>
      <c r="E9" s="61">
        <v>10.323258999999998</v>
      </c>
      <c r="F9" s="61">
        <v>11.982586000000001</v>
      </c>
      <c r="G9" s="61">
        <v>12.878208000000001</v>
      </c>
      <c r="H9" s="61">
        <v>13.686750999999999</v>
      </c>
      <c r="I9" s="61">
        <v>18.680469000000006</v>
      </c>
      <c r="J9" s="61">
        <v>24.081258999999999</v>
      </c>
      <c r="K9" s="61">
        <v>36.13774500000001</v>
      </c>
      <c r="L9" s="61">
        <v>51.750917000000001</v>
      </c>
      <c r="M9" s="61">
        <v>82.406033000000008</v>
      </c>
      <c r="N9" s="61">
        <v>93.241326000000001</v>
      </c>
      <c r="O9" s="61">
        <v>187.12055199999998</v>
      </c>
      <c r="P9" s="61">
        <v>255.01306899999994</v>
      </c>
      <c r="Q9" s="61">
        <v>254.43440200000006</v>
      </c>
      <c r="R9" s="61">
        <v>372.66268300000002</v>
      </c>
      <c r="S9" s="61">
        <v>246.80858000000001</v>
      </c>
      <c r="T9" s="61">
        <v>486.37486500000017</v>
      </c>
      <c r="U9" s="61">
        <v>504.23835699999989</v>
      </c>
      <c r="V9" s="61">
        <v>543.43730400000004</v>
      </c>
      <c r="W9" s="61">
        <v>525.32172500000001</v>
      </c>
      <c r="X9" s="61">
        <v>523.08673999999996</v>
      </c>
      <c r="Y9" s="61">
        <v>543.52844800000003</v>
      </c>
      <c r="Z9" s="61">
        <v>529.99804699999993</v>
      </c>
      <c r="AA9" s="61">
        <v>609.11495300000001</v>
      </c>
      <c r="AB9" s="61">
        <v>506.31253100000015</v>
      </c>
      <c r="AC9" s="61">
        <v>561.84947838899802</v>
      </c>
      <c r="AD9" s="61">
        <v>757.88677199999995</v>
      </c>
      <c r="AE9" s="61">
        <v>703.74343699999963</v>
      </c>
      <c r="AF9" s="61">
        <f>SUM(C9:AE9)</f>
        <v>8481.9895063889981</v>
      </c>
      <c r="AG9" s="61"/>
      <c r="AI9" s="61"/>
    </row>
    <row r="10" spans="1:35">
      <c r="A10" s="1" t="s">
        <v>23</v>
      </c>
      <c r="B10" s="1" t="s">
        <v>24</v>
      </c>
      <c r="C10" s="61">
        <v>117.56885800000002</v>
      </c>
      <c r="D10" s="61">
        <v>110.170113</v>
      </c>
      <c r="E10" s="61">
        <v>247.95724299999992</v>
      </c>
      <c r="F10" s="61">
        <v>285.47769199999999</v>
      </c>
      <c r="G10" s="61">
        <v>249.20903699999994</v>
      </c>
      <c r="H10" s="61">
        <v>342.31813699999998</v>
      </c>
      <c r="I10" s="61">
        <v>368.53529599999996</v>
      </c>
      <c r="J10" s="61">
        <v>510.08901400000008</v>
      </c>
      <c r="K10" s="61">
        <v>662.16911600000003</v>
      </c>
      <c r="L10" s="61">
        <v>1226.9510000000002</v>
      </c>
      <c r="M10" s="61">
        <v>1931.8851650000001</v>
      </c>
      <c r="N10" s="61">
        <v>3039.9697040000005</v>
      </c>
      <c r="O10" s="61">
        <v>4711.6019960000012</v>
      </c>
      <c r="P10" s="61">
        <v>6745.6803320000017</v>
      </c>
      <c r="Q10" s="61">
        <v>5638.0363589999997</v>
      </c>
      <c r="R10" s="61">
        <v>7635.6050120000009</v>
      </c>
      <c r="S10" s="61">
        <v>10097.876645999995</v>
      </c>
      <c r="T10" s="61">
        <v>10438.230447000002</v>
      </c>
      <c r="U10" s="61">
        <v>12266.252201000003</v>
      </c>
      <c r="V10" s="61">
        <v>11754.862019</v>
      </c>
      <c r="W10" s="61">
        <v>11227.077660999999</v>
      </c>
      <c r="X10" s="61">
        <v>10394.771780000001</v>
      </c>
      <c r="Y10" s="61">
        <v>11309.814139000002</v>
      </c>
      <c r="Z10" s="61">
        <v>12538.695860999998</v>
      </c>
      <c r="AA10" s="61">
        <v>12600.070559</v>
      </c>
      <c r="AB10" s="61">
        <v>13070.480160999999</v>
      </c>
      <c r="AC10" s="61">
        <v>14673.628235756385</v>
      </c>
      <c r="AD10" s="61">
        <v>8037.5912509999962</v>
      </c>
      <c r="AE10" s="61">
        <v>7243.5707559999992</v>
      </c>
      <c r="AF10" s="61">
        <f t="shared" ref="AF10:AF33" si="0">SUM(C10:AE10)</f>
        <v>179476.14579075642</v>
      </c>
      <c r="AG10" s="61"/>
      <c r="AI10" s="61"/>
    </row>
    <row r="11" spans="1:35">
      <c r="A11" s="1" t="s">
        <v>25</v>
      </c>
      <c r="B11" s="1" t="s">
        <v>26</v>
      </c>
      <c r="C11" s="61">
        <v>183.80888700000006</v>
      </c>
      <c r="D11" s="61">
        <v>223.81404699999999</v>
      </c>
      <c r="E11" s="61">
        <v>254.14042600000002</v>
      </c>
      <c r="F11" s="61">
        <v>273.42581899999999</v>
      </c>
      <c r="G11" s="61">
        <v>268.85533699999996</v>
      </c>
      <c r="H11" s="61">
        <v>424.78665199999989</v>
      </c>
      <c r="I11" s="61">
        <v>506.12068399999998</v>
      </c>
      <c r="J11" s="61">
        <v>796.23244999999997</v>
      </c>
      <c r="K11" s="61">
        <v>1026.3223260000004</v>
      </c>
      <c r="L11" s="61">
        <v>1629.4815789999998</v>
      </c>
      <c r="M11" s="61">
        <v>2152.8224289999998</v>
      </c>
      <c r="N11" s="61">
        <v>3067.0396259999998</v>
      </c>
      <c r="O11" s="61">
        <v>3066.457969</v>
      </c>
      <c r="P11" s="61">
        <v>3572.8891210000002</v>
      </c>
      <c r="Q11" s="61">
        <v>2788.0905779999998</v>
      </c>
      <c r="R11" s="61">
        <v>4416.5534220000009</v>
      </c>
      <c r="S11" s="61">
        <v>5074.9318970000004</v>
      </c>
      <c r="T11" s="61">
        <v>5428.189558</v>
      </c>
      <c r="U11" s="61">
        <v>5584.3937959999994</v>
      </c>
      <c r="V11" s="61">
        <v>5555.5308209999985</v>
      </c>
      <c r="W11" s="61">
        <v>5002.4825170000004</v>
      </c>
      <c r="X11" s="61">
        <v>4877.0638729999991</v>
      </c>
      <c r="Y11" s="61">
        <v>6023.0076330000011</v>
      </c>
      <c r="Z11" s="61">
        <v>5891.3887939999995</v>
      </c>
      <c r="AA11" s="61">
        <v>6041.3985950000024</v>
      </c>
      <c r="AB11" s="61">
        <v>4379.6727700000001</v>
      </c>
      <c r="AC11" s="61">
        <v>5656.4711080550096</v>
      </c>
      <c r="AD11" s="61">
        <v>8095.644698000001</v>
      </c>
      <c r="AE11" s="61">
        <v>8013.0966059999992</v>
      </c>
      <c r="AF11" s="61">
        <f t="shared" si="0"/>
        <v>100274.11401805503</v>
      </c>
      <c r="AG11" s="61"/>
      <c r="AI11" s="61"/>
    </row>
    <row r="12" spans="1:35">
      <c r="A12" s="1" t="s">
        <v>27</v>
      </c>
      <c r="B12" s="1" t="s">
        <v>28</v>
      </c>
      <c r="C12" s="61">
        <v>5.6046469999999999</v>
      </c>
      <c r="D12" s="61">
        <v>9.6460530000000002</v>
      </c>
      <c r="E12" s="61">
        <v>8.0292330000000014</v>
      </c>
      <c r="F12" s="61">
        <v>6.2896520000000011</v>
      </c>
      <c r="G12" s="61">
        <v>5.4843870000000017</v>
      </c>
      <c r="H12" s="61">
        <v>7.5259970000000003</v>
      </c>
      <c r="I12" s="61">
        <v>10.739234000000002</v>
      </c>
      <c r="J12" s="61">
        <v>9.9290300000000009</v>
      </c>
      <c r="K12" s="61">
        <v>14.534818</v>
      </c>
      <c r="L12" s="61">
        <v>35.105942000000006</v>
      </c>
      <c r="M12" s="61">
        <v>36.278593999999991</v>
      </c>
      <c r="N12" s="61">
        <v>57.000265999999996</v>
      </c>
      <c r="O12" s="61">
        <v>85.416423999999992</v>
      </c>
      <c r="P12" s="61">
        <v>105.96771200000001</v>
      </c>
      <c r="Q12" s="61">
        <v>131.56372500000001</v>
      </c>
      <c r="R12" s="61">
        <v>155.07238300000003</v>
      </c>
      <c r="S12" s="61">
        <v>250.76697700000003</v>
      </c>
      <c r="T12" s="61">
        <v>63.496938000000014</v>
      </c>
      <c r="U12" s="61">
        <v>40.603189999999998</v>
      </c>
      <c r="V12" s="61">
        <v>34.151262000000003</v>
      </c>
      <c r="W12" s="61">
        <v>35.919340000000005</v>
      </c>
      <c r="X12" s="61">
        <v>46.565621000000007</v>
      </c>
      <c r="Y12" s="61">
        <v>45.72184</v>
      </c>
      <c r="Z12" s="61">
        <v>50.262456999999998</v>
      </c>
      <c r="AA12" s="61">
        <v>49.411586000000007</v>
      </c>
      <c r="AB12" s="61">
        <v>65.270728999999989</v>
      </c>
      <c r="AC12" s="61">
        <v>77.245374263261283</v>
      </c>
      <c r="AD12" s="61">
        <v>4398.1075180000007</v>
      </c>
      <c r="AE12" s="61">
        <v>4318.4633820000026</v>
      </c>
      <c r="AF12" s="61">
        <f t="shared" si="0"/>
        <v>10160.174311263265</v>
      </c>
      <c r="AG12" s="61"/>
      <c r="AI12" s="61"/>
    </row>
    <row r="13" spans="1:35">
      <c r="A13" s="1" t="s">
        <v>29</v>
      </c>
      <c r="B13" s="1" t="s">
        <v>30</v>
      </c>
      <c r="C13" s="61">
        <v>9.7336810000000025</v>
      </c>
      <c r="D13" s="61">
        <v>8.4435980000000015</v>
      </c>
      <c r="E13" s="61">
        <v>6.8985320000000003</v>
      </c>
      <c r="F13" s="61">
        <v>16.841352000000001</v>
      </c>
      <c r="G13" s="61">
        <v>30.01977599999999</v>
      </c>
      <c r="H13" s="61">
        <v>38.885905999999999</v>
      </c>
      <c r="I13" s="61">
        <v>80.851976999999977</v>
      </c>
      <c r="J13" s="61">
        <v>189.13811900000007</v>
      </c>
      <c r="K13" s="61">
        <v>317.19949500000013</v>
      </c>
      <c r="L13" s="61">
        <v>572.06948500000021</v>
      </c>
      <c r="M13" s="61">
        <v>857.74144899999988</v>
      </c>
      <c r="N13" s="61">
        <v>1251.6797230000002</v>
      </c>
      <c r="O13" s="61">
        <v>794.33795899999984</v>
      </c>
      <c r="P13" s="61">
        <v>902.97102000000018</v>
      </c>
      <c r="Q13" s="61">
        <v>646.05565799999988</v>
      </c>
      <c r="R13" s="61">
        <v>931.44106400000021</v>
      </c>
      <c r="S13" s="61">
        <v>1006.1597549999999</v>
      </c>
      <c r="T13" s="61">
        <v>1273.8072229999998</v>
      </c>
      <c r="U13" s="61">
        <v>1417.6443909999994</v>
      </c>
      <c r="V13" s="61">
        <v>1375.6993679999996</v>
      </c>
      <c r="W13" s="61">
        <v>1034.8841080000002</v>
      </c>
      <c r="X13" s="61">
        <v>974.93696499999987</v>
      </c>
      <c r="Y13" s="61">
        <v>1174.8698629999999</v>
      </c>
      <c r="Z13" s="61">
        <v>1206.9510130000001</v>
      </c>
      <c r="AA13" s="61">
        <v>1531.9267290000012</v>
      </c>
      <c r="AB13" s="61">
        <v>88.436248999999989</v>
      </c>
      <c r="AC13" s="61">
        <v>143.30616895874266</v>
      </c>
      <c r="AD13" s="61">
        <v>1880.2018679999987</v>
      </c>
      <c r="AE13" s="61">
        <v>1694.1920019999995</v>
      </c>
      <c r="AF13" s="61">
        <f t="shared" si="0"/>
        <v>21457.324496958739</v>
      </c>
      <c r="AG13" s="61"/>
      <c r="AI13" s="61"/>
    </row>
    <row r="14" spans="1:35">
      <c r="A14" s="1" t="s">
        <v>31</v>
      </c>
      <c r="B14" s="1" t="s">
        <v>32</v>
      </c>
      <c r="C14" s="61">
        <v>9.337232000000002</v>
      </c>
      <c r="D14" s="61">
        <v>8.048527</v>
      </c>
      <c r="E14" s="61">
        <v>6.6586219999999994</v>
      </c>
      <c r="F14" s="61">
        <v>16.50215</v>
      </c>
      <c r="G14" s="61">
        <v>29.586565999999991</v>
      </c>
      <c r="H14" s="61">
        <v>38.782073000000004</v>
      </c>
      <c r="I14" s="61">
        <v>80.539889999999971</v>
      </c>
      <c r="J14" s="61">
        <v>194.84920600000009</v>
      </c>
      <c r="K14" s="61">
        <v>318.76462400000008</v>
      </c>
      <c r="L14" s="61">
        <v>582.72904600000015</v>
      </c>
      <c r="M14" s="61">
        <v>867.22827399999994</v>
      </c>
      <c r="N14" s="61">
        <v>1261.8726440000003</v>
      </c>
      <c r="O14" s="61">
        <v>1117.213452</v>
      </c>
      <c r="P14" s="61">
        <v>1304.4293710000002</v>
      </c>
      <c r="Q14" s="61">
        <v>943.33396799999991</v>
      </c>
      <c r="R14" s="61">
        <v>1344.5507070000003</v>
      </c>
      <c r="S14" s="61">
        <v>1494.7964860000002</v>
      </c>
      <c r="T14" s="61">
        <v>1695.6640649999999</v>
      </c>
      <c r="U14" s="61">
        <v>1785.6554609999998</v>
      </c>
      <c r="V14" s="61">
        <v>1575.2493419999996</v>
      </c>
      <c r="W14" s="61">
        <v>1182.8985980000004</v>
      </c>
      <c r="X14" s="61">
        <v>1152.4466799999998</v>
      </c>
      <c r="Y14" s="61">
        <v>1392.9266839999998</v>
      </c>
      <c r="Z14" s="61">
        <v>1451.4290780000001</v>
      </c>
      <c r="AA14" s="61">
        <v>1814.1760500000012</v>
      </c>
      <c r="AB14" s="61">
        <v>2124.3181210000002</v>
      </c>
      <c r="AC14" s="61">
        <v>2595.4741394891944</v>
      </c>
      <c r="AD14" s="61">
        <v>1700.247112999999</v>
      </c>
      <c r="AE14" s="61">
        <v>1531.9775909999996</v>
      </c>
      <c r="AF14" s="61">
        <f t="shared" si="0"/>
        <v>29621.685760489192</v>
      </c>
      <c r="AG14" s="61"/>
      <c r="AI14" s="61"/>
    </row>
    <row r="15" spans="1:35">
      <c r="A15" s="1" t="s">
        <v>33</v>
      </c>
      <c r="B15" s="1" t="s">
        <v>34</v>
      </c>
      <c r="C15" s="61">
        <v>0.52238399999999996</v>
      </c>
      <c r="D15" s="61">
        <v>0.62277700000000003</v>
      </c>
      <c r="E15" s="61">
        <v>2.3095570000000003</v>
      </c>
      <c r="F15" s="61">
        <v>3.9002270000000001</v>
      </c>
      <c r="G15" s="61">
        <v>2.0100599999999997</v>
      </c>
      <c r="H15" s="61">
        <v>5.7786520000000001</v>
      </c>
      <c r="I15" s="61">
        <v>8.8515970000000017</v>
      </c>
      <c r="J15" s="61">
        <v>8.8020510000000005</v>
      </c>
      <c r="K15" s="61">
        <v>17.497147000000002</v>
      </c>
      <c r="L15" s="61">
        <v>14.462619999999999</v>
      </c>
      <c r="M15" s="61">
        <v>19.516704999999998</v>
      </c>
      <c r="N15" s="61">
        <v>28.988212999999995</v>
      </c>
      <c r="O15" s="61">
        <v>45.925704000000003</v>
      </c>
      <c r="P15" s="61">
        <v>59.449736999999999</v>
      </c>
      <c r="Q15" s="61">
        <v>48.983198000000002</v>
      </c>
      <c r="R15" s="61">
        <v>57.516106999999998</v>
      </c>
      <c r="S15" s="61">
        <v>77.522288000000003</v>
      </c>
      <c r="T15" s="61">
        <v>111.234876</v>
      </c>
      <c r="U15" s="61">
        <v>100.47837699999999</v>
      </c>
      <c r="V15" s="61">
        <v>86.731711000000018</v>
      </c>
      <c r="W15" s="61">
        <v>83.642677000000006</v>
      </c>
      <c r="X15" s="61">
        <v>86.367347999999993</v>
      </c>
      <c r="Y15" s="61">
        <v>97.347051999999991</v>
      </c>
      <c r="Z15" s="61">
        <v>117.60407000000001</v>
      </c>
      <c r="AA15" s="61">
        <v>135.6088</v>
      </c>
      <c r="AB15" s="61">
        <v>123.73685199999998</v>
      </c>
      <c r="AC15" s="61">
        <v>171.0533290766208</v>
      </c>
      <c r="AD15" s="61">
        <v>263.81331299999999</v>
      </c>
      <c r="AE15" s="61">
        <v>249.51361700000001</v>
      </c>
      <c r="AF15" s="61">
        <f t="shared" si="0"/>
        <v>2029.7910460766211</v>
      </c>
      <c r="AG15" s="61"/>
      <c r="AI15" s="61"/>
    </row>
    <row r="16" spans="1:35">
      <c r="A16" s="1" t="s">
        <v>35</v>
      </c>
      <c r="B16" s="1" t="s">
        <v>36</v>
      </c>
      <c r="C16" s="61">
        <v>0.14392300000000002</v>
      </c>
      <c r="D16" s="61">
        <v>1.9898699999999998</v>
      </c>
      <c r="E16" s="61">
        <v>2.9271439999999997</v>
      </c>
      <c r="F16" s="61">
        <v>5.0807479999999998</v>
      </c>
      <c r="G16" s="61">
        <v>8.7702720000000021</v>
      </c>
      <c r="H16" s="61">
        <v>11.947411000000001</v>
      </c>
      <c r="I16" s="61">
        <v>15.451420000000002</v>
      </c>
      <c r="J16" s="61">
        <v>16.021353000000001</v>
      </c>
      <c r="K16" s="61">
        <v>19.594844999999999</v>
      </c>
      <c r="L16" s="61">
        <v>43.925940000000004</v>
      </c>
      <c r="M16" s="61">
        <v>46.529188999999988</v>
      </c>
      <c r="N16" s="61">
        <v>73.356152000000009</v>
      </c>
      <c r="O16" s="61">
        <v>38.213001999999996</v>
      </c>
      <c r="P16" s="61">
        <v>73.109640999999982</v>
      </c>
      <c r="Q16" s="61">
        <v>67.54053900000001</v>
      </c>
      <c r="R16" s="61">
        <v>97.349865000000008</v>
      </c>
      <c r="S16" s="61">
        <v>101.50756999999999</v>
      </c>
      <c r="T16" s="61">
        <v>100.24133300000001</v>
      </c>
      <c r="U16" s="61">
        <v>126.045231</v>
      </c>
      <c r="V16" s="61">
        <v>101.715569</v>
      </c>
      <c r="W16" s="61">
        <v>76.467354999999998</v>
      </c>
      <c r="X16" s="61">
        <v>77.354802000000021</v>
      </c>
      <c r="Y16" s="61">
        <v>98.425372999999979</v>
      </c>
      <c r="Z16" s="61">
        <v>137.35285200000001</v>
      </c>
      <c r="AA16" s="61">
        <v>160.13984299999998</v>
      </c>
      <c r="AB16" s="61">
        <v>152.14062799999999</v>
      </c>
      <c r="AC16" s="61">
        <v>193.68629076620829</v>
      </c>
      <c r="AD16" s="61">
        <v>258.45230000000004</v>
      </c>
      <c r="AE16" s="61">
        <v>211.87697700000001</v>
      </c>
      <c r="AF16" s="61">
        <f t="shared" si="0"/>
        <v>2317.3574377662085</v>
      </c>
      <c r="AG16" s="61"/>
      <c r="AI16" s="61"/>
    </row>
    <row r="17" spans="1:35">
      <c r="A17" s="1" t="s">
        <v>37</v>
      </c>
      <c r="B17" s="1" t="s">
        <v>38</v>
      </c>
      <c r="C17" s="61">
        <v>0.45268999999999993</v>
      </c>
      <c r="D17" s="61">
        <v>0.32447900000000002</v>
      </c>
      <c r="E17" s="61">
        <v>7.3851420000000001</v>
      </c>
      <c r="F17" s="61">
        <v>36.381661999999999</v>
      </c>
      <c r="G17" s="61">
        <v>41.928946000000003</v>
      </c>
      <c r="H17" s="61">
        <v>45.445483000000003</v>
      </c>
      <c r="I17" s="61">
        <v>24.298289999999998</v>
      </c>
      <c r="J17" s="61">
        <v>18.679997</v>
      </c>
      <c r="K17" s="61">
        <v>18.733385999999999</v>
      </c>
      <c r="L17" s="61">
        <v>38.039989999999996</v>
      </c>
      <c r="M17" s="61">
        <v>57.993520000000004</v>
      </c>
      <c r="N17" s="61">
        <v>104.322035</v>
      </c>
      <c r="O17" s="61">
        <v>141.85030900000001</v>
      </c>
      <c r="P17" s="61">
        <v>162.83690899999999</v>
      </c>
      <c r="Q17" s="61">
        <v>167.48526400000006</v>
      </c>
      <c r="R17" s="61">
        <v>279.59147899999999</v>
      </c>
      <c r="S17" s="61">
        <v>303.41856900000005</v>
      </c>
      <c r="T17" s="61">
        <v>324.47622699999994</v>
      </c>
      <c r="U17" s="61">
        <v>371.28288299999997</v>
      </c>
      <c r="V17" s="61">
        <v>341.33813199999992</v>
      </c>
      <c r="W17" s="61">
        <v>309.50758200000001</v>
      </c>
      <c r="X17" s="61">
        <v>327.82407599999999</v>
      </c>
      <c r="Y17" s="61">
        <v>380.70485399999995</v>
      </c>
      <c r="Z17" s="61">
        <v>420.93106199999994</v>
      </c>
      <c r="AA17" s="61">
        <v>477.40517900000009</v>
      </c>
      <c r="AB17" s="61">
        <v>445.20694500000019</v>
      </c>
      <c r="AC17" s="61">
        <v>540.08384381139501</v>
      </c>
      <c r="AD17" s="61">
        <v>860.18904899999984</v>
      </c>
      <c r="AE17" s="61">
        <v>857.05826500000012</v>
      </c>
      <c r="AF17" s="61">
        <f t="shared" si="0"/>
        <v>7105.1762478113942</v>
      </c>
      <c r="AG17" s="61"/>
      <c r="AI17" s="61"/>
    </row>
    <row r="18" spans="1:35">
      <c r="A18" s="1" t="s">
        <v>39</v>
      </c>
      <c r="B18" s="1" t="s">
        <v>40</v>
      </c>
      <c r="C18" s="61">
        <v>1.5042529999999998</v>
      </c>
      <c r="D18" s="61">
        <v>1.8293E-2</v>
      </c>
      <c r="E18" s="61">
        <v>0.156885</v>
      </c>
      <c r="F18" s="61">
        <v>0.27183599999999997</v>
      </c>
      <c r="G18" s="61">
        <v>0.52567300000000006</v>
      </c>
      <c r="H18" s="61">
        <v>0.94080199999999992</v>
      </c>
      <c r="I18" s="61">
        <v>3.2871840000000003</v>
      </c>
      <c r="J18" s="61">
        <v>0.94182600000000005</v>
      </c>
      <c r="K18" s="61">
        <v>0.45746199999999998</v>
      </c>
      <c r="L18" s="61">
        <v>1.2331290000000001</v>
      </c>
      <c r="M18" s="61">
        <v>4.082179</v>
      </c>
      <c r="N18" s="61">
        <v>5.4572570000000011</v>
      </c>
      <c r="O18" s="61">
        <v>9.4451879999999981</v>
      </c>
      <c r="P18" s="61">
        <v>19.23142</v>
      </c>
      <c r="Q18" s="61">
        <v>16.119378000000001</v>
      </c>
      <c r="R18" s="61">
        <v>24.973140999999998</v>
      </c>
      <c r="S18" s="61">
        <v>45.553022999999996</v>
      </c>
      <c r="T18" s="61">
        <v>42.42151100000001</v>
      </c>
      <c r="U18" s="61">
        <v>44.577221999999999</v>
      </c>
      <c r="V18" s="61">
        <v>48.929470000000009</v>
      </c>
      <c r="W18" s="61">
        <v>64.556047000000007</v>
      </c>
      <c r="X18" s="61">
        <v>49.199631999999994</v>
      </c>
      <c r="Y18" s="61">
        <v>50.477902999999998</v>
      </c>
      <c r="Z18" s="61">
        <v>42.708002</v>
      </c>
      <c r="AA18" s="61">
        <v>52.094189</v>
      </c>
      <c r="AB18" s="61">
        <v>60.782226999999992</v>
      </c>
      <c r="AC18" s="61">
        <v>58.361860510805499</v>
      </c>
      <c r="AD18" s="61">
        <v>99.580135000000013</v>
      </c>
      <c r="AE18" s="61">
        <v>131.68641100000005</v>
      </c>
      <c r="AF18" s="61">
        <f t="shared" si="0"/>
        <v>879.57353851080563</v>
      </c>
      <c r="AG18" s="61"/>
      <c r="AI18" s="61"/>
    </row>
    <row r="19" spans="1:35">
      <c r="A19" s="1" t="s">
        <v>41</v>
      </c>
      <c r="B19" s="1" t="s">
        <v>42</v>
      </c>
      <c r="C19" s="61">
        <v>10.368283000000002</v>
      </c>
      <c r="D19" s="61">
        <v>4.6685200000000009</v>
      </c>
      <c r="E19" s="61">
        <v>5.3286320000000007</v>
      </c>
      <c r="F19" s="61">
        <v>5.2835069999999993</v>
      </c>
      <c r="G19" s="61">
        <v>4.8761679999999998</v>
      </c>
      <c r="H19" s="61">
        <v>28.472014999999999</v>
      </c>
      <c r="I19" s="61">
        <v>32.351233000000001</v>
      </c>
      <c r="J19" s="61">
        <v>33.693112000000006</v>
      </c>
      <c r="K19" s="61">
        <v>17.284428000000002</v>
      </c>
      <c r="L19" s="61">
        <v>59.805282999999989</v>
      </c>
      <c r="M19" s="61">
        <v>75.697383000000002</v>
      </c>
      <c r="N19" s="61">
        <v>119.80024100000003</v>
      </c>
      <c r="O19" s="61">
        <v>151.40860000000001</v>
      </c>
      <c r="P19" s="61">
        <v>232.566676</v>
      </c>
      <c r="Q19" s="61">
        <v>237.31122799999997</v>
      </c>
      <c r="R19" s="61">
        <v>357.21615700000001</v>
      </c>
      <c r="S19" s="61">
        <v>463.06943699999999</v>
      </c>
      <c r="T19" s="61">
        <v>499.22642199999984</v>
      </c>
      <c r="U19" s="61">
        <v>536.45368399999995</v>
      </c>
      <c r="V19" s="61">
        <v>610.19565399999988</v>
      </c>
      <c r="W19" s="61">
        <v>618.78578100000004</v>
      </c>
      <c r="X19" s="61">
        <v>583.19607500000006</v>
      </c>
      <c r="Y19" s="61">
        <v>678.19102000000009</v>
      </c>
      <c r="Z19" s="61">
        <v>344.46981199999999</v>
      </c>
      <c r="AA19" s="61">
        <v>418.04237599999999</v>
      </c>
      <c r="AB19" s="61">
        <v>968.53996300000006</v>
      </c>
      <c r="AC19" s="61">
        <v>1284.3905186640472</v>
      </c>
      <c r="AD19" s="61">
        <v>1663.2192150000001</v>
      </c>
      <c r="AE19" s="61">
        <v>1495.5168860000001</v>
      </c>
      <c r="AF19" s="61">
        <f t="shared" si="0"/>
        <v>11539.428309664048</v>
      </c>
      <c r="AG19" s="61"/>
      <c r="AI19" s="61"/>
    </row>
    <row r="20" spans="1:35">
      <c r="A20" s="1" t="s">
        <v>43</v>
      </c>
      <c r="B20" s="1" t="s">
        <v>44</v>
      </c>
      <c r="C20" s="61">
        <v>1.406847</v>
      </c>
      <c r="D20" s="61">
        <v>2.5000000000000001E-3</v>
      </c>
      <c r="E20" s="61">
        <v>0</v>
      </c>
      <c r="F20" s="61">
        <v>0.10401000000000001</v>
      </c>
      <c r="G20" s="61">
        <v>0.47053500000000004</v>
      </c>
      <c r="H20" s="61">
        <v>0.63361899999999993</v>
      </c>
      <c r="I20" s="61">
        <v>1.0548829999999998</v>
      </c>
      <c r="J20" s="61">
        <v>0.36978699999999998</v>
      </c>
      <c r="K20" s="61">
        <v>8.4503999999999996E-2</v>
      </c>
      <c r="L20" s="61">
        <v>5.4598240000000002</v>
      </c>
      <c r="M20" s="61">
        <v>4.633445</v>
      </c>
      <c r="N20" s="61">
        <v>13.089044999999999</v>
      </c>
      <c r="O20" s="61">
        <v>44.219264000000003</v>
      </c>
      <c r="P20" s="61">
        <v>95.318254999999994</v>
      </c>
      <c r="Q20" s="61">
        <v>65.797187999999991</v>
      </c>
      <c r="R20" s="61">
        <v>86.283102999999997</v>
      </c>
      <c r="S20" s="61">
        <v>127.42363899999998</v>
      </c>
      <c r="T20" s="61">
        <v>253.25346100000004</v>
      </c>
      <c r="U20" s="61">
        <v>316.68059600000004</v>
      </c>
      <c r="V20" s="61">
        <v>419.49350600000002</v>
      </c>
      <c r="W20" s="61">
        <v>313.67305299999998</v>
      </c>
      <c r="X20" s="61">
        <v>324.40941800000007</v>
      </c>
      <c r="Y20" s="61">
        <v>491.11136900000002</v>
      </c>
      <c r="Z20" s="61">
        <v>113.335748</v>
      </c>
      <c r="AA20" s="61">
        <v>79.626576</v>
      </c>
      <c r="AB20" s="61">
        <v>572.09947299999999</v>
      </c>
      <c r="AC20" s="61">
        <v>582.49078585461689</v>
      </c>
      <c r="AD20" s="61">
        <v>756.38508900000011</v>
      </c>
      <c r="AE20" s="61">
        <v>834.58735300000069</v>
      </c>
      <c r="AF20" s="61">
        <f t="shared" si="0"/>
        <v>5503.4968758546183</v>
      </c>
      <c r="AG20" s="61"/>
      <c r="AI20" s="61"/>
    </row>
    <row r="21" spans="1:35">
      <c r="A21" s="1" t="s">
        <v>45</v>
      </c>
      <c r="B21" s="1" t="s">
        <v>46</v>
      </c>
      <c r="C21" s="61">
        <v>0.13572999999999999</v>
      </c>
      <c r="D21" s="61">
        <v>0.20416900000000002</v>
      </c>
      <c r="E21" s="61">
        <v>1.6238619999999997</v>
      </c>
      <c r="F21" s="61">
        <v>2.4691689999999995</v>
      </c>
      <c r="G21" s="61">
        <v>2.2124030000000001</v>
      </c>
      <c r="H21" s="61">
        <v>3.8798800000000004</v>
      </c>
      <c r="I21" s="61">
        <v>5.1209600000000002</v>
      </c>
      <c r="J21" s="61">
        <v>4.133522000000001</v>
      </c>
      <c r="K21" s="61">
        <v>5.4796680000000011</v>
      </c>
      <c r="L21" s="61">
        <v>9.2834070000000004</v>
      </c>
      <c r="M21" s="61">
        <v>14.187227</v>
      </c>
      <c r="N21" s="61">
        <v>19.609334999999998</v>
      </c>
      <c r="O21" s="61">
        <v>25.210564999999995</v>
      </c>
      <c r="P21" s="61">
        <v>37.524328999999994</v>
      </c>
      <c r="Q21" s="61">
        <v>37.633901999999992</v>
      </c>
      <c r="R21" s="61">
        <v>65.601086999999993</v>
      </c>
      <c r="S21" s="61">
        <v>97.727680000000007</v>
      </c>
      <c r="T21" s="61">
        <v>138.60583399999999</v>
      </c>
      <c r="U21" s="61">
        <v>145.51719699999998</v>
      </c>
      <c r="V21" s="61">
        <v>138.14456600000003</v>
      </c>
      <c r="W21" s="61">
        <v>147.54926399999999</v>
      </c>
      <c r="X21" s="61">
        <v>155.22205099999996</v>
      </c>
      <c r="Y21" s="61">
        <v>160.54867600000003</v>
      </c>
      <c r="Z21" s="61">
        <v>154.65742699999996</v>
      </c>
      <c r="AA21" s="61">
        <v>174.97479500000003</v>
      </c>
      <c r="AB21" s="61">
        <v>195.29495699999998</v>
      </c>
      <c r="AC21" s="61">
        <v>254.90439489194497</v>
      </c>
      <c r="AD21" s="61">
        <v>402.04846300000008</v>
      </c>
      <c r="AE21" s="61">
        <v>417.20979999999997</v>
      </c>
      <c r="AF21" s="61">
        <f t="shared" si="0"/>
        <v>2816.7143198919453</v>
      </c>
      <c r="AG21" s="61"/>
      <c r="AI21" s="61"/>
    </row>
    <row r="22" spans="1:35">
      <c r="A22" s="1" t="s">
        <v>47</v>
      </c>
      <c r="B22" s="1" t="s">
        <v>48</v>
      </c>
      <c r="C22" s="61">
        <v>15.954973000000001</v>
      </c>
      <c r="D22" s="61">
        <v>4.6127410000000006</v>
      </c>
      <c r="E22" s="61">
        <v>2.768437</v>
      </c>
      <c r="F22" s="61">
        <v>7.3190629999999999</v>
      </c>
      <c r="G22" s="61">
        <v>19.771485999999999</v>
      </c>
      <c r="H22" s="61">
        <v>39.577378000000003</v>
      </c>
      <c r="I22" s="61">
        <v>40.530260999999996</v>
      </c>
      <c r="J22" s="61">
        <v>66.312433999999996</v>
      </c>
      <c r="K22" s="61">
        <v>63.523055999999997</v>
      </c>
      <c r="L22" s="61">
        <v>99.672936000000007</v>
      </c>
      <c r="M22" s="61">
        <v>120.387046</v>
      </c>
      <c r="N22" s="61">
        <v>169.22189500000002</v>
      </c>
      <c r="O22" s="61">
        <v>172.76263000000003</v>
      </c>
      <c r="P22" s="61">
        <v>184.52345699999998</v>
      </c>
      <c r="Q22" s="61">
        <v>102.398505</v>
      </c>
      <c r="R22" s="61">
        <v>68.730300999999997</v>
      </c>
      <c r="S22" s="61">
        <v>57.326102000000006</v>
      </c>
      <c r="T22" s="61">
        <v>50.488675000000001</v>
      </c>
      <c r="U22" s="61">
        <v>22.213777999999998</v>
      </c>
      <c r="V22" s="61">
        <v>3.2923340000000008</v>
      </c>
      <c r="W22" s="61">
        <v>3.543680999999999</v>
      </c>
      <c r="X22" s="61">
        <v>5.3250500000000009</v>
      </c>
      <c r="Y22" s="61">
        <v>6.2245509999999991</v>
      </c>
      <c r="Z22" s="61">
        <v>5.2353650000000007</v>
      </c>
      <c r="AA22" s="61">
        <v>4.9694279999999997</v>
      </c>
      <c r="AB22" s="61">
        <v>4.3069889999999997</v>
      </c>
      <c r="AC22" s="61">
        <v>6.1227465618860508</v>
      </c>
      <c r="AD22" s="61">
        <v>8.6562859999999997</v>
      </c>
      <c r="AE22" s="61">
        <v>9.2479589999999998</v>
      </c>
      <c r="AF22" s="61">
        <f t="shared" si="0"/>
        <v>1365.0195435618864</v>
      </c>
      <c r="AG22" s="61"/>
      <c r="AI22" s="61"/>
    </row>
    <row r="23" spans="1:35">
      <c r="A23" s="1" t="s">
        <v>49</v>
      </c>
      <c r="B23" s="1" t="s">
        <v>50</v>
      </c>
      <c r="C23" s="61">
        <v>0.75026499999999996</v>
      </c>
      <c r="D23" s="61">
        <v>0.90116200000000002</v>
      </c>
      <c r="E23" s="61">
        <v>1.418158</v>
      </c>
      <c r="F23" s="61">
        <v>3.9567389999999998</v>
      </c>
      <c r="G23" s="61">
        <v>6.4923480000000007</v>
      </c>
      <c r="H23" s="61">
        <v>5.5032440000000005</v>
      </c>
      <c r="I23" s="61">
        <v>7.7747960000000003</v>
      </c>
      <c r="J23" s="61">
        <v>20.027794999999998</v>
      </c>
      <c r="K23" s="61">
        <v>34.334033999999996</v>
      </c>
      <c r="L23" s="61">
        <v>67.555067999999991</v>
      </c>
      <c r="M23" s="61">
        <v>83.075339000000014</v>
      </c>
      <c r="N23" s="61">
        <v>182.45909800000001</v>
      </c>
      <c r="O23" s="61">
        <v>275.79511100000002</v>
      </c>
      <c r="P23" s="61">
        <v>229.376485</v>
      </c>
      <c r="Q23" s="61">
        <v>356.11593199999999</v>
      </c>
      <c r="R23" s="61">
        <v>598.12816899999996</v>
      </c>
      <c r="S23" s="61">
        <v>915.10648799999979</v>
      </c>
      <c r="T23" s="61">
        <v>998.77400299999999</v>
      </c>
      <c r="U23" s="61">
        <v>1137.2841900000001</v>
      </c>
      <c r="V23" s="61">
        <v>1338.7453740000003</v>
      </c>
      <c r="W23" s="61">
        <v>1556.0535289999998</v>
      </c>
      <c r="X23" s="61">
        <v>1403.0919690000001</v>
      </c>
      <c r="Y23" s="61">
        <v>2184.9509070000004</v>
      </c>
      <c r="Z23" s="61">
        <v>3661.0644990000005</v>
      </c>
      <c r="AA23" s="61">
        <v>4268.0014300000021</v>
      </c>
      <c r="AB23" s="61">
        <v>3784.345080000001</v>
      </c>
      <c r="AC23" s="61">
        <v>5987.1987671905708</v>
      </c>
      <c r="AD23" s="61">
        <v>2460.8707930000005</v>
      </c>
      <c r="AE23" s="61">
        <v>1967.096303</v>
      </c>
      <c r="AF23" s="61">
        <f t="shared" si="0"/>
        <v>33536.247075190578</v>
      </c>
      <c r="AG23" s="61"/>
      <c r="AI23" s="61"/>
    </row>
    <row r="24" spans="1:35">
      <c r="A24" s="1" t="s">
        <v>51</v>
      </c>
      <c r="B24" s="1" t="s">
        <v>52</v>
      </c>
      <c r="C24" s="61">
        <v>0.19769900000000001</v>
      </c>
      <c r="D24" s="61">
        <v>0.45041899999999996</v>
      </c>
      <c r="E24" s="61">
        <v>1.1319460000000001</v>
      </c>
      <c r="F24" s="61">
        <v>1.1754639999999998</v>
      </c>
      <c r="G24" s="61">
        <v>3.9017609999999996</v>
      </c>
      <c r="H24" s="61">
        <v>6.602481</v>
      </c>
      <c r="I24" s="61">
        <v>7.2327260000000004</v>
      </c>
      <c r="J24" s="61">
        <v>10.501880000000002</v>
      </c>
      <c r="K24" s="61">
        <v>18.423355000000001</v>
      </c>
      <c r="L24" s="61">
        <v>48.732886000000001</v>
      </c>
      <c r="M24" s="61">
        <v>42.56100099999999</v>
      </c>
      <c r="N24" s="61">
        <v>67.841260000000005</v>
      </c>
      <c r="O24" s="61">
        <v>78.737015999999997</v>
      </c>
      <c r="P24" s="61">
        <v>102.80067000000001</v>
      </c>
      <c r="Q24" s="61">
        <v>97.555418000000017</v>
      </c>
      <c r="R24" s="61">
        <v>142.94271000000001</v>
      </c>
      <c r="S24" s="61">
        <v>222.18033700000001</v>
      </c>
      <c r="T24" s="61">
        <v>283.40846099999993</v>
      </c>
      <c r="U24" s="61">
        <v>370.25732199999999</v>
      </c>
      <c r="V24" s="61">
        <v>322.81759599999998</v>
      </c>
      <c r="W24" s="61">
        <v>316.25901899999997</v>
      </c>
      <c r="X24" s="61">
        <v>307.32901299999992</v>
      </c>
      <c r="Y24" s="61">
        <v>332.51750600000008</v>
      </c>
      <c r="Z24" s="61">
        <v>356.90697599999999</v>
      </c>
      <c r="AA24" s="61">
        <v>408.00732399999981</v>
      </c>
      <c r="AB24" s="61">
        <v>705.94518599999992</v>
      </c>
      <c r="AC24" s="61">
        <v>847.8762514734774</v>
      </c>
      <c r="AD24" s="61">
        <v>189.45498799999996</v>
      </c>
      <c r="AE24" s="61">
        <v>134.69405599999999</v>
      </c>
      <c r="AF24" s="61">
        <f t="shared" si="0"/>
        <v>5428.4427274734771</v>
      </c>
      <c r="AG24" s="61"/>
      <c r="AI24" s="61"/>
    </row>
    <row r="25" spans="1:35">
      <c r="A25" s="1" t="s">
        <v>53</v>
      </c>
      <c r="B25" s="1" t="s">
        <v>54</v>
      </c>
      <c r="C25" s="61">
        <v>9.0087119999999992</v>
      </c>
      <c r="D25" s="61">
        <v>32.692799000000001</v>
      </c>
      <c r="E25" s="61">
        <v>63.683895000000035</v>
      </c>
      <c r="F25" s="61">
        <v>136.37716899999995</v>
      </c>
      <c r="G25" s="61">
        <v>203.91118400000005</v>
      </c>
      <c r="H25" s="61">
        <v>365.81451799999996</v>
      </c>
      <c r="I25" s="61">
        <v>494.37560999999999</v>
      </c>
      <c r="J25" s="61">
        <v>538.66414499999985</v>
      </c>
      <c r="K25" s="61">
        <v>558.15546900000015</v>
      </c>
      <c r="L25" s="61">
        <v>1003.705752</v>
      </c>
      <c r="M25" s="61">
        <v>1349.210233</v>
      </c>
      <c r="N25" s="61">
        <v>2306.5196190000006</v>
      </c>
      <c r="O25" s="61">
        <v>3757.0852199999999</v>
      </c>
      <c r="P25" s="61">
        <v>4956.3433280000008</v>
      </c>
      <c r="Q25" s="61">
        <v>5198.9850939999997</v>
      </c>
      <c r="R25" s="61">
        <v>7467.7026570000016</v>
      </c>
      <c r="S25" s="61">
        <v>2044.0165589999999</v>
      </c>
      <c r="T25" s="61">
        <v>8721.3363070000014</v>
      </c>
      <c r="U25" s="61">
        <v>9080.0378219999966</v>
      </c>
      <c r="V25" s="61">
        <v>9036.8779730000024</v>
      </c>
      <c r="W25" s="61">
        <v>7643.0166750000008</v>
      </c>
      <c r="X25" s="61">
        <v>6898.3481030000003</v>
      </c>
      <c r="Y25" s="61">
        <v>7786.8825420000003</v>
      </c>
      <c r="Z25" s="61">
        <v>8460.424015999999</v>
      </c>
      <c r="AA25" s="61">
        <v>8817.9896569999983</v>
      </c>
      <c r="AB25" s="61">
        <v>9089.0988450000004</v>
      </c>
      <c r="AC25" s="61">
        <v>10769.712021611002</v>
      </c>
      <c r="AD25" s="61">
        <v>13378.065442999998</v>
      </c>
      <c r="AE25" s="61">
        <v>11177.080404999995</v>
      </c>
      <c r="AF25" s="61">
        <f t="shared" si="0"/>
        <v>141345.12177261102</v>
      </c>
      <c r="AG25" s="61"/>
      <c r="AI25" s="61"/>
    </row>
    <row r="26" spans="1:35">
      <c r="A26" s="1" t="s">
        <v>55</v>
      </c>
      <c r="B26" s="1" t="s">
        <v>56</v>
      </c>
      <c r="C26" s="61">
        <v>2.6658519999999997</v>
      </c>
      <c r="D26" s="61">
        <v>2.0142339999999996</v>
      </c>
      <c r="E26" s="61">
        <v>1.024718</v>
      </c>
      <c r="F26" s="61">
        <v>2.271668</v>
      </c>
      <c r="G26" s="61">
        <v>1.962628</v>
      </c>
      <c r="H26" s="61">
        <v>4.7646660000000001</v>
      </c>
      <c r="I26" s="61">
        <v>4.0167790000000005</v>
      </c>
      <c r="J26" s="61">
        <v>2.5743949999999995</v>
      </c>
      <c r="K26" s="61">
        <v>6.5843800000000003</v>
      </c>
      <c r="L26" s="61">
        <v>208.27700200000004</v>
      </c>
      <c r="M26" s="61">
        <v>272.96746100000001</v>
      </c>
      <c r="N26" s="61">
        <v>40.79045</v>
      </c>
      <c r="O26" s="61">
        <v>31.314026000000002</v>
      </c>
      <c r="P26" s="61">
        <v>33.424618999999993</v>
      </c>
      <c r="Q26" s="61">
        <v>28.118507999999999</v>
      </c>
      <c r="R26" s="61">
        <v>30.194685999999997</v>
      </c>
      <c r="S26" s="61">
        <v>32.303863999999997</v>
      </c>
      <c r="T26" s="61">
        <v>41.283020999999984</v>
      </c>
      <c r="U26" s="61">
        <v>53.52589600000001</v>
      </c>
      <c r="V26" s="61">
        <v>50.754246999999999</v>
      </c>
      <c r="W26" s="61">
        <v>66.382533999999993</v>
      </c>
      <c r="X26" s="61">
        <v>39.832245999999984</v>
      </c>
      <c r="Y26" s="61">
        <v>38.897584999999992</v>
      </c>
      <c r="Z26" s="61">
        <v>6.3117360000000007</v>
      </c>
      <c r="AA26" s="61">
        <v>7.6564809999999994</v>
      </c>
      <c r="AB26" s="61">
        <v>32.949609999999986</v>
      </c>
      <c r="AC26" s="61">
        <v>39.458630648330065</v>
      </c>
      <c r="AD26" s="61">
        <v>60.256845999999996</v>
      </c>
      <c r="AE26" s="61">
        <v>52.430105999999995</v>
      </c>
      <c r="AF26" s="61">
        <f t="shared" si="0"/>
        <v>1195.00887464833</v>
      </c>
      <c r="AG26" s="61"/>
      <c r="AI26" s="61"/>
    </row>
    <row r="27" spans="1:35">
      <c r="A27" s="1" t="s">
        <v>57</v>
      </c>
      <c r="B27" s="1" t="s">
        <v>58</v>
      </c>
      <c r="C27" s="61">
        <v>4.9459999999999999E-3</v>
      </c>
      <c r="D27" s="61">
        <v>1.1002000000000001E-2</v>
      </c>
      <c r="E27" s="61">
        <v>0</v>
      </c>
      <c r="F27" s="61">
        <v>0.125</v>
      </c>
      <c r="G27" s="61">
        <v>8.9900000000000006E-4</v>
      </c>
      <c r="H27" s="61">
        <v>0.97896899999999998</v>
      </c>
      <c r="I27" s="61">
        <v>2.3028040000000001</v>
      </c>
      <c r="J27" s="61">
        <v>0.558388</v>
      </c>
      <c r="K27" s="61">
        <v>0.30380499999999999</v>
      </c>
      <c r="L27" s="61">
        <v>1.0351670000000002</v>
      </c>
      <c r="M27" s="61">
        <v>2.2071390000000002</v>
      </c>
      <c r="N27" s="61">
        <v>14.056605000000001</v>
      </c>
      <c r="O27" s="61">
        <v>9.9395919999999993</v>
      </c>
      <c r="P27" s="61">
        <v>22.471344999999999</v>
      </c>
      <c r="Q27" s="61">
        <v>16.166854000000001</v>
      </c>
      <c r="R27" s="61">
        <v>33.152789999999996</v>
      </c>
      <c r="S27" s="61">
        <v>76.710021000000012</v>
      </c>
      <c r="T27" s="61">
        <v>77.876200000000011</v>
      </c>
      <c r="U27" s="61">
        <v>84.550692999999995</v>
      </c>
      <c r="V27" s="61">
        <v>103.11832000000001</v>
      </c>
      <c r="W27" s="61">
        <v>138.14886499999997</v>
      </c>
      <c r="X27" s="61">
        <v>120.162311</v>
      </c>
      <c r="Y27" s="61">
        <v>172.363651</v>
      </c>
      <c r="Z27" s="61">
        <v>310.66390699999994</v>
      </c>
      <c r="AA27" s="61">
        <v>376.16342299999991</v>
      </c>
      <c r="AB27" s="61">
        <v>467.57398900000004</v>
      </c>
      <c r="AC27" s="61">
        <v>528.73218467583513</v>
      </c>
      <c r="AD27" s="61">
        <v>853.6347159999998</v>
      </c>
      <c r="AE27" s="61">
        <v>755.04073700000004</v>
      </c>
      <c r="AF27" s="61">
        <f t="shared" si="0"/>
        <v>4168.0543226758355</v>
      </c>
      <c r="AG27" s="61"/>
      <c r="AI27" s="61"/>
    </row>
    <row r="28" spans="1:35">
      <c r="A28" s="1" t="s">
        <v>59</v>
      </c>
      <c r="B28" s="1" t="s">
        <v>60</v>
      </c>
      <c r="C28" s="61">
        <v>7.7987609999999998</v>
      </c>
      <c r="D28" s="61">
        <v>17.403599</v>
      </c>
      <c r="E28" s="61">
        <v>19.022806000000003</v>
      </c>
      <c r="F28" s="61">
        <v>18.672500999999997</v>
      </c>
      <c r="G28" s="61">
        <v>34.223921000000004</v>
      </c>
      <c r="H28" s="61">
        <v>46.483767</v>
      </c>
      <c r="I28" s="61">
        <v>48.136099999999999</v>
      </c>
      <c r="J28" s="61">
        <v>46.546236999999998</v>
      </c>
      <c r="K28" s="61">
        <v>79.312072000000001</v>
      </c>
      <c r="L28" s="61">
        <v>166.441329</v>
      </c>
      <c r="M28" s="61">
        <v>279.21991199999997</v>
      </c>
      <c r="N28" s="61">
        <v>531.30531700000006</v>
      </c>
      <c r="O28" s="61">
        <v>1352.4346370000003</v>
      </c>
      <c r="P28" s="61">
        <v>2140.8280830000008</v>
      </c>
      <c r="Q28" s="61">
        <v>2376.8037340000001</v>
      </c>
      <c r="R28" s="61">
        <v>3654.8765209999997</v>
      </c>
      <c r="S28" s="61">
        <v>4422.0200730000024</v>
      </c>
      <c r="T28" s="61">
        <v>5007.658872</v>
      </c>
      <c r="U28" s="61">
        <v>5058.4886529999985</v>
      </c>
      <c r="V28" s="61">
        <v>4600.7012429999995</v>
      </c>
      <c r="W28" s="61">
        <v>4444.9308869999995</v>
      </c>
      <c r="X28" s="61">
        <v>4450.833764</v>
      </c>
      <c r="Y28" s="61">
        <v>4742.6752020000022</v>
      </c>
      <c r="Z28" s="61">
        <v>4272.3370440000008</v>
      </c>
      <c r="AA28" s="61">
        <v>4351.762423000001</v>
      </c>
      <c r="AB28" s="61">
        <v>5092.5228479999987</v>
      </c>
      <c r="AC28" s="61">
        <v>5740.7479950884072</v>
      </c>
      <c r="AD28" s="61">
        <v>770.86860599999977</v>
      </c>
      <c r="AE28" s="61">
        <v>800.76620000000014</v>
      </c>
      <c r="AF28" s="61">
        <f t="shared" si="0"/>
        <v>64575.823107088407</v>
      </c>
      <c r="AG28" s="61"/>
      <c r="AI28" s="61"/>
    </row>
    <row r="29" spans="1:35">
      <c r="A29" s="1" t="s">
        <v>61</v>
      </c>
      <c r="B29" s="1" t="s">
        <v>62</v>
      </c>
      <c r="C29" s="61">
        <v>12.608775999999999</v>
      </c>
      <c r="D29" s="61">
        <v>15.977512999999998</v>
      </c>
      <c r="E29" s="61">
        <v>11.621439000000001</v>
      </c>
      <c r="F29" s="61">
        <v>17.116453000000007</v>
      </c>
      <c r="G29" s="61">
        <v>20.098228000000002</v>
      </c>
      <c r="H29" s="61">
        <v>40.678265000000003</v>
      </c>
      <c r="I29" s="61">
        <v>53.244106999999985</v>
      </c>
      <c r="J29" s="61">
        <v>60.970821999999991</v>
      </c>
      <c r="K29" s="61">
        <v>36.194539999999989</v>
      </c>
      <c r="L29" s="61">
        <v>44.081704999999999</v>
      </c>
      <c r="M29" s="61">
        <v>53.744436999999991</v>
      </c>
      <c r="N29" s="61">
        <v>76.405732999999984</v>
      </c>
      <c r="O29" s="61">
        <v>158.60398699999996</v>
      </c>
      <c r="P29" s="61">
        <v>228.82767599999985</v>
      </c>
      <c r="Q29" s="61">
        <v>234.31130000000005</v>
      </c>
      <c r="R29" s="61">
        <v>333.79423200000019</v>
      </c>
      <c r="S29" s="61">
        <v>284.41886499999998</v>
      </c>
      <c r="T29" s="61">
        <v>452.88440500000007</v>
      </c>
      <c r="U29" s="61">
        <v>479.81319599999983</v>
      </c>
      <c r="V29" s="61">
        <v>537.82097799999985</v>
      </c>
      <c r="W29" s="61">
        <v>514.26799900000003</v>
      </c>
      <c r="X29" s="61">
        <v>523.65973800000006</v>
      </c>
      <c r="Y29" s="61">
        <v>544.47656499999994</v>
      </c>
      <c r="Z29" s="61">
        <v>533.358476</v>
      </c>
      <c r="AA29" s="61">
        <v>594.59229099999993</v>
      </c>
      <c r="AB29" s="61">
        <v>100.00219100000001</v>
      </c>
      <c r="AC29" s="61">
        <v>138.67314243614931</v>
      </c>
      <c r="AD29" s="61">
        <v>767.78473399999996</v>
      </c>
      <c r="AE29" s="61">
        <v>737.4129309999995</v>
      </c>
      <c r="AF29" s="61">
        <f t="shared" si="0"/>
        <v>7607.444724436149</v>
      </c>
      <c r="AG29" s="61"/>
      <c r="AI29" s="61"/>
    </row>
    <row r="30" spans="1:35">
      <c r="A30" s="1" t="s">
        <v>63</v>
      </c>
      <c r="B30" s="1" t="s">
        <v>64</v>
      </c>
      <c r="C30" s="61">
        <v>14.874324</v>
      </c>
      <c r="D30" s="61">
        <v>9.6320139999999999</v>
      </c>
      <c r="E30" s="61">
        <v>11.957545999999999</v>
      </c>
      <c r="F30" s="61">
        <v>13.380701</v>
      </c>
      <c r="G30" s="61">
        <v>14.543280999999999</v>
      </c>
      <c r="H30" s="61">
        <v>20.485970000000005</v>
      </c>
      <c r="I30" s="61">
        <v>21.855354000000002</v>
      </c>
      <c r="J30" s="61">
        <v>24.200801999999999</v>
      </c>
      <c r="K30" s="61">
        <v>31.268135000000001</v>
      </c>
      <c r="L30" s="61">
        <v>78.114597999999972</v>
      </c>
      <c r="M30" s="61">
        <v>130.51957600000003</v>
      </c>
      <c r="N30" s="61">
        <v>171.45815799999991</v>
      </c>
      <c r="O30" s="61">
        <v>244.01122999999998</v>
      </c>
      <c r="P30" s="61">
        <v>347.55639599999989</v>
      </c>
      <c r="Q30" s="61">
        <v>337.16058999999996</v>
      </c>
      <c r="R30" s="61">
        <v>439.61241000000007</v>
      </c>
      <c r="S30" s="61">
        <v>625.86818200000005</v>
      </c>
      <c r="T30" s="61">
        <v>762.26714000000004</v>
      </c>
      <c r="U30" s="61">
        <v>665.68395499999997</v>
      </c>
      <c r="V30" s="61">
        <v>709.7189179999998</v>
      </c>
      <c r="W30" s="61">
        <v>847.449073</v>
      </c>
      <c r="X30" s="61">
        <v>697.818624</v>
      </c>
      <c r="Y30" s="61">
        <v>862.56855999999982</v>
      </c>
      <c r="Z30" s="61">
        <v>885.58683199999996</v>
      </c>
      <c r="AA30" s="61">
        <v>1004.2039920000003</v>
      </c>
      <c r="AB30" s="61">
        <v>1524.3303169999999</v>
      </c>
      <c r="AC30" s="61">
        <v>1548.5628064833004</v>
      </c>
      <c r="AD30" s="61">
        <v>1750.5568790000002</v>
      </c>
      <c r="AE30" s="61">
        <v>1761.635174</v>
      </c>
      <c r="AF30" s="61">
        <f t="shared" si="0"/>
        <v>15556.881537483299</v>
      </c>
      <c r="AG30" s="61"/>
      <c r="AI30" s="61"/>
    </row>
    <row r="31" spans="1:35">
      <c r="A31" s="1" t="s">
        <v>65</v>
      </c>
      <c r="B31" s="1" t="s">
        <v>66</v>
      </c>
      <c r="C31" s="61">
        <v>22.969623000000006</v>
      </c>
      <c r="D31" s="61">
        <v>21.135384999999999</v>
      </c>
      <c r="E31" s="61">
        <v>37.43542999999999</v>
      </c>
      <c r="F31" s="61">
        <v>41.377730000000007</v>
      </c>
      <c r="G31" s="61">
        <v>34.191975999999997</v>
      </c>
      <c r="H31" s="61">
        <v>34.473794999999996</v>
      </c>
      <c r="I31" s="61">
        <v>33.945382000000002</v>
      </c>
      <c r="J31" s="61">
        <v>32.084032999999998</v>
      </c>
      <c r="K31" s="61">
        <v>43.462876000000016</v>
      </c>
      <c r="L31" s="61">
        <v>53.398441999999989</v>
      </c>
      <c r="M31" s="61">
        <v>59.136826000000006</v>
      </c>
      <c r="N31" s="61">
        <v>62.59669199999999</v>
      </c>
      <c r="O31" s="61">
        <v>76.43250700000003</v>
      </c>
      <c r="P31" s="61">
        <v>76.977761999999984</v>
      </c>
      <c r="Q31" s="61">
        <v>82.553547999999992</v>
      </c>
      <c r="R31" s="61">
        <v>119.63640699999998</v>
      </c>
      <c r="S31" s="61">
        <v>159.68836599999997</v>
      </c>
      <c r="T31" s="61">
        <v>197.63654099999999</v>
      </c>
      <c r="U31" s="61">
        <v>157.001205</v>
      </c>
      <c r="V31" s="61">
        <v>145.57225399999996</v>
      </c>
      <c r="W31" s="61">
        <v>184.52217200000001</v>
      </c>
      <c r="X31" s="61">
        <v>172.41335999999993</v>
      </c>
      <c r="Y31" s="61">
        <v>163.73133699999994</v>
      </c>
      <c r="Z31" s="61">
        <v>137.67409900000001</v>
      </c>
      <c r="AA31" s="61">
        <v>138.28396699999999</v>
      </c>
      <c r="AB31" s="61">
        <v>105.55212399999996</v>
      </c>
      <c r="AC31" s="61">
        <v>140.88208055009821</v>
      </c>
      <c r="AD31" s="61">
        <v>178.75675100000009</v>
      </c>
      <c r="AE31" s="61">
        <v>173.64831599999997</v>
      </c>
      <c r="AF31" s="61">
        <f t="shared" si="0"/>
        <v>2887.170986550097</v>
      </c>
      <c r="AG31" s="61"/>
      <c r="AI31" s="61"/>
    </row>
    <row r="32" spans="1:35">
      <c r="A32" s="1" t="s">
        <v>67</v>
      </c>
      <c r="B32" s="1" t="s">
        <v>68</v>
      </c>
      <c r="C32" s="61">
        <v>5.3788419999999997</v>
      </c>
      <c r="D32" s="61">
        <v>5.5024119999999996</v>
      </c>
      <c r="E32" s="61">
        <v>8.403296000000001</v>
      </c>
      <c r="F32" s="61">
        <v>8.180261999999999</v>
      </c>
      <c r="G32" s="61">
        <v>9.7534679999999998</v>
      </c>
      <c r="H32" s="61">
        <v>13.664207999999999</v>
      </c>
      <c r="I32" s="61">
        <v>13.185281999999999</v>
      </c>
      <c r="J32" s="61">
        <v>13.733412</v>
      </c>
      <c r="K32" s="61">
        <v>16.248055000000001</v>
      </c>
      <c r="L32" s="61">
        <v>19.692850000000004</v>
      </c>
      <c r="M32" s="61">
        <v>23.996974000000002</v>
      </c>
      <c r="N32" s="61">
        <v>28.143059999999995</v>
      </c>
      <c r="O32" s="61">
        <v>38.888186999999995</v>
      </c>
      <c r="P32" s="61">
        <v>46.947252999999996</v>
      </c>
      <c r="Q32" s="61">
        <v>41.876455</v>
      </c>
      <c r="R32" s="61">
        <v>61.632511000000001</v>
      </c>
      <c r="S32" s="61">
        <v>77.968057000000002</v>
      </c>
      <c r="T32" s="61">
        <v>83.275379000000001</v>
      </c>
      <c r="U32" s="61">
        <v>77.798085999999984</v>
      </c>
      <c r="V32" s="61">
        <v>82.340496000000002</v>
      </c>
      <c r="W32" s="61">
        <v>86.198346000000001</v>
      </c>
      <c r="X32" s="61">
        <v>73.999559000000005</v>
      </c>
      <c r="Y32" s="61">
        <v>82.707526000000001</v>
      </c>
      <c r="Z32" s="61">
        <v>83.816706000000011</v>
      </c>
      <c r="AA32" s="61">
        <v>77.841335000000001</v>
      </c>
      <c r="AB32" s="61">
        <v>78.780547999999996</v>
      </c>
      <c r="AC32" s="61">
        <v>90.665580550098241</v>
      </c>
      <c r="AD32" s="61">
        <v>106.43199799999996</v>
      </c>
      <c r="AE32" s="61">
        <v>115.23844999999999</v>
      </c>
      <c r="AF32" s="61">
        <f t="shared" si="0"/>
        <v>1472.2885935500983</v>
      </c>
      <c r="AG32" s="61"/>
      <c r="AI32" s="61"/>
    </row>
    <row r="33" spans="1:35">
      <c r="A33" s="1" t="s">
        <v>69</v>
      </c>
      <c r="B33" s="1" t="s">
        <v>70</v>
      </c>
      <c r="C33" s="61">
        <v>16.787329999999997</v>
      </c>
      <c r="D33" s="61">
        <v>9.9166330000000009</v>
      </c>
      <c r="E33" s="61">
        <v>19.157544000000001</v>
      </c>
      <c r="F33" s="61">
        <v>10.043478999999998</v>
      </c>
      <c r="G33" s="61">
        <v>10.283743000000005</v>
      </c>
      <c r="H33" s="61">
        <v>14.444236</v>
      </c>
      <c r="I33" s="61">
        <v>23.151087000000008</v>
      </c>
      <c r="J33" s="61">
        <v>29.502352999999996</v>
      </c>
      <c r="K33" s="61">
        <v>30.83239600000001</v>
      </c>
      <c r="L33" s="61">
        <v>50.815799000000013</v>
      </c>
      <c r="M33" s="61">
        <v>81.274177000000023</v>
      </c>
      <c r="N33" s="61">
        <v>116.00972499999999</v>
      </c>
      <c r="O33" s="61">
        <v>156.478238</v>
      </c>
      <c r="P33" s="61">
        <v>236.337548</v>
      </c>
      <c r="Q33" s="61">
        <v>230.532431</v>
      </c>
      <c r="R33" s="61">
        <v>346.613877</v>
      </c>
      <c r="S33" s="61">
        <v>467.05599600000005</v>
      </c>
      <c r="T33" s="61">
        <v>544.11142300000006</v>
      </c>
      <c r="U33" s="61">
        <v>526.92771000000016</v>
      </c>
      <c r="V33" s="61">
        <v>613.5740609999998</v>
      </c>
      <c r="W33" s="61">
        <v>623.18691599999988</v>
      </c>
      <c r="X33" s="61">
        <v>586.03614300000004</v>
      </c>
      <c r="Y33" s="61">
        <v>667.28576299999997</v>
      </c>
      <c r="Z33" s="61">
        <v>766.98311300000012</v>
      </c>
      <c r="AA33" s="61">
        <v>844.89764600000012</v>
      </c>
      <c r="AB33" s="61">
        <v>966.32712500000002</v>
      </c>
      <c r="AC33" s="61">
        <v>997.49138605108078</v>
      </c>
      <c r="AD33" s="61">
        <v>1333.5502790000005</v>
      </c>
      <c r="AE33" s="61">
        <v>1556.2386849999996</v>
      </c>
      <c r="AF33" s="61">
        <f t="shared" si="0"/>
        <v>11875.846842051084</v>
      </c>
      <c r="AG33" s="61"/>
      <c r="AI33" s="61"/>
    </row>
    <row r="34" spans="1:35">
      <c r="A34" s="1"/>
      <c r="B34" s="1" t="s">
        <v>431</v>
      </c>
      <c r="C34" s="61">
        <f>SUM(C9:C33)</f>
        <v>453.42103600000019</v>
      </c>
      <c r="D34" s="61">
        <f t="shared" ref="D34:AD34" si="1">SUM(D9:D33)</f>
        <v>500.25835099999995</v>
      </c>
      <c r="E34" s="61">
        <f t="shared" si="1"/>
        <v>731.36375199999975</v>
      </c>
      <c r="F34" s="61">
        <f t="shared" si="1"/>
        <v>924.00663900000018</v>
      </c>
      <c r="G34" s="61">
        <f t="shared" si="1"/>
        <v>1015.9622909999996</v>
      </c>
      <c r="H34" s="61">
        <f t="shared" si="1"/>
        <v>1556.5548749999994</v>
      </c>
      <c r="I34" s="61">
        <f t="shared" si="1"/>
        <v>1905.633405</v>
      </c>
      <c r="J34" s="61">
        <f t="shared" si="1"/>
        <v>2652.6374219999998</v>
      </c>
      <c r="K34" s="61">
        <f t="shared" si="1"/>
        <v>3372.9017370000001</v>
      </c>
      <c r="L34" s="61">
        <f t="shared" si="1"/>
        <v>6111.821696</v>
      </c>
      <c r="M34" s="61">
        <f t="shared" si="1"/>
        <v>8649.3017129999989</v>
      </c>
      <c r="N34" s="61">
        <f t="shared" si="1"/>
        <v>12902.233179000001</v>
      </c>
      <c r="O34" s="61">
        <f t="shared" si="1"/>
        <v>16770.903364999998</v>
      </c>
      <c r="P34" s="61">
        <f t="shared" si="1"/>
        <v>22173.402214000002</v>
      </c>
      <c r="Q34" s="61">
        <f t="shared" si="1"/>
        <v>20144.963756000001</v>
      </c>
      <c r="R34" s="61">
        <f t="shared" si="1"/>
        <v>29121.433481000004</v>
      </c>
      <c r="S34" s="61">
        <f t="shared" si="1"/>
        <v>28772.225456999997</v>
      </c>
      <c r="T34" s="61">
        <f t="shared" si="1"/>
        <v>38076.223187000003</v>
      </c>
      <c r="U34" s="61">
        <f t="shared" si="1"/>
        <v>40953.405092000001</v>
      </c>
      <c r="V34" s="61">
        <f t="shared" si="1"/>
        <v>40130.812518000006</v>
      </c>
      <c r="W34" s="61">
        <f t="shared" si="1"/>
        <v>37046.725403999997</v>
      </c>
      <c r="X34" s="61">
        <f t="shared" si="1"/>
        <v>34851.294941000007</v>
      </c>
      <c r="Y34" s="61">
        <f t="shared" si="1"/>
        <v>40031.956548999988</v>
      </c>
      <c r="Z34" s="61">
        <f t="shared" si="1"/>
        <v>42480.146992000009</v>
      </c>
      <c r="AA34" s="61">
        <f t="shared" si="1"/>
        <v>45038.359627000005</v>
      </c>
      <c r="AB34" s="61">
        <f t="shared" si="1"/>
        <v>44704.026458000008</v>
      </c>
      <c r="AC34" s="61">
        <f t="shared" si="1"/>
        <v>53629.069121807472</v>
      </c>
      <c r="AD34" s="61">
        <f t="shared" si="1"/>
        <v>51032.255102999996</v>
      </c>
      <c r="AE34" s="61">
        <f>SUM(AE9:AE33)</f>
        <v>46943.022404999989</v>
      </c>
      <c r="AF34" s="61">
        <f>SUM(C34:AE34)</f>
        <v>672676.32176680735</v>
      </c>
    </row>
    <row r="35" spans="1:35">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5">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5" ht="13.8"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1:35" ht="13.8" thickTop="1">
      <c r="A38" s="30" t="s">
        <v>21</v>
      </c>
      <c r="B38" s="30" t="s">
        <v>22</v>
      </c>
      <c r="C38" s="63">
        <f>C9/C$34*100</f>
        <v>0.84546540535891634</v>
      </c>
      <c r="D38" s="63">
        <f t="shared" ref="D38:AB47" si="2">D9/D$34*100</f>
        <v>2.4098532240194435</v>
      </c>
      <c r="E38" s="63">
        <f t="shared" si="2"/>
        <v>1.4115081547000161</v>
      </c>
      <c r="F38" s="63">
        <f t="shared" si="2"/>
        <v>1.2968073490216554</v>
      </c>
      <c r="G38" s="63">
        <f t="shared" si="2"/>
        <v>1.2675872041790188</v>
      </c>
      <c r="H38" s="63">
        <f t="shared" si="2"/>
        <v>0.87929768618019366</v>
      </c>
      <c r="I38" s="63">
        <f t="shared" si="2"/>
        <v>0.98027610929710818</v>
      </c>
      <c r="J38" s="63">
        <f t="shared" si="2"/>
        <v>0.90782324038252982</v>
      </c>
      <c r="K38" s="63">
        <f t="shared" si="2"/>
        <v>1.0714141062449816</v>
      </c>
      <c r="L38" s="63">
        <f t="shared" si="2"/>
        <v>0.84673473105194474</v>
      </c>
      <c r="M38" s="63">
        <f t="shared" si="2"/>
        <v>0.95274781403616426</v>
      </c>
      <c r="N38" s="63">
        <f t="shared" si="2"/>
        <v>0.72267587096288055</v>
      </c>
      <c r="O38" s="63">
        <f t="shared" si="2"/>
        <v>1.1157452161492434</v>
      </c>
      <c r="P38" s="63">
        <f t="shared" si="2"/>
        <v>1.1500854336146393</v>
      </c>
      <c r="Q38" s="63">
        <f t="shared" si="2"/>
        <v>1.2630174225268538</v>
      </c>
      <c r="R38" s="63">
        <f t="shared" si="2"/>
        <v>1.2796852299291523</v>
      </c>
      <c r="S38" s="63">
        <f t="shared" si="2"/>
        <v>0.85780149460059907</v>
      </c>
      <c r="T38" s="63">
        <f t="shared" si="2"/>
        <v>1.2773716096034926</v>
      </c>
      <c r="U38" s="63">
        <f t="shared" si="2"/>
        <v>1.2312489178061039</v>
      </c>
      <c r="V38" s="63">
        <f t="shared" si="2"/>
        <v>1.3541647175876399</v>
      </c>
      <c r="W38" s="63">
        <f t="shared" si="2"/>
        <v>1.4179977292764454</v>
      </c>
      <c r="X38" s="63">
        <f t="shared" si="2"/>
        <v>1.5009104852073274</v>
      </c>
      <c r="Y38" s="63">
        <f t="shared" si="2"/>
        <v>1.3577364057505144</v>
      </c>
      <c r="Z38" s="63">
        <f t="shared" si="2"/>
        <v>1.247637036425064</v>
      </c>
      <c r="AA38" s="63">
        <f t="shared" si="2"/>
        <v>1.3524359191688726</v>
      </c>
      <c r="AB38" s="63">
        <f t="shared" si="2"/>
        <v>1.1325882053950713</v>
      </c>
      <c r="AC38" s="63">
        <f t="shared" ref="AC38:AF38" si="3">AC9/AC$34*100</f>
        <v>1.0476584576041619</v>
      </c>
      <c r="AD38" s="63">
        <f t="shared" si="3"/>
        <v>1.4851132298001204</v>
      </c>
      <c r="AE38" s="63">
        <f t="shared" ref="AE38" si="4">AE9/AE$34*100</f>
        <v>1.4991438576929861</v>
      </c>
      <c r="AF38" s="63">
        <f t="shared" si="3"/>
        <v>1.2609317783195879</v>
      </c>
    </row>
    <row r="39" spans="1:35">
      <c r="A39" s="1" t="s">
        <v>23</v>
      </c>
      <c r="B39" s="1" t="s">
        <v>24</v>
      </c>
      <c r="C39" s="63">
        <f t="shared" ref="C39:R63" si="5">C10/C$34*100</f>
        <v>25.929290585450467</v>
      </c>
      <c r="D39" s="63">
        <f t="shared" si="5"/>
        <v>22.02264345608096</v>
      </c>
      <c r="E39" s="63">
        <f t="shared" si="5"/>
        <v>33.903408847093097</v>
      </c>
      <c r="F39" s="63">
        <f t="shared" si="5"/>
        <v>30.895632125431071</v>
      </c>
      <c r="G39" s="63">
        <f t="shared" si="5"/>
        <v>24.529358934641802</v>
      </c>
      <c r="H39" s="63">
        <f t="shared" si="5"/>
        <v>21.992037832909688</v>
      </c>
      <c r="I39" s="63">
        <f t="shared" si="5"/>
        <v>19.339254603379498</v>
      </c>
      <c r="J39" s="63">
        <f t="shared" si="5"/>
        <v>19.229503805137831</v>
      </c>
      <c r="K39" s="63">
        <f t="shared" si="5"/>
        <v>19.632031041288531</v>
      </c>
      <c r="L39" s="63">
        <f t="shared" si="5"/>
        <v>20.075045723323409</v>
      </c>
      <c r="M39" s="63">
        <f t="shared" si="5"/>
        <v>22.335735636280958</v>
      </c>
      <c r="N39" s="63">
        <f t="shared" si="5"/>
        <v>23.561577765839264</v>
      </c>
      <c r="O39" s="63">
        <f t="shared" si="5"/>
        <v>28.093907009403374</v>
      </c>
      <c r="P39" s="63">
        <f t="shared" si="5"/>
        <v>30.422396468056967</v>
      </c>
      <c r="Q39" s="63">
        <f t="shared" si="5"/>
        <v>27.98732441164487</v>
      </c>
      <c r="R39" s="63">
        <f t="shared" si="5"/>
        <v>26.219880339962582</v>
      </c>
      <c r="S39" s="63">
        <f t="shared" si="2"/>
        <v>35.095917975101514</v>
      </c>
      <c r="T39" s="63">
        <f t="shared" si="2"/>
        <v>27.414038403272688</v>
      </c>
      <c r="U39" s="63">
        <f t="shared" si="2"/>
        <v>29.951727270160845</v>
      </c>
      <c r="V39" s="63">
        <f t="shared" si="2"/>
        <v>29.291363123354536</v>
      </c>
      <c r="W39" s="63">
        <f t="shared" si="2"/>
        <v>30.305182276077208</v>
      </c>
      <c r="X39" s="63">
        <f t="shared" si="2"/>
        <v>29.826070444720575</v>
      </c>
      <c r="Y39" s="63">
        <f t="shared" si="2"/>
        <v>28.251964465330449</v>
      </c>
      <c r="Z39" s="63">
        <f t="shared" si="2"/>
        <v>29.516601869012653</v>
      </c>
      <c r="AA39" s="63">
        <f t="shared" si="2"/>
        <v>27.976308780674142</v>
      </c>
      <c r="AB39" s="63">
        <f t="shared" ref="AB39:AF54" si="6">AB10/AB$34*100</f>
        <v>29.237814122358486</v>
      </c>
      <c r="AC39" s="63">
        <f t="shared" si="6"/>
        <v>27.361333090507756</v>
      </c>
      <c r="AD39" s="63">
        <f t="shared" si="6"/>
        <v>15.750021696625938</v>
      </c>
      <c r="AE39" s="63">
        <f t="shared" ref="AE39" si="7">AE10/AE$34*100</f>
        <v>15.430558973187193</v>
      </c>
      <c r="AF39" s="63">
        <f t="shared" si="6"/>
        <v>26.680907292731249</v>
      </c>
    </row>
    <row r="40" spans="1:35">
      <c r="A40" s="1" t="s">
        <v>25</v>
      </c>
      <c r="B40" s="1" t="s">
        <v>26</v>
      </c>
      <c r="C40" s="63">
        <f t="shared" si="5"/>
        <v>40.538235416144211</v>
      </c>
      <c r="D40" s="63">
        <f t="shared" si="2"/>
        <v>44.739692311503262</v>
      </c>
      <c r="E40" s="63">
        <f t="shared" si="2"/>
        <v>34.748840820320027</v>
      </c>
      <c r="F40" s="63">
        <f t="shared" si="2"/>
        <v>29.591326237213316</v>
      </c>
      <c r="G40" s="63">
        <f t="shared" si="2"/>
        <v>26.463121651431461</v>
      </c>
      <c r="H40" s="63">
        <f t="shared" si="2"/>
        <v>27.290181594143931</v>
      </c>
      <c r="I40" s="63">
        <f t="shared" si="2"/>
        <v>26.559184083992271</v>
      </c>
      <c r="J40" s="63">
        <f t="shared" si="2"/>
        <v>30.01663338518641</v>
      </c>
      <c r="K40" s="63">
        <f t="shared" si="2"/>
        <v>30.428468008464854</v>
      </c>
      <c r="L40" s="63">
        <f t="shared" si="2"/>
        <v>26.661143928109777</v>
      </c>
      <c r="M40" s="63">
        <f t="shared" si="2"/>
        <v>24.890129867527726</v>
      </c>
      <c r="N40" s="63">
        <f t="shared" si="2"/>
        <v>23.771385801583484</v>
      </c>
      <c r="O40" s="63">
        <f t="shared" si="2"/>
        <v>18.284393525273888</v>
      </c>
      <c r="P40" s="63">
        <f t="shared" si="2"/>
        <v>16.11340058019659</v>
      </c>
      <c r="Q40" s="63">
        <f t="shared" si="2"/>
        <v>13.840136978005688</v>
      </c>
      <c r="R40" s="63">
        <f t="shared" si="2"/>
        <v>15.165989081140316</v>
      </c>
      <c r="S40" s="63">
        <f t="shared" si="2"/>
        <v>17.638301578668187</v>
      </c>
      <c r="T40" s="63">
        <f t="shared" si="2"/>
        <v>14.256113405316139</v>
      </c>
      <c r="U40" s="63">
        <f t="shared" si="2"/>
        <v>13.635969422945193</v>
      </c>
      <c r="V40" s="63">
        <f t="shared" si="2"/>
        <v>13.843554297606502</v>
      </c>
      <c r="W40" s="63">
        <f t="shared" si="2"/>
        <v>13.503170556769032</v>
      </c>
      <c r="X40" s="63">
        <f t="shared" si="2"/>
        <v>13.993924418752341</v>
      </c>
      <c r="Y40" s="63">
        <f t="shared" si="2"/>
        <v>15.045499026827999</v>
      </c>
      <c r="Z40" s="63">
        <f t="shared" si="2"/>
        <v>13.868569699416256</v>
      </c>
      <c r="AA40" s="63">
        <f t="shared" si="2"/>
        <v>13.413895721411331</v>
      </c>
      <c r="AB40" s="63">
        <f t="shared" si="6"/>
        <v>9.7970431681691075</v>
      </c>
      <c r="AC40" s="63">
        <f t="shared" si="6"/>
        <v>10.54739752280147</v>
      </c>
      <c r="AD40" s="63">
        <f t="shared" si="6"/>
        <v>15.863780038056927</v>
      </c>
      <c r="AE40" s="63">
        <f t="shared" ref="AE40" si="8">AE11/AE$34*100</f>
        <v>17.069835292809159</v>
      </c>
      <c r="AF40" s="63">
        <f t="shared" si="6"/>
        <v>14.906740548661151</v>
      </c>
    </row>
    <row r="41" spans="1:35">
      <c r="A41" s="1" t="s">
        <v>27</v>
      </c>
      <c r="B41" s="1" t="s">
        <v>28</v>
      </c>
      <c r="C41" s="63">
        <f t="shared" si="5"/>
        <v>1.2360800569473351</v>
      </c>
      <c r="D41" s="63">
        <f t="shared" si="2"/>
        <v>1.9282142878210544</v>
      </c>
      <c r="E41" s="63">
        <f t="shared" si="2"/>
        <v>1.0978439904962647</v>
      </c>
      <c r="F41" s="63">
        <f t="shared" si="2"/>
        <v>0.68069337757214965</v>
      </c>
      <c r="G41" s="63">
        <f t="shared" si="2"/>
        <v>0.53982190565378019</v>
      </c>
      <c r="H41" s="63">
        <f t="shared" si="2"/>
        <v>0.48350348072373633</v>
      </c>
      <c r="I41" s="63">
        <f t="shared" si="2"/>
        <v>0.5635519387843646</v>
      </c>
      <c r="J41" s="63">
        <f t="shared" si="2"/>
        <v>0.37430784613276868</v>
      </c>
      <c r="K41" s="63">
        <f t="shared" si="2"/>
        <v>0.43092918600492269</v>
      </c>
      <c r="L41" s="63">
        <f t="shared" si="2"/>
        <v>0.57439407996761038</v>
      </c>
      <c r="M41" s="63">
        <f t="shared" si="2"/>
        <v>0.4194395710057478</v>
      </c>
      <c r="N41" s="63">
        <f t="shared" si="2"/>
        <v>0.4417860474942823</v>
      </c>
      <c r="O41" s="63">
        <f t="shared" si="2"/>
        <v>0.50931319643913531</v>
      </c>
      <c r="P41" s="63">
        <f t="shared" si="2"/>
        <v>0.47790461282073055</v>
      </c>
      <c r="Q41" s="63">
        <f t="shared" si="2"/>
        <v>0.65308494268605921</v>
      </c>
      <c r="R41" s="63">
        <f t="shared" si="2"/>
        <v>0.53250257443946059</v>
      </c>
      <c r="S41" s="63">
        <f t="shared" si="2"/>
        <v>0.87155919647150859</v>
      </c>
      <c r="T41" s="63">
        <f t="shared" si="2"/>
        <v>0.16676270040795213</v>
      </c>
      <c r="U41" s="63">
        <f t="shared" si="2"/>
        <v>9.9144844998326112E-2</v>
      </c>
      <c r="V41" s="63">
        <f t="shared" si="2"/>
        <v>8.5099851852443856E-2</v>
      </c>
      <c r="W41" s="63">
        <f t="shared" si="2"/>
        <v>9.6956855452929536E-2</v>
      </c>
      <c r="X41" s="63">
        <f t="shared" si="2"/>
        <v>0.13361231219336686</v>
      </c>
      <c r="Y41" s="63">
        <f t="shared" si="2"/>
        <v>0.11421335338440296</v>
      </c>
      <c r="Z41" s="63">
        <f t="shared" si="2"/>
        <v>0.11831987542196022</v>
      </c>
      <c r="AA41" s="63">
        <f t="shared" si="2"/>
        <v>0.10971000367068942</v>
      </c>
      <c r="AB41" s="63">
        <f t="shared" si="6"/>
        <v>0.14600637609527781</v>
      </c>
      <c r="AC41" s="63">
        <f t="shared" si="6"/>
        <v>0.14403638833971591</v>
      </c>
      <c r="AD41" s="63">
        <f t="shared" si="6"/>
        <v>8.6182895682802236</v>
      </c>
      <c r="AE41" s="63">
        <f t="shared" ref="AE41" si="9">AE12/AE$34*100</f>
        <v>9.1993722618508578</v>
      </c>
      <c r="AF41" s="63">
        <f t="shared" si="6"/>
        <v>1.5104105767506755</v>
      </c>
    </row>
    <row r="42" spans="1:35">
      <c r="A42" s="1" t="s">
        <v>29</v>
      </c>
      <c r="B42" s="1" t="s">
        <v>30</v>
      </c>
      <c r="C42" s="63">
        <f t="shared" si="5"/>
        <v>2.146720206426417</v>
      </c>
      <c r="D42" s="63">
        <f t="shared" si="2"/>
        <v>1.6878474858283778</v>
      </c>
      <c r="E42" s="63">
        <f t="shared" si="2"/>
        <v>0.94324226229904851</v>
      </c>
      <c r="F42" s="63">
        <f t="shared" si="2"/>
        <v>1.8226440470413112</v>
      </c>
      <c r="G42" s="63">
        <f t="shared" si="2"/>
        <v>2.9548120305185619</v>
      </c>
      <c r="H42" s="63">
        <f t="shared" si="2"/>
        <v>2.4982033479545662</v>
      </c>
      <c r="I42" s="63">
        <f t="shared" si="2"/>
        <v>4.2427875575575342</v>
      </c>
      <c r="J42" s="63">
        <f t="shared" si="2"/>
        <v>7.1301911611197992</v>
      </c>
      <c r="K42" s="63">
        <f t="shared" si="2"/>
        <v>9.4043503111991225</v>
      </c>
      <c r="L42" s="63">
        <f t="shared" si="2"/>
        <v>9.3600486639589331</v>
      </c>
      <c r="M42" s="63">
        <f t="shared" si="2"/>
        <v>9.916886674340482</v>
      </c>
      <c r="N42" s="63">
        <f t="shared" si="2"/>
        <v>9.7012641581867047</v>
      </c>
      <c r="O42" s="63">
        <f t="shared" si="2"/>
        <v>4.7364053188556428</v>
      </c>
      <c r="P42" s="63">
        <f t="shared" si="2"/>
        <v>4.0723160626648252</v>
      </c>
      <c r="Q42" s="63">
        <f t="shared" si="2"/>
        <v>3.2070331117253952</v>
      </c>
      <c r="R42" s="63">
        <f t="shared" si="2"/>
        <v>3.1984725772778657</v>
      </c>
      <c r="S42" s="63">
        <f t="shared" si="2"/>
        <v>3.4969827290687072</v>
      </c>
      <c r="T42" s="63">
        <f t="shared" si="2"/>
        <v>3.3454137947035236</v>
      </c>
      <c r="U42" s="63">
        <f t="shared" si="2"/>
        <v>3.4616032239940107</v>
      </c>
      <c r="V42" s="63">
        <f t="shared" si="2"/>
        <v>3.4280376640342198</v>
      </c>
      <c r="W42" s="63">
        <f t="shared" si="2"/>
        <v>2.7934563627808844</v>
      </c>
      <c r="X42" s="63">
        <f t="shared" si="2"/>
        <v>2.7974196271629999</v>
      </c>
      <c r="Y42" s="63">
        <f t="shared" si="2"/>
        <v>2.934829981547201</v>
      </c>
      <c r="Z42" s="63">
        <f t="shared" si="2"/>
        <v>2.841211950672621</v>
      </c>
      <c r="AA42" s="63">
        <f t="shared" si="2"/>
        <v>3.4013821588689206</v>
      </c>
      <c r="AB42" s="63">
        <f t="shared" si="6"/>
        <v>0.19782613783813624</v>
      </c>
      <c r="AC42" s="63">
        <f t="shared" si="6"/>
        <v>0.26721733437746603</v>
      </c>
      <c r="AD42" s="63">
        <f t="shared" si="6"/>
        <v>3.684340157426178</v>
      </c>
      <c r="AE42" s="63">
        <f t="shared" ref="AE42" si="10">AE13/AE$34*100</f>
        <v>3.6090390332846312</v>
      </c>
      <c r="AF42" s="63">
        <f t="shared" si="6"/>
        <v>3.1898438822107402</v>
      </c>
    </row>
    <row r="43" spans="1:35">
      <c r="A43" s="1" t="s">
        <v>31</v>
      </c>
      <c r="B43" s="1" t="s">
        <v>32</v>
      </c>
      <c r="C43" s="63">
        <f t="shared" si="5"/>
        <v>2.0592851364752294</v>
      </c>
      <c r="D43" s="63">
        <f t="shared" si="2"/>
        <v>1.6088740915391537</v>
      </c>
      <c r="E43" s="63">
        <f t="shared" si="2"/>
        <v>0.91043915996536862</v>
      </c>
      <c r="F43" s="63">
        <f t="shared" si="2"/>
        <v>1.7859341376442208</v>
      </c>
      <c r="G43" s="63">
        <f t="shared" si="2"/>
        <v>2.9121716683872476</v>
      </c>
      <c r="H43" s="63">
        <f t="shared" si="2"/>
        <v>2.491532654767473</v>
      </c>
      <c r="I43" s="63">
        <f t="shared" si="2"/>
        <v>4.2264104831852469</v>
      </c>
      <c r="J43" s="63">
        <f t="shared" si="2"/>
        <v>7.3454896015562623</v>
      </c>
      <c r="K43" s="63">
        <f t="shared" si="2"/>
        <v>9.4507533529133472</v>
      </c>
      <c r="L43" s="63">
        <f t="shared" si="2"/>
        <v>9.5344575641232865</v>
      </c>
      <c r="M43" s="63">
        <f t="shared" si="2"/>
        <v>10.026569806167657</v>
      </c>
      <c r="N43" s="63">
        <f t="shared" si="2"/>
        <v>9.7802653733917619</v>
      </c>
      <c r="O43" s="63">
        <f t="shared" si="2"/>
        <v>6.6616176104834421</v>
      </c>
      <c r="P43" s="63">
        <f t="shared" si="2"/>
        <v>5.882856218503087</v>
      </c>
      <c r="Q43" s="63">
        <f t="shared" si="2"/>
        <v>4.6827285440959709</v>
      </c>
      <c r="R43" s="63">
        <f t="shared" si="2"/>
        <v>4.6170484975516031</v>
      </c>
      <c r="S43" s="63">
        <f t="shared" si="2"/>
        <v>5.1952758685071787</v>
      </c>
      <c r="T43" s="63">
        <f t="shared" si="2"/>
        <v>4.4533410172333854</v>
      </c>
      <c r="U43" s="63">
        <f t="shared" si="2"/>
        <v>4.360212434078691</v>
      </c>
      <c r="V43" s="63">
        <f t="shared" si="2"/>
        <v>3.9252864399230583</v>
      </c>
      <c r="W43" s="63">
        <f t="shared" si="2"/>
        <v>3.1929909731570527</v>
      </c>
      <c r="X43" s="63">
        <f t="shared" si="2"/>
        <v>3.3067542596365058</v>
      </c>
      <c r="Y43" s="63">
        <f t="shared" si="2"/>
        <v>3.4795368602457071</v>
      </c>
      <c r="Z43" s="63">
        <f t="shared" si="2"/>
        <v>3.4167232949390161</v>
      </c>
      <c r="AA43" s="63">
        <f t="shared" si="2"/>
        <v>4.0280686619688133</v>
      </c>
      <c r="AB43" s="63">
        <f t="shared" si="6"/>
        <v>4.7519614882919416</v>
      </c>
      <c r="AC43" s="63">
        <f t="shared" si="6"/>
        <v>4.8396777754879636</v>
      </c>
      <c r="AD43" s="63">
        <f t="shared" si="6"/>
        <v>3.3317107181885985</v>
      </c>
      <c r="AE43" s="63">
        <f t="shared" ref="AE43" si="11">AE14/AE$34*100</f>
        <v>3.263483074828232</v>
      </c>
      <c r="AF43" s="63">
        <f t="shared" si="6"/>
        <v>4.4035570752195978</v>
      </c>
    </row>
    <row r="44" spans="1:35">
      <c r="A44" s="1" t="s">
        <v>33</v>
      </c>
      <c r="B44" s="1" t="s">
        <v>34</v>
      </c>
      <c r="C44" s="63">
        <f t="shared" si="5"/>
        <v>0.11520947607732952</v>
      </c>
      <c r="D44" s="63">
        <f t="shared" si="2"/>
        <v>0.12449107521245559</v>
      </c>
      <c r="E44" s="63">
        <f t="shared" si="2"/>
        <v>0.31578773130118171</v>
      </c>
      <c r="F44" s="63">
        <f t="shared" si="2"/>
        <v>0.42209945636548601</v>
      </c>
      <c r="G44" s="63">
        <f t="shared" si="2"/>
        <v>0.19784789433685787</v>
      </c>
      <c r="H44" s="63">
        <f t="shared" si="2"/>
        <v>0.37124627552883432</v>
      </c>
      <c r="I44" s="63">
        <f t="shared" si="2"/>
        <v>0.46449631795786039</v>
      </c>
      <c r="J44" s="63">
        <f t="shared" si="2"/>
        <v>0.3318226202721497</v>
      </c>
      <c r="K44" s="63">
        <f t="shared" si="2"/>
        <v>0.5187565000207417</v>
      </c>
      <c r="L44" s="63">
        <f t="shared" si="2"/>
        <v>0.23663353938262535</v>
      </c>
      <c r="M44" s="63">
        <f t="shared" si="2"/>
        <v>0.22564486299126515</v>
      </c>
      <c r="N44" s="63">
        <f t="shared" si="2"/>
        <v>0.22467593476129341</v>
      </c>
      <c r="O44" s="63">
        <f t="shared" si="2"/>
        <v>0.27384156357280409</v>
      </c>
      <c r="P44" s="63">
        <f t="shared" si="2"/>
        <v>0.26811283368352101</v>
      </c>
      <c r="Q44" s="63">
        <f t="shared" si="2"/>
        <v>0.24315356728011381</v>
      </c>
      <c r="R44" s="63">
        <f t="shared" si="2"/>
        <v>0.19750438122328634</v>
      </c>
      <c r="S44" s="63">
        <f t="shared" si="2"/>
        <v>0.26943445204076</v>
      </c>
      <c r="T44" s="63">
        <f t="shared" si="2"/>
        <v>0.29213736733736201</v>
      </c>
      <c r="U44" s="63">
        <f t="shared" si="2"/>
        <v>0.24534804071671157</v>
      </c>
      <c r="V44" s="63">
        <f t="shared" si="2"/>
        <v>0.21612248932437625</v>
      </c>
      <c r="W44" s="63">
        <f t="shared" si="2"/>
        <v>0.22577616803607956</v>
      </c>
      <c r="X44" s="63">
        <f t="shared" si="2"/>
        <v>0.2478167544311104</v>
      </c>
      <c r="Y44" s="63">
        <f t="shared" si="2"/>
        <v>0.24317335546876176</v>
      </c>
      <c r="Z44" s="63">
        <f t="shared" si="2"/>
        <v>0.27684478121544059</v>
      </c>
      <c r="AA44" s="63">
        <f t="shared" si="2"/>
        <v>0.30109622358160665</v>
      </c>
      <c r="AB44" s="63">
        <f t="shared" si="6"/>
        <v>0.27679129108482503</v>
      </c>
      <c r="AC44" s="63">
        <f t="shared" si="6"/>
        <v>0.31895636429584134</v>
      </c>
      <c r="AD44" s="63">
        <f t="shared" si="6"/>
        <v>0.51695405673830674</v>
      </c>
      <c r="AE44" s="63">
        <f t="shared" ref="AE44" si="12">AE15/AE$34*100</f>
        <v>0.53152439748622538</v>
      </c>
      <c r="AF44" s="63">
        <f t="shared" si="6"/>
        <v>0.30174854984419636</v>
      </c>
    </row>
    <row r="45" spans="1:35">
      <c r="A45" s="1" t="s">
        <v>35</v>
      </c>
      <c r="B45" s="1" t="s">
        <v>36</v>
      </c>
      <c r="C45" s="63">
        <f t="shared" si="5"/>
        <v>3.1741579806191425E-2</v>
      </c>
      <c r="D45" s="63">
        <f t="shared" si="2"/>
        <v>0.39776847223485928</v>
      </c>
      <c r="E45" s="63">
        <f t="shared" si="2"/>
        <v>0.40023093734073945</v>
      </c>
      <c r="F45" s="63">
        <f t="shared" si="2"/>
        <v>0.54986055138073509</v>
      </c>
      <c r="G45" s="63">
        <f t="shared" si="2"/>
        <v>0.86324778760907828</v>
      </c>
      <c r="H45" s="63">
        <f t="shared" si="2"/>
        <v>0.76755475774665538</v>
      </c>
      <c r="I45" s="63">
        <f t="shared" si="2"/>
        <v>0.81082856542389392</v>
      </c>
      <c r="J45" s="63">
        <f t="shared" si="2"/>
        <v>0.60397824697505909</v>
      </c>
      <c r="K45" s="63">
        <f t="shared" si="2"/>
        <v>0.5809491804949074</v>
      </c>
      <c r="L45" s="63">
        <f t="shared" si="2"/>
        <v>0.71870453990416938</v>
      </c>
      <c r="M45" s="63">
        <f t="shared" si="2"/>
        <v>0.53795312666762551</v>
      </c>
      <c r="N45" s="63">
        <f t="shared" si="2"/>
        <v>0.56855391607242323</v>
      </c>
      <c r="O45" s="63">
        <f t="shared" si="2"/>
        <v>0.2278529735002143</v>
      </c>
      <c r="P45" s="63">
        <f t="shared" si="2"/>
        <v>0.32971774152835909</v>
      </c>
      <c r="Q45" s="63">
        <f t="shared" si="2"/>
        <v>0.33527257640204816</v>
      </c>
      <c r="R45" s="63">
        <f t="shared" si="2"/>
        <v>0.33428939912423944</v>
      </c>
      <c r="S45" s="63">
        <f t="shared" si="2"/>
        <v>0.35279707560926332</v>
      </c>
      <c r="T45" s="63">
        <f t="shared" si="2"/>
        <v>0.26326490552304688</v>
      </c>
      <c r="U45" s="63">
        <f t="shared" si="2"/>
        <v>0.30777716948528461</v>
      </c>
      <c r="V45" s="63">
        <f t="shared" si="2"/>
        <v>0.25346002888522923</v>
      </c>
      <c r="W45" s="63">
        <f t="shared" si="2"/>
        <v>0.20640786511118653</v>
      </c>
      <c r="X45" s="63">
        <f t="shared" si="2"/>
        <v>0.22195675119376335</v>
      </c>
      <c r="Y45" s="63">
        <f t="shared" si="2"/>
        <v>0.24586700597440239</v>
      </c>
      <c r="Z45" s="63">
        <f t="shared" si="2"/>
        <v>0.32333422016140084</v>
      </c>
      <c r="AA45" s="63">
        <f t="shared" si="2"/>
        <v>0.35556322283105068</v>
      </c>
      <c r="AB45" s="63">
        <f t="shared" si="6"/>
        <v>0.34032869084608747</v>
      </c>
      <c r="AC45" s="63">
        <f t="shared" si="6"/>
        <v>0.36115915106840557</v>
      </c>
      <c r="AD45" s="63">
        <f t="shared" si="6"/>
        <v>0.50644891055344832</v>
      </c>
      <c r="AE45" s="63">
        <f t="shared" ref="AE45" si="13">AE16/AE$34*100</f>
        <v>0.45134924456298448</v>
      </c>
      <c r="AF45" s="63">
        <f t="shared" si="6"/>
        <v>0.34449814313065014</v>
      </c>
    </row>
    <row r="46" spans="1:35">
      <c r="A46" s="1" t="s">
        <v>37</v>
      </c>
      <c r="B46" s="1" t="s">
        <v>38</v>
      </c>
      <c r="C46" s="63">
        <f t="shared" si="5"/>
        <v>9.983877325003504E-2</v>
      </c>
      <c r="D46" s="63">
        <f t="shared" si="2"/>
        <v>6.4862285527343466E-2</v>
      </c>
      <c r="E46" s="63">
        <f t="shared" si="2"/>
        <v>1.0097768695542355</v>
      </c>
      <c r="F46" s="63">
        <f t="shared" si="2"/>
        <v>3.9373810170210253</v>
      </c>
      <c r="G46" s="63">
        <f t="shared" si="2"/>
        <v>4.1270179387002486</v>
      </c>
      <c r="H46" s="63">
        <f t="shared" si="2"/>
        <v>2.9196197146599165</v>
      </c>
      <c r="I46" s="63">
        <f t="shared" si="2"/>
        <v>1.2750768293757948</v>
      </c>
      <c r="J46" s="63">
        <f t="shared" si="2"/>
        <v>0.70420468493262478</v>
      </c>
      <c r="K46" s="63">
        <f t="shared" si="2"/>
        <v>0.55540859060608916</v>
      </c>
      <c r="L46" s="63">
        <f t="shared" si="2"/>
        <v>0.62240019248100786</v>
      </c>
      <c r="M46" s="63">
        <f t="shared" si="2"/>
        <v>0.67049944520764126</v>
      </c>
      <c r="N46" s="63">
        <f t="shared" si="2"/>
        <v>0.80855797250507888</v>
      </c>
      <c r="O46" s="63">
        <f t="shared" si="2"/>
        <v>0.84581197513804907</v>
      </c>
      <c r="P46" s="63">
        <f t="shared" si="2"/>
        <v>0.73437944898319141</v>
      </c>
      <c r="Q46" s="63">
        <f t="shared" si="2"/>
        <v>0.83140017539180755</v>
      </c>
      <c r="R46" s="63">
        <f t="shared" si="2"/>
        <v>0.96008831152634266</v>
      </c>
      <c r="S46" s="63">
        <f t="shared" si="2"/>
        <v>1.0545537030267547</v>
      </c>
      <c r="T46" s="63">
        <f t="shared" si="2"/>
        <v>0.85217545187302801</v>
      </c>
      <c r="U46" s="63">
        <f t="shared" si="2"/>
        <v>0.90659832110646121</v>
      </c>
      <c r="V46" s="63">
        <f t="shared" si="2"/>
        <v>0.85056372045021111</v>
      </c>
      <c r="W46" s="63">
        <f t="shared" si="2"/>
        <v>0.83545192894857578</v>
      </c>
      <c r="X46" s="63">
        <f t="shared" si="2"/>
        <v>0.940636715378799</v>
      </c>
      <c r="Y46" s="63">
        <f t="shared" si="2"/>
        <v>0.95100236615716982</v>
      </c>
      <c r="Z46" s="63">
        <f t="shared" si="2"/>
        <v>0.99088890177162281</v>
      </c>
      <c r="AA46" s="63">
        <f t="shared" si="2"/>
        <v>1.0599968181652</v>
      </c>
      <c r="AB46" s="63">
        <f t="shared" si="6"/>
        <v>0.99589898332374527</v>
      </c>
      <c r="AC46" s="63">
        <f t="shared" si="6"/>
        <v>1.007072941327221</v>
      </c>
      <c r="AD46" s="63">
        <f t="shared" si="6"/>
        <v>1.6855791445309509</v>
      </c>
      <c r="AE46" s="63">
        <f t="shared" ref="AE46" si="14">AE17/AE$34*100</f>
        <v>1.8257415502686363</v>
      </c>
      <c r="AF46" s="63">
        <f t="shared" si="6"/>
        <v>1.0562548461865591</v>
      </c>
    </row>
    <row r="47" spans="1:35">
      <c r="A47" s="1" t="s">
        <v>39</v>
      </c>
      <c r="B47" s="1" t="s">
        <v>40</v>
      </c>
      <c r="C47" s="63">
        <f t="shared" si="5"/>
        <v>0.33175633254033654</v>
      </c>
      <c r="D47" s="63">
        <f t="shared" si="2"/>
        <v>3.656710570334887E-3</v>
      </c>
      <c r="E47" s="63">
        <f t="shared" si="2"/>
        <v>2.145102209003107E-2</v>
      </c>
      <c r="F47" s="63">
        <f t="shared" si="2"/>
        <v>2.9419269140121398E-2</v>
      </c>
      <c r="G47" s="63">
        <f t="shared" si="2"/>
        <v>5.1741388893734072E-2</v>
      </c>
      <c r="H47" s="63">
        <f t="shared" si="2"/>
        <v>6.0441299893137415E-2</v>
      </c>
      <c r="I47" s="63">
        <f t="shared" si="2"/>
        <v>0.17249823556698202</v>
      </c>
      <c r="J47" s="63">
        <f t="shared" si="2"/>
        <v>3.5505267029290973E-2</v>
      </c>
      <c r="K47" s="63">
        <f t="shared" si="2"/>
        <v>1.3562861763262803E-2</v>
      </c>
      <c r="L47" s="63">
        <f t="shared" si="2"/>
        <v>2.0176128515120871E-2</v>
      </c>
      <c r="M47" s="63">
        <f t="shared" si="2"/>
        <v>4.7196630843209443E-2</v>
      </c>
      <c r="N47" s="63">
        <f t="shared" si="2"/>
        <v>4.2296995599818872E-2</v>
      </c>
      <c r="O47" s="63">
        <f t="shared" si="2"/>
        <v>5.6318898239623834E-2</v>
      </c>
      <c r="P47" s="63">
        <f t="shared" si="2"/>
        <v>8.6731931412210292E-2</v>
      </c>
      <c r="Q47" s="63">
        <f t="shared" si="2"/>
        <v>8.0016912391808026E-2</v>
      </c>
      <c r="R47" s="63">
        <f t="shared" si="2"/>
        <v>8.575519133113238E-2</v>
      </c>
      <c r="S47" s="63">
        <f t="shared" si="2"/>
        <v>0.15832290438596364</v>
      </c>
      <c r="T47" s="63">
        <f t="shared" si="2"/>
        <v>0.11141207674841967</v>
      </c>
      <c r="U47" s="63">
        <f t="shared" si="2"/>
        <v>0.10884863395329218</v>
      </c>
      <c r="V47" s="63">
        <f t="shared" si="2"/>
        <v>0.12192494228232612</v>
      </c>
      <c r="W47" s="63">
        <f t="shared" si="2"/>
        <v>0.17425574405296773</v>
      </c>
      <c r="X47" s="63">
        <f t="shared" si="2"/>
        <v>0.1411701690949802</v>
      </c>
      <c r="Y47" s="63">
        <f t="shared" si="2"/>
        <v>0.1260940192573749</v>
      </c>
      <c r="Z47" s="63">
        <f t="shared" si="2"/>
        <v>0.10053637998955818</v>
      </c>
      <c r="AA47" s="63">
        <f t="shared" si="2"/>
        <v>0.11566626633704062</v>
      </c>
      <c r="AB47" s="63">
        <f t="shared" si="6"/>
        <v>0.13596588901696732</v>
      </c>
      <c r="AC47" s="63">
        <f t="shared" si="6"/>
        <v>0.10882504855388866</v>
      </c>
      <c r="AD47" s="63">
        <f t="shared" si="6"/>
        <v>0.1951317550028199</v>
      </c>
      <c r="AE47" s="63">
        <f t="shared" ref="AE47" si="15">AE18/AE$34*100</f>
        <v>0.28052392933688453</v>
      </c>
      <c r="AF47" s="63">
        <f t="shared" si="6"/>
        <v>0.13075732117351413</v>
      </c>
    </row>
    <row r="48" spans="1:35">
      <c r="A48" s="1" t="s">
        <v>41</v>
      </c>
      <c r="B48" s="1" t="s">
        <v>42</v>
      </c>
      <c r="C48" s="63">
        <f t="shared" si="5"/>
        <v>2.2866788650714471</v>
      </c>
      <c r="D48" s="63">
        <f t="shared" ref="D48:AA57" si="16">D19/D$34*100</f>
        <v>0.93322180242824193</v>
      </c>
      <c r="E48" s="63">
        <f t="shared" si="16"/>
        <v>0.72858847398824911</v>
      </c>
      <c r="F48" s="63">
        <f t="shared" si="16"/>
        <v>0.571804008434186</v>
      </c>
      <c r="G48" s="63">
        <f t="shared" si="16"/>
        <v>0.47995560890359878</v>
      </c>
      <c r="H48" s="63">
        <f t="shared" si="16"/>
        <v>1.8291687275079211</v>
      </c>
      <c r="I48" s="63">
        <f t="shared" si="16"/>
        <v>1.6976629878085077</v>
      </c>
      <c r="J48" s="63">
        <f t="shared" si="16"/>
        <v>1.2701740434090887</v>
      </c>
      <c r="K48" s="63">
        <f t="shared" si="16"/>
        <v>0.51244979390871603</v>
      </c>
      <c r="L48" s="63">
        <f t="shared" si="16"/>
        <v>0.97851812396851678</v>
      </c>
      <c r="M48" s="63">
        <f t="shared" si="16"/>
        <v>0.8751849052302797</v>
      </c>
      <c r="N48" s="63">
        <f t="shared" si="16"/>
        <v>0.92852329777289955</v>
      </c>
      <c r="O48" s="63">
        <f t="shared" si="16"/>
        <v>0.90280527354287821</v>
      </c>
      <c r="P48" s="63">
        <f t="shared" si="16"/>
        <v>1.048854270334574</v>
      </c>
      <c r="Q48" s="63">
        <f t="shared" si="16"/>
        <v>1.1780176468638168</v>
      </c>
      <c r="R48" s="63">
        <f t="shared" si="16"/>
        <v>1.2266434522636471</v>
      </c>
      <c r="S48" s="63">
        <f t="shared" si="16"/>
        <v>1.6094321160247262</v>
      </c>
      <c r="T48" s="63">
        <f t="shared" si="16"/>
        <v>1.311123793839001</v>
      </c>
      <c r="U48" s="63">
        <f t="shared" si="16"/>
        <v>1.3099122839599802</v>
      </c>
      <c r="V48" s="63">
        <f t="shared" si="16"/>
        <v>1.5205165699705352</v>
      </c>
      <c r="W48" s="63">
        <f t="shared" si="16"/>
        <v>1.670284685763856</v>
      </c>
      <c r="X48" s="63">
        <f t="shared" si="16"/>
        <v>1.6733842343227037</v>
      </c>
      <c r="Y48" s="63">
        <f t="shared" si="16"/>
        <v>1.6941240910118383</v>
      </c>
      <c r="Z48" s="63">
        <f t="shared" si="16"/>
        <v>0.81089599822917657</v>
      </c>
      <c r="AA48" s="63">
        <f t="shared" si="16"/>
        <v>0.92819183349961121</v>
      </c>
      <c r="AB48" s="63">
        <f t="shared" si="6"/>
        <v>2.1665609112636766</v>
      </c>
      <c r="AC48" s="63">
        <f t="shared" si="6"/>
        <v>2.394952102835902</v>
      </c>
      <c r="AD48" s="63">
        <f t="shared" si="6"/>
        <v>3.2591528860385903</v>
      </c>
      <c r="AE48" s="63">
        <f t="shared" ref="AE48" si="17">AE19/AE$34*100</f>
        <v>3.1858129480830146</v>
      </c>
      <c r="AF48" s="63">
        <f t="shared" si="6"/>
        <v>1.7154503490408799</v>
      </c>
    </row>
    <row r="49" spans="1:32">
      <c r="A49" s="1" t="s">
        <v>43</v>
      </c>
      <c r="B49" s="1" t="s">
        <v>44</v>
      </c>
      <c r="C49" s="63">
        <f t="shared" si="5"/>
        <v>0.31027387092821151</v>
      </c>
      <c r="D49" s="63">
        <f t="shared" si="16"/>
        <v>4.9974178242153929E-4</v>
      </c>
      <c r="E49" s="63">
        <f t="shared" si="16"/>
        <v>0</v>
      </c>
      <c r="F49" s="63">
        <f t="shared" si="16"/>
        <v>1.1256412628437833E-2</v>
      </c>
      <c r="G49" s="63">
        <f t="shared" si="16"/>
        <v>4.6314218959530286E-2</v>
      </c>
      <c r="H49" s="63">
        <f t="shared" si="16"/>
        <v>4.0706499345228686E-2</v>
      </c>
      <c r="I49" s="63">
        <f t="shared" si="16"/>
        <v>5.5356030033489032E-2</v>
      </c>
      <c r="J49" s="63">
        <f t="shared" si="16"/>
        <v>1.3940352229563019E-2</v>
      </c>
      <c r="K49" s="63">
        <f t="shared" si="16"/>
        <v>2.505379835795673E-3</v>
      </c>
      <c r="L49" s="63">
        <f t="shared" si="16"/>
        <v>8.9332187219618789E-2</v>
      </c>
      <c r="M49" s="63">
        <f t="shared" si="16"/>
        <v>5.3570162699213969E-2</v>
      </c>
      <c r="N49" s="63">
        <f t="shared" si="16"/>
        <v>0.10144790299794038</v>
      </c>
      <c r="O49" s="63">
        <f t="shared" si="16"/>
        <v>0.2636665600988633</v>
      </c>
      <c r="P49" s="63">
        <f t="shared" si="16"/>
        <v>0.42987654343733173</v>
      </c>
      <c r="Q49" s="63">
        <f t="shared" si="16"/>
        <v>0.32661854742926938</v>
      </c>
      <c r="R49" s="63">
        <f t="shared" si="16"/>
        <v>0.2962872794579105</v>
      </c>
      <c r="S49" s="63">
        <f t="shared" si="16"/>
        <v>0.44287029236036751</v>
      </c>
      <c r="T49" s="63">
        <f t="shared" si="16"/>
        <v>0.66512232517448289</v>
      </c>
      <c r="U49" s="63">
        <f t="shared" si="16"/>
        <v>0.77327048944670451</v>
      </c>
      <c r="V49" s="63">
        <f t="shared" si="16"/>
        <v>1.0453152569782713</v>
      </c>
      <c r="W49" s="63">
        <f t="shared" si="16"/>
        <v>0.84669575942097219</v>
      </c>
      <c r="X49" s="63">
        <f t="shared" si="16"/>
        <v>0.93083892162169279</v>
      </c>
      <c r="Y49" s="63">
        <f t="shared" si="16"/>
        <v>1.2267983164871519</v>
      </c>
      <c r="Z49" s="63">
        <f t="shared" si="16"/>
        <v>0.26679697700044147</v>
      </c>
      <c r="AA49" s="63">
        <f t="shared" si="16"/>
        <v>0.17679723830853009</v>
      </c>
      <c r="AB49" s="63">
        <f t="shared" si="6"/>
        <v>1.2797493164010509</v>
      </c>
      <c r="AC49" s="63">
        <f t="shared" si="6"/>
        <v>1.0861474856697739</v>
      </c>
      <c r="AD49" s="63">
        <f t="shared" si="6"/>
        <v>1.4821706143954729</v>
      </c>
      <c r="AE49" s="63">
        <f t="shared" ref="AE49" si="18">AE20/AE$34*100</f>
        <v>1.7778730687590054</v>
      </c>
      <c r="AF49" s="63">
        <f t="shared" si="6"/>
        <v>0.81814933836224457</v>
      </c>
    </row>
    <row r="50" spans="1:32">
      <c r="A50" s="1" t="s">
        <v>45</v>
      </c>
      <c r="B50" s="1" t="s">
        <v>46</v>
      </c>
      <c r="C50" s="63">
        <f t="shared" si="5"/>
        <v>2.9934649966262245E-2</v>
      </c>
      <c r="D50" s="63">
        <f t="shared" si="16"/>
        <v>4.0812711990089304E-2</v>
      </c>
      <c r="E50" s="63">
        <f t="shared" si="16"/>
        <v>0.22203205936298578</v>
      </c>
      <c r="F50" s="63">
        <f t="shared" si="16"/>
        <v>0.26722416222812434</v>
      </c>
      <c r="G50" s="63">
        <f t="shared" si="16"/>
        <v>0.21776428314306409</v>
      </c>
      <c r="H50" s="63">
        <f t="shared" si="16"/>
        <v>0.24926072715553971</v>
      </c>
      <c r="I50" s="63">
        <f t="shared" si="16"/>
        <v>0.26872744708208973</v>
      </c>
      <c r="J50" s="63">
        <f t="shared" si="16"/>
        <v>0.15582687500817446</v>
      </c>
      <c r="K50" s="63">
        <f t="shared" si="16"/>
        <v>0.16246153689831022</v>
      </c>
      <c r="L50" s="63">
        <f t="shared" si="16"/>
        <v>0.15189263466366673</v>
      </c>
      <c r="M50" s="63">
        <f t="shared" si="16"/>
        <v>0.16402742638375575</v>
      </c>
      <c r="N50" s="63">
        <f t="shared" si="16"/>
        <v>0.15198403817345857</v>
      </c>
      <c r="O50" s="63">
        <f t="shared" si="16"/>
        <v>0.15032323811854484</v>
      </c>
      <c r="P50" s="63">
        <f t="shared" si="16"/>
        <v>0.16923126472809669</v>
      </c>
      <c r="Q50" s="63">
        <f t="shared" si="16"/>
        <v>0.18681543663135688</v>
      </c>
      <c r="R50" s="63">
        <f t="shared" si="16"/>
        <v>0.22526736893910385</v>
      </c>
      <c r="S50" s="63">
        <f t="shared" si="16"/>
        <v>0.33965978803431013</v>
      </c>
      <c r="T50" s="63">
        <f t="shared" si="16"/>
        <v>0.36402201268565637</v>
      </c>
      <c r="U50" s="63">
        <f t="shared" si="16"/>
        <v>0.35532380438965228</v>
      </c>
      <c r="V50" s="63">
        <f t="shared" si="16"/>
        <v>0.34423565667412687</v>
      </c>
      <c r="W50" s="63">
        <f t="shared" si="16"/>
        <v>0.39827882867096492</v>
      </c>
      <c r="X50" s="63">
        <f t="shared" si="16"/>
        <v>0.44538388390668532</v>
      </c>
      <c r="Y50" s="63">
        <f t="shared" si="16"/>
        <v>0.40105128462428502</v>
      </c>
      <c r="Z50" s="63">
        <f t="shared" si="16"/>
        <v>0.36406989606021262</v>
      </c>
      <c r="AA50" s="63">
        <f t="shared" si="16"/>
        <v>0.38850170487804475</v>
      </c>
      <c r="AB50" s="63">
        <f t="shared" si="6"/>
        <v>0.4368621184122688</v>
      </c>
      <c r="AC50" s="63">
        <f t="shared" si="6"/>
        <v>0.47531012390496974</v>
      </c>
      <c r="AD50" s="63">
        <f t="shared" si="6"/>
        <v>0.78783205286251434</v>
      </c>
      <c r="AE50" s="63">
        <f t="shared" ref="AE50" si="19">AE21/AE$34*100</f>
        <v>0.8887578571326975</v>
      </c>
      <c r="AF50" s="63">
        <f t="shared" si="6"/>
        <v>0.41873249120672906</v>
      </c>
    </row>
    <row r="51" spans="1:32">
      <c r="A51" s="1" t="s">
        <v>47</v>
      </c>
      <c r="B51" s="1" t="s">
        <v>48</v>
      </c>
      <c r="C51" s="63">
        <f t="shared" si="5"/>
        <v>3.5187985852513455</v>
      </c>
      <c r="D51" s="63">
        <f t="shared" si="16"/>
        <v>0.92207176367556554</v>
      </c>
      <c r="E51" s="63">
        <f t="shared" si="16"/>
        <v>0.37853079161079356</v>
      </c>
      <c r="F51" s="63">
        <f t="shared" si="16"/>
        <v>0.79210069398646366</v>
      </c>
      <c r="G51" s="63">
        <f t="shared" si="16"/>
        <v>1.9460846308123465</v>
      </c>
      <c r="H51" s="63">
        <f t="shared" si="16"/>
        <v>2.5426265810256141</v>
      </c>
      <c r="I51" s="63">
        <f t="shared" si="16"/>
        <v>2.1268655814731581</v>
      </c>
      <c r="J51" s="63">
        <f t="shared" si="16"/>
        <v>2.4998679974137832</v>
      </c>
      <c r="K51" s="63">
        <f t="shared" si="16"/>
        <v>1.8833355061360328</v>
      </c>
      <c r="L51" s="63">
        <f t="shared" si="16"/>
        <v>1.6308220520443666</v>
      </c>
      <c r="M51" s="63">
        <f t="shared" si="16"/>
        <v>1.3918701184750777</v>
      </c>
      <c r="N51" s="63">
        <f t="shared" si="16"/>
        <v>1.3115705835748639</v>
      </c>
      <c r="O51" s="63">
        <f t="shared" si="16"/>
        <v>1.0301331194868526</v>
      </c>
      <c r="P51" s="63">
        <f t="shared" si="16"/>
        <v>0.83218378135717141</v>
      </c>
      <c r="Q51" s="63">
        <f t="shared" si="16"/>
        <v>0.50830821162188244</v>
      </c>
      <c r="R51" s="63">
        <f t="shared" si="16"/>
        <v>0.23601276717659664</v>
      </c>
      <c r="S51" s="63">
        <f t="shared" si="16"/>
        <v>0.19924111218186333</v>
      </c>
      <c r="T51" s="63">
        <f t="shared" si="16"/>
        <v>0.13259895749649314</v>
      </c>
      <c r="U51" s="63">
        <f t="shared" si="16"/>
        <v>5.4241589802112258E-2</v>
      </c>
      <c r="V51" s="63">
        <f t="shared" si="16"/>
        <v>8.204005335110719E-3</v>
      </c>
      <c r="W51" s="63">
        <f t="shared" si="16"/>
        <v>9.5654365166033869E-3</v>
      </c>
      <c r="X51" s="63">
        <f t="shared" si="16"/>
        <v>1.5279346173549115E-2</v>
      </c>
      <c r="Y51" s="63">
        <f t="shared" si="16"/>
        <v>1.5548955226260333E-2</v>
      </c>
      <c r="Z51" s="63">
        <f t="shared" si="16"/>
        <v>1.232426291035655E-2</v>
      </c>
      <c r="AA51" s="63">
        <f t="shared" si="16"/>
        <v>1.1033767750770572E-2</v>
      </c>
      <c r="AB51" s="63">
        <f t="shared" si="6"/>
        <v>9.6344543014407653E-3</v>
      </c>
      <c r="AC51" s="63">
        <f t="shared" si="6"/>
        <v>1.1416842884181867E-2</v>
      </c>
      <c r="AD51" s="63">
        <f t="shared" si="6"/>
        <v>1.696238189460518E-2</v>
      </c>
      <c r="AE51" s="63">
        <f t="shared" ref="AE51" si="20">AE22/AE$34*100</f>
        <v>1.9700391083073896E-2</v>
      </c>
      <c r="AF51" s="63">
        <f t="shared" si="6"/>
        <v>0.20292367954570126</v>
      </c>
    </row>
    <row r="52" spans="1:32">
      <c r="A52" s="1" t="s">
        <v>49</v>
      </c>
      <c r="B52" s="1" t="s">
        <v>50</v>
      </c>
      <c r="C52" s="63">
        <f t="shared" si="5"/>
        <v>0.16546762069503976</v>
      </c>
      <c r="D52" s="63">
        <f t="shared" si="16"/>
        <v>0.18013932165222366</v>
      </c>
      <c r="E52" s="63">
        <f t="shared" si="16"/>
        <v>0.1939059730704292</v>
      </c>
      <c r="F52" s="63">
        <f t="shared" si="16"/>
        <v>0.42821542973783755</v>
      </c>
      <c r="G52" s="63">
        <f t="shared" si="16"/>
        <v>0.63903434778171342</v>
      </c>
      <c r="H52" s="63">
        <f t="shared" si="16"/>
        <v>0.35355284213799421</v>
      </c>
      <c r="I52" s="63">
        <f t="shared" si="16"/>
        <v>0.40799011916985162</v>
      </c>
      <c r="J52" s="63">
        <f t="shared" si="16"/>
        <v>0.75501441825018478</v>
      </c>
      <c r="K52" s="63">
        <f t="shared" si="16"/>
        <v>1.0179375705898304</v>
      </c>
      <c r="L52" s="63">
        <f t="shared" si="16"/>
        <v>1.1053180436237646</v>
      </c>
      <c r="M52" s="63">
        <f t="shared" si="16"/>
        <v>0.96048608034029881</v>
      </c>
      <c r="N52" s="63">
        <f t="shared" si="16"/>
        <v>1.4141667994109346</v>
      </c>
      <c r="O52" s="63">
        <f t="shared" si="16"/>
        <v>1.6444857202836793</v>
      </c>
      <c r="P52" s="63">
        <f t="shared" si="16"/>
        <v>1.0344668030022683</v>
      </c>
      <c r="Q52" s="63">
        <f t="shared" si="16"/>
        <v>1.7677665560154407</v>
      </c>
      <c r="R52" s="63">
        <f t="shared" si="16"/>
        <v>2.0539104621695321</v>
      </c>
      <c r="S52" s="63">
        <f t="shared" si="16"/>
        <v>3.1805203576192729</v>
      </c>
      <c r="T52" s="63">
        <f t="shared" si="16"/>
        <v>2.6230910510604466</v>
      </c>
      <c r="U52" s="63">
        <f t="shared" si="16"/>
        <v>2.7770198532823871</v>
      </c>
      <c r="V52" s="63">
        <f t="shared" si="16"/>
        <v>3.335953822015262</v>
      </c>
      <c r="W52" s="63">
        <f t="shared" si="16"/>
        <v>4.2002458031877499</v>
      </c>
      <c r="X52" s="63">
        <f t="shared" si="16"/>
        <v>4.0259392696176821</v>
      </c>
      <c r="Y52" s="63">
        <f t="shared" si="16"/>
        <v>5.4580167829807991</v>
      </c>
      <c r="Z52" s="63">
        <f t="shared" si="16"/>
        <v>8.6182952702340305</v>
      </c>
      <c r="AA52" s="63">
        <f t="shared" si="16"/>
        <v>9.4763696221329123</v>
      </c>
      <c r="AB52" s="63">
        <f t="shared" si="6"/>
        <v>8.4653338409135035</v>
      </c>
      <c r="AC52" s="63">
        <f t="shared" si="6"/>
        <v>11.164092282847335</v>
      </c>
      <c r="AD52" s="63">
        <f t="shared" si="6"/>
        <v>4.8221870423581086</v>
      </c>
      <c r="AE52" s="63">
        <f t="shared" ref="AE52" si="21">AE23/AE$34*100</f>
        <v>4.1903912492657929</v>
      </c>
      <c r="AF52" s="63">
        <f t="shared" si="6"/>
        <v>4.985495399497113</v>
      </c>
    </row>
    <row r="53" spans="1:32">
      <c r="A53" s="1" t="s">
        <v>51</v>
      </c>
      <c r="B53" s="1" t="s">
        <v>52</v>
      </c>
      <c r="C53" s="63">
        <f t="shared" si="5"/>
        <v>4.360163827952613E-2</v>
      </c>
      <c r="D53" s="63">
        <f t="shared" si="16"/>
        <v>9.0037277558610906E-2</v>
      </c>
      <c r="E53" s="63">
        <f t="shared" si="16"/>
        <v>0.15477195812679551</v>
      </c>
      <c r="F53" s="63">
        <f t="shared" si="16"/>
        <v>0.12721380457527207</v>
      </c>
      <c r="G53" s="63">
        <f t="shared" si="16"/>
        <v>0.38404584841033251</v>
      </c>
      <c r="H53" s="63">
        <f t="shared" si="16"/>
        <v>0.42417271026182113</v>
      </c>
      <c r="I53" s="63">
        <f t="shared" si="16"/>
        <v>0.37954445912958795</v>
      </c>
      <c r="J53" s="63">
        <f t="shared" si="16"/>
        <v>0.39590333427784996</v>
      </c>
      <c r="K53" s="63">
        <f t="shared" si="16"/>
        <v>0.54621677227948251</v>
      </c>
      <c r="L53" s="63">
        <f t="shared" si="16"/>
        <v>0.79735451104364152</v>
      </c>
      <c r="M53" s="63">
        <f t="shared" si="16"/>
        <v>0.49207441724492418</v>
      </c>
      <c r="N53" s="63">
        <f t="shared" si="16"/>
        <v>0.52581021485815449</v>
      </c>
      <c r="O53" s="63">
        <f t="shared" si="16"/>
        <v>0.46948583678754036</v>
      </c>
      <c r="P53" s="63">
        <f t="shared" si="16"/>
        <v>0.46362154534450734</v>
      </c>
      <c r="Q53" s="63">
        <f t="shared" si="16"/>
        <v>0.48426703160954554</v>
      </c>
      <c r="R53" s="63">
        <f t="shared" si="16"/>
        <v>0.49085052799087514</v>
      </c>
      <c r="S53" s="63">
        <f t="shared" si="16"/>
        <v>0.77220421246888893</v>
      </c>
      <c r="T53" s="63">
        <f t="shared" si="16"/>
        <v>0.74431873037439633</v>
      </c>
      <c r="U53" s="63">
        <f t="shared" si="16"/>
        <v>0.90409410687153702</v>
      </c>
      <c r="V53" s="63">
        <f t="shared" si="16"/>
        <v>0.8044133067457967</v>
      </c>
      <c r="W53" s="63">
        <f t="shared" si="16"/>
        <v>0.85367604167749989</v>
      </c>
      <c r="X53" s="63">
        <f t="shared" si="16"/>
        <v>0.88182953752587756</v>
      </c>
      <c r="Y53" s="63">
        <f t="shared" si="16"/>
        <v>0.83063016316225113</v>
      </c>
      <c r="Z53" s="63">
        <f t="shared" si="16"/>
        <v>0.84017358995300517</v>
      </c>
      <c r="AA53" s="63">
        <f t="shared" si="16"/>
        <v>0.90591071117830835</v>
      </c>
      <c r="AB53" s="63">
        <f t="shared" si="6"/>
        <v>1.5791534721447165</v>
      </c>
      <c r="AC53" s="63">
        <f t="shared" si="6"/>
        <v>1.5810012468195183</v>
      </c>
      <c r="AD53" s="63">
        <f t="shared" si="6"/>
        <v>0.37124557325091168</v>
      </c>
      <c r="AE53" s="63">
        <f t="shared" ref="AE53" si="22">AE24/AE$34*100</f>
        <v>0.2869309411693387</v>
      </c>
      <c r="AF53" s="63">
        <f t="shared" si="6"/>
        <v>0.80699179558089484</v>
      </c>
    </row>
    <row r="54" spans="1:32">
      <c r="A54" s="1" t="s">
        <v>53</v>
      </c>
      <c r="B54" s="1" t="s">
        <v>54</v>
      </c>
      <c r="C54" s="63">
        <f t="shared" si="5"/>
        <v>1.9868315064235345</v>
      </c>
      <c r="D54" s="63">
        <f t="shared" si="16"/>
        <v>6.5351830578436463</v>
      </c>
      <c r="E54" s="63">
        <f t="shared" si="16"/>
        <v>8.7075541857043053</v>
      </c>
      <c r="F54" s="63">
        <f t="shared" si="16"/>
        <v>14.759327827730026</v>
      </c>
      <c r="G54" s="63">
        <f t="shared" si="16"/>
        <v>20.070743353997194</v>
      </c>
      <c r="H54" s="63">
        <f t="shared" si="16"/>
        <v>23.501549728531103</v>
      </c>
      <c r="I54" s="63">
        <f t="shared" si="16"/>
        <v>25.942849695164742</v>
      </c>
      <c r="J54" s="63">
        <f t="shared" si="16"/>
        <v>20.306738513621099</v>
      </c>
      <c r="K54" s="63">
        <f t="shared" si="16"/>
        <v>16.548227980588813</v>
      </c>
      <c r="L54" s="63">
        <f t="shared" si="16"/>
        <v>16.422366389662425</v>
      </c>
      <c r="M54" s="63">
        <f t="shared" si="16"/>
        <v>15.599065424809053</v>
      </c>
      <c r="N54" s="63">
        <f t="shared" si="16"/>
        <v>17.87690229280734</v>
      </c>
      <c r="O54" s="63">
        <f t="shared" si="16"/>
        <v>22.402402173760304</v>
      </c>
      <c r="P54" s="63">
        <f t="shared" si="16"/>
        <v>22.352651524404447</v>
      </c>
      <c r="Q54" s="63">
        <f t="shared" si="16"/>
        <v>25.807865216195918</v>
      </c>
      <c r="R54" s="63">
        <f t="shared" si="16"/>
        <v>25.643320964513066</v>
      </c>
      <c r="S54" s="63">
        <f t="shared" si="16"/>
        <v>7.1041308989281227</v>
      </c>
      <c r="T54" s="63">
        <f t="shared" si="16"/>
        <v>22.904940608651657</v>
      </c>
      <c r="U54" s="63">
        <f t="shared" si="16"/>
        <v>22.171630909815914</v>
      </c>
      <c r="V54" s="63">
        <f t="shared" si="16"/>
        <v>22.518552219561119</v>
      </c>
      <c r="W54" s="63">
        <f t="shared" si="16"/>
        <v>20.63074830947075</v>
      </c>
      <c r="X54" s="63">
        <f t="shared" si="16"/>
        <v>19.793663663511673</v>
      </c>
      <c r="Y54" s="63">
        <f t="shared" si="16"/>
        <v>19.451666151937104</v>
      </c>
      <c r="Z54" s="63">
        <f t="shared" si="16"/>
        <v>19.916183476467943</v>
      </c>
      <c r="AA54" s="63">
        <f t="shared" si="16"/>
        <v>19.578842857575367</v>
      </c>
      <c r="AB54" s="63">
        <f t="shared" si="6"/>
        <v>20.33172303514835</v>
      </c>
      <c r="AC54" s="63">
        <f t="shared" si="6"/>
        <v>20.081855228830843</v>
      </c>
      <c r="AD54" s="63">
        <f t="shared" si="6"/>
        <v>26.214921163093084</v>
      </c>
      <c r="AE54" s="63">
        <f t="shared" ref="AE54" si="23">AE25/AE$34*100</f>
        <v>23.809886608003119</v>
      </c>
      <c r="AF54" s="63">
        <f t="shared" si="6"/>
        <v>21.01235277634914</v>
      </c>
    </row>
    <row r="55" spans="1:32">
      <c r="A55" s="1" t="s">
        <v>55</v>
      </c>
      <c r="B55" s="1" t="s">
        <v>56</v>
      </c>
      <c r="C55" s="63">
        <f t="shared" si="5"/>
        <v>0.58794184396861515</v>
      </c>
      <c r="D55" s="63">
        <f t="shared" si="16"/>
        <v>0.40263875574962665</v>
      </c>
      <c r="E55" s="63">
        <f t="shared" si="16"/>
        <v>0.14011058070594676</v>
      </c>
      <c r="F55" s="63">
        <f t="shared" si="16"/>
        <v>0.2458497487051064</v>
      </c>
      <c r="G55" s="63">
        <f t="shared" si="16"/>
        <v>0.19317921712115996</v>
      </c>
      <c r="H55" s="63">
        <f t="shared" si="16"/>
        <v>0.30610331036353616</v>
      </c>
      <c r="I55" s="63">
        <f t="shared" si="16"/>
        <v>0.21078445568076093</v>
      </c>
      <c r="J55" s="63">
        <f t="shared" si="16"/>
        <v>9.7050391382135892E-2</v>
      </c>
      <c r="K55" s="63">
        <f t="shared" si="16"/>
        <v>0.19521410682590543</v>
      </c>
      <c r="L55" s="63">
        <f t="shared" si="16"/>
        <v>3.407772876232809</v>
      </c>
      <c r="M55" s="63">
        <f t="shared" si="16"/>
        <v>3.155947960396928</v>
      </c>
      <c r="N55" s="63">
        <f t="shared" si="16"/>
        <v>0.3161503085093173</v>
      </c>
      <c r="O55" s="63">
        <f t="shared" si="16"/>
        <v>0.18671639397404641</v>
      </c>
      <c r="P55" s="63">
        <f t="shared" si="16"/>
        <v>0.15074195054693104</v>
      </c>
      <c r="Q55" s="63">
        <f t="shared" si="16"/>
        <v>0.13958083191698545</v>
      </c>
      <c r="R55" s="63">
        <f t="shared" si="16"/>
        <v>0.10368543849223709</v>
      </c>
      <c r="S55" s="63">
        <f t="shared" si="16"/>
        <v>0.1122744712545021</v>
      </c>
      <c r="T55" s="63">
        <f t="shared" si="16"/>
        <v>0.10842204805148543</v>
      </c>
      <c r="U55" s="63">
        <f t="shared" si="16"/>
        <v>0.13069950076130779</v>
      </c>
      <c r="V55" s="63">
        <f t="shared" si="16"/>
        <v>0.12647201443338588</v>
      </c>
      <c r="W55" s="63">
        <f t="shared" si="16"/>
        <v>0.17918596927552621</v>
      </c>
      <c r="X55" s="63">
        <f t="shared" si="16"/>
        <v>0.11429201143725723</v>
      </c>
      <c r="Y55" s="63">
        <f t="shared" si="16"/>
        <v>9.7166334981375446E-2</v>
      </c>
      <c r="Z55" s="63">
        <f t="shared" si="16"/>
        <v>1.4858084180331688E-2</v>
      </c>
      <c r="AA55" s="63">
        <f t="shared" si="16"/>
        <v>1.6999910883543867E-2</v>
      </c>
      <c r="AB55" s="63">
        <f t="shared" ref="AB55:AF63" si="24">AB26/AB$34*100</f>
        <v>7.3706134795165607E-2</v>
      </c>
      <c r="AC55" s="63">
        <f t="shared" si="24"/>
        <v>7.3576944919009971E-2</v>
      </c>
      <c r="AD55" s="63">
        <f t="shared" si="24"/>
        <v>0.11807600091036879</v>
      </c>
      <c r="AE55" s="63">
        <f t="shared" ref="AE55" si="25">AE26/AE$34*100</f>
        <v>0.11168881617306253</v>
      </c>
      <c r="AF55" s="63">
        <f t="shared" si="24"/>
        <v>0.17764990917319617</v>
      </c>
    </row>
    <row r="56" spans="1:32">
      <c r="A56" s="1" t="s">
        <v>57</v>
      </c>
      <c r="B56" s="1" t="s">
        <v>58</v>
      </c>
      <c r="C56" s="63">
        <f t="shared" si="5"/>
        <v>1.0908183801159146E-3</v>
      </c>
      <c r="D56" s="63">
        <f t="shared" si="16"/>
        <v>2.1992636360807102E-3</v>
      </c>
      <c r="E56" s="63">
        <f t="shared" si="16"/>
        <v>0</v>
      </c>
      <c r="F56" s="63">
        <f t="shared" si="16"/>
        <v>1.3528041328283138E-2</v>
      </c>
      <c r="G56" s="63">
        <f t="shared" si="16"/>
        <v>8.8487536197344983E-5</v>
      </c>
      <c r="H56" s="63">
        <f t="shared" si="16"/>
        <v>6.2893317525988299E-2</v>
      </c>
      <c r="I56" s="63">
        <f t="shared" si="16"/>
        <v>0.12084192027479704</v>
      </c>
      <c r="J56" s="63">
        <f t="shared" si="16"/>
        <v>2.1050294901554776E-2</v>
      </c>
      <c r="K56" s="63">
        <f t="shared" si="16"/>
        <v>9.0072294922595893E-3</v>
      </c>
      <c r="L56" s="63">
        <f t="shared" si="16"/>
        <v>1.6937126956394773E-2</v>
      </c>
      <c r="M56" s="63">
        <f t="shared" si="16"/>
        <v>2.5518117799991243E-2</v>
      </c>
      <c r="N56" s="63">
        <f t="shared" si="16"/>
        <v>0.10894706989855744</v>
      </c>
      <c r="O56" s="63">
        <f t="shared" si="16"/>
        <v>5.9266884935628511E-2</v>
      </c>
      <c r="P56" s="63">
        <f t="shared" si="16"/>
        <v>0.10134369449994408</v>
      </c>
      <c r="Q56" s="63">
        <f t="shared" si="16"/>
        <v>8.0252584198295437E-2</v>
      </c>
      <c r="R56" s="63">
        <f t="shared" si="16"/>
        <v>0.11384326263207548</v>
      </c>
      <c r="S56" s="63">
        <f t="shared" si="16"/>
        <v>0.2666113579383802</v>
      </c>
      <c r="T56" s="63">
        <f t="shared" si="16"/>
        <v>0.20452711293747361</v>
      </c>
      <c r="U56" s="63">
        <f t="shared" si="16"/>
        <v>0.20645583147496679</v>
      </c>
      <c r="V56" s="63">
        <f t="shared" si="16"/>
        <v>0.25695547518193912</v>
      </c>
      <c r="W56" s="63">
        <f t="shared" si="16"/>
        <v>0.37290438896681488</v>
      </c>
      <c r="X56" s="63">
        <f t="shared" si="16"/>
        <v>0.34478578544476923</v>
      </c>
      <c r="Y56" s="63">
        <f t="shared" si="16"/>
        <v>0.4305651430976728</v>
      </c>
      <c r="Z56" s="63">
        <f t="shared" si="16"/>
        <v>0.73131551794890237</v>
      </c>
      <c r="AA56" s="63">
        <f t="shared" si="16"/>
        <v>0.83520675734045613</v>
      </c>
      <c r="AB56" s="63">
        <f t="shared" si="24"/>
        <v>1.0459326061809928</v>
      </c>
      <c r="AC56" s="63">
        <f t="shared" si="24"/>
        <v>0.98590595237617873</v>
      </c>
      <c r="AD56" s="63">
        <f t="shared" si="24"/>
        <v>1.6727356341143109</v>
      </c>
      <c r="AE56" s="63">
        <f t="shared" ref="AE56" si="26">AE27/AE$34*100</f>
        <v>1.6084195228971434</v>
      </c>
      <c r="AF56" s="63">
        <f t="shared" si="24"/>
        <v>0.61962257148107991</v>
      </c>
    </row>
    <row r="57" spans="1:32">
      <c r="A57" s="1" t="s">
        <v>59</v>
      </c>
      <c r="B57" s="1" t="s">
        <v>60</v>
      </c>
      <c r="C57" s="63">
        <f t="shared" si="5"/>
        <v>1.7199821756836171</v>
      </c>
      <c r="D57" s="63">
        <f t="shared" si="16"/>
        <v>3.4789222339238877</v>
      </c>
      <c r="E57" s="63">
        <f t="shared" si="16"/>
        <v>2.6010047596671169</v>
      </c>
      <c r="F57" s="63">
        <f t="shared" si="16"/>
        <v>2.0208189218432655</v>
      </c>
      <c r="G57" s="63">
        <f t="shared" si="16"/>
        <v>3.3686211883232211</v>
      </c>
      <c r="H57" s="63">
        <f t="shared" si="16"/>
        <v>2.9863236912865037</v>
      </c>
      <c r="I57" s="63">
        <f t="shared" si="16"/>
        <v>2.5259895147566431</v>
      </c>
      <c r="J57" s="63">
        <f t="shared" si="16"/>
        <v>1.7547153868056984</v>
      </c>
      <c r="K57" s="63">
        <f t="shared" si="16"/>
        <v>2.3514492322727278</v>
      </c>
      <c r="L57" s="63">
        <f t="shared" si="16"/>
        <v>2.7232687286824935</v>
      </c>
      <c r="M57" s="63">
        <f t="shared" si="16"/>
        <v>3.2282364665384402</v>
      </c>
      <c r="N57" s="63">
        <f t="shared" si="16"/>
        <v>4.1179329936833406</v>
      </c>
      <c r="O57" s="63">
        <f t="shared" si="16"/>
        <v>8.0641728567970947</v>
      </c>
      <c r="P57" s="63">
        <f t="shared" ref="D57:AA63" si="27">P28/P$34*100</f>
        <v>9.6549373088461348</v>
      </c>
      <c r="Q57" s="63">
        <f t="shared" si="27"/>
        <v>11.798500919576437</v>
      </c>
      <c r="R57" s="63">
        <f t="shared" si="27"/>
        <v>12.550469136021716</v>
      </c>
      <c r="S57" s="63">
        <f t="shared" si="27"/>
        <v>15.36905818984596</v>
      </c>
      <c r="T57" s="63">
        <f t="shared" si="27"/>
        <v>13.151669080744638</v>
      </c>
      <c r="U57" s="63">
        <f t="shared" si="27"/>
        <v>12.351814560074624</v>
      </c>
      <c r="V57" s="63">
        <f t="shared" si="27"/>
        <v>11.464261385030348</v>
      </c>
      <c r="W57" s="63">
        <f t="shared" si="27"/>
        <v>11.998174841439759</v>
      </c>
      <c r="X57" s="63">
        <f t="shared" si="27"/>
        <v>12.77092794266281</v>
      </c>
      <c r="Y57" s="63">
        <f t="shared" si="27"/>
        <v>11.847223095865585</v>
      </c>
      <c r="Z57" s="63">
        <f t="shared" si="27"/>
        <v>10.057255792463666</v>
      </c>
      <c r="AA57" s="63">
        <f t="shared" si="27"/>
        <v>9.6623466286084874</v>
      </c>
      <c r="AB57" s="63">
        <f t="shared" si="24"/>
        <v>11.391642434679767</v>
      </c>
      <c r="AC57" s="63">
        <f t="shared" si="24"/>
        <v>10.704545294361667</v>
      </c>
      <c r="AD57" s="63">
        <f t="shared" si="24"/>
        <v>1.5105517176227692</v>
      </c>
      <c r="AE57" s="63">
        <f t="shared" ref="AE57" si="28">AE28/AE$34*100</f>
        <v>1.705825826661534</v>
      </c>
      <c r="AF57" s="63">
        <f t="shared" si="24"/>
        <v>9.5998359117915442</v>
      </c>
    </row>
    <row r="58" spans="1:32">
      <c r="A58" s="1" t="s">
        <v>61</v>
      </c>
      <c r="B58" s="1" t="s">
        <v>62</v>
      </c>
      <c r="C58" s="63">
        <f t="shared" si="5"/>
        <v>2.7808096667133886</v>
      </c>
      <c r="D58" s="63">
        <f t="shared" si="27"/>
        <v>3.1938523301133261</v>
      </c>
      <c r="E58" s="63">
        <f t="shared" si="27"/>
        <v>1.5890094317936616</v>
      </c>
      <c r="F58" s="63">
        <f t="shared" si="27"/>
        <v>1.8524166686209278</v>
      </c>
      <c r="G58" s="63">
        <f t="shared" si="27"/>
        <v>1.9782454701362542</v>
      </c>
      <c r="H58" s="63">
        <f t="shared" si="27"/>
        <v>2.6133524524793912</v>
      </c>
      <c r="I58" s="63">
        <f t="shared" si="27"/>
        <v>2.7940372403368938</v>
      </c>
      <c r="J58" s="63">
        <f t="shared" si="27"/>
        <v>2.2984981473280293</v>
      </c>
      <c r="K58" s="63">
        <f t="shared" si="27"/>
        <v>1.0730979679293273</v>
      </c>
      <c r="L58" s="63">
        <f t="shared" si="27"/>
        <v>0.72125312537913411</v>
      </c>
      <c r="M58" s="63">
        <f t="shared" si="27"/>
        <v>0.62137313257579507</v>
      </c>
      <c r="N58" s="63">
        <f t="shared" si="27"/>
        <v>0.5921899871129277</v>
      </c>
      <c r="O58" s="63">
        <f t="shared" si="27"/>
        <v>0.94570926531601285</v>
      </c>
      <c r="P58" s="63">
        <f t="shared" si="27"/>
        <v>1.0319917250024941</v>
      </c>
      <c r="Q58" s="63">
        <f t="shared" si="27"/>
        <v>1.1631259447176343</v>
      </c>
      <c r="R58" s="63">
        <f t="shared" si="27"/>
        <v>1.1462149767379446</v>
      </c>
      <c r="S58" s="63">
        <f t="shared" si="27"/>
        <v>0.98851882495173371</v>
      </c>
      <c r="T58" s="63">
        <f t="shared" si="27"/>
        <v>1.1894152494479127</v>
      </c>
      <c r="U58" s="63">
        <f t="shared" si="27"/>
        <v>1.1716075743204279</v>
      </c>
      <c r="V58" s="63">
        <f t="shared" si="27"/>
        <v>1.3401696707704813</v>
      </c>
      <c r="W58" s="63">
        <f t="shared" si="27"/>
        <v>1.3881604740819378</v>
      </c>
      <c r="X58" s="63">
        <f t="shared" si="27"/>
        <v>1.502554607759933</v>
      </c>
      <c r="Y58" s="63">
        <f t="shared" si="27"/>
        <v>1.3601048061029661</v>
      </c>
      <c r="Z58" s="63">
        <f t="shared" si="27"/>
        <v>1.2555476234591272</v>
      </c>
      <c r="AA58" s="63">
        <f t="shared" si="27"/>
        <v>1.320190823831755</v>
      </c>
      <c r="AB58" s="63">
        <f t="shared" si="24"/>
        <v>0.22369839793727153</v>
      </c>
      <c r="AC58" s="63">
        <f t="shared" si="24"/>
        <v>0.25857831341651966</v>
      </c>
      <c r="AD58" s="63">
        <f t="shared" si="24"/>
        <v>1.5045087316842181</v>
      </c>
      <c r="AE58" s="63">
        <f t="shared" ref="AE58" si="29">AE29/AE$34*100</f>
        <v>1.5708680294123039</v>
      </c>
      <c r="AF58" s="63">
        <f t="shared" si="24"/>
        <v>1.1309220316325297</v>
      </c>
    </row>
    <row r="59" spans="1:32">
      <c r="A59" s="1" t="s">
        <v>63</v>
      </c>
      <c r="B59" s="1" t="s">
        <v>64</v>
      </c>
      <c r="C59" s="63">
        <f t="shared" si="5"/>
        <v>3.2804662375655624</v>
      </c>
      <c r="D59" s="63">
        <f t="shared" si="27"/>
        <v>1.9254079378676883</v>
      </c>
      <c r="E59" s="63">
        <f t="shared" si="27"/>
        <v>1.6349656333528548</v>
      </c>
      <c r="F59" s="63">
        <f t="shared" si="27"/>
        <v>1.4481174090351963</v>
      </c>
      <c r="G59" s="63">
        <f t="shared" si="27"/>
        <v>1.4314784248227579</v>
      </c>
      <c r="H59" s="63">
        <f t="shared" si="27"/>
        <v>1.3161097195497211</v>
      </c>
      <c r="I59" s="63">
        <f t="shared" si="27"/>
        <v>1.1468813436338769</v>
      </c>
      <c r="J59" s="63">
        <f t="shared" si="27"/>
        <v>0.91232981180493966</v>
      </c>
      <c r="K59" s="63">
        <f t="shared" si="27"/>
        <v>0.92703960678709796</v>
      </c>
      <c r="L59" s="63">
        <f t="shared" si="27"/>
        <v>1.278090263188201</v>
      </c>
      <c r="M59" s="63">
        <f t="shared" si="27"/>
        <v>1.5090186506481515</v>
      </c>
      <c r="N59" s="63">
        <f t="shared" si="27"/>
        <v>1.3289029551804219</v>
      </c>
      <c r="O59" s="63">
        <f t="shared" si="27"/>
        <v>1.4549677181328151</v>
      </c>
      <c r="P59" s="63">
        <f t="shared" si="27"/>
        <v>1.5674473075699553</v>
      </c>
      <c r="Q59" s="63">
        <f t="shared" si="27"/>
        <v>1.6736718620284419</v>
      </c>
      <c r="R59" s="63">
        <f t="shared" si="27"/>
        <v>1.5095836895763421</v>
      </c>
      <c r="S59" s="63">
        <f t="shared" si="27"/>
        <v>2.1752512086190832</v>
      </c>
      <c r="T59" s="63">
        <f t="shared" si="27"/>
        <v>2.0019504987570658</v>
      </c>
      <c r="U59" s="63">
        <f t="shared" si="27"/>
        <v>1.6254666822076713</v>
      </c>
      <c r="V59" s="63">
        <f t="shared" si="27"/>
        <v>1.7685137017389501</v>
      </c>
      <c r="W59" s="63">
        <f t="shared" si="27"/>
        <v>2.2875141156429968</v>
      </c>
      <c r="X59" s="63">
        <f t="shared" si="27"/>
        <v>2.0022745931861121</v>
      </c>
      <c r="Y59" s="63">
        <f t="shared" si="27"/>
        <v>2.1546999806122318</v>
      </c>
      <c r="Z59" s="63">
        <f t="shared" si="27"/>
        <v>2.0847075509573361</v>
      </c>
      <c r="AA59" s="63">
        <f t="shared" si="27"/>
        <v>2.2296637806453123</v>
      </c>
      <c r="AB59" s="63">
        <f t="shared" si="24"/>
        <v>3.4098277890742734</v>
      </c>
      <c r="AC59" s="63">
        <f t="shared" si="24"/>
        <v>2.8875436994180457</v>
      </c>
      <c r="AD59" s="63">
        <f t="shared" si="24"/>
        <v>3.4302949682838757</v>
      </c>
      <c r="AE59" s="63">
        <f t="shared" ref="AE59" si="30">AE30/AE$34*100</f>
        <v>3.7527093138603815</v>
      </c>
      <c r="AF59" s="63">
        <f t="shared" si="24"/>
        <v>2.3126845756399774</v>
      </c>
    </row>
    <row r="60" spans="1:32">
      <c r="A60" s="1" t="s">
        <v>65</v>
      </c>
      <c r="B60" s="1" t="s">
        <v>66</v>
      </c>
      <c r="C60" s="63">
        <f t="shared" si="5"/>
        <v>5.0658485549400041</v>
      </c>
      <c r="D60" s="63">
        <f t="shared" si="27"/>
        <v>4.2248939888261861</v>
      </c>
      <c r="E60" s="63">
        <f t="shared" si="27"/>
        <v>5.1185788053657877</v>
      </c>
      <c r="F60" s="63">
        <f t="shared" si="27"/>
        <v>4.4780771320843282</v>
      </c>
      <c r="G60" s="63">
        <f t="shared" si="27"/>
        <v>3.365476878708288</v>
      </c>
      <c r="H60" s="63">
        <f t="shared" si="27"/>
        <v>2.2147497369792384</v>
      </c>
      <c r="I60" s="63">
        <f t="shared" si="27"/>
        <v>1.7813175352055712</v>
      </c>
      <c r="J60" s="63">
        <f t="shared" si="27"/>
        <v>1.20951445281993</v>
      </c>
      <c r="K60" s="63">
        <f t="shared" si="27"/>
        <v>1.2885900446853136</v>
      </c>
      <c r="L60" s="63">
        <f t="shared" si="27"/>
        <v>0.87369109663241051</v>
      </c>
      <c r="M60" s="63">
        <f t="shared" si="27"/>
        <v>0.6837179226979293</v>
      </c>
      <c r="N60" s="63">
        <f t="shared" si="27"/>
        <v>0.48516168582260583</v>
      </c>
      <c r="O60" s="63">
        <f t="shared" si="27"/>
        <v>0.45574472249068398</v>
      </c>
      <c r="P60" s="63">
        <f t="shared" si="27"/>
        <v>0.34716261066782622</v>
      </c>
      <c r="Q60" s="63">
        <f t="shared" si="27"/>
        <v>0.40979745111436167</v>
      </c>
      <c r="R60" s="63">
        <f t="shared" si="27"/>
        <v>0.41081908649193249</v>
      </c>
      <c r="S60" s="63">
        <f t="shared" si="27"/>
        <v>0.55500874007349121</v>
      </c>
      <c r="T60" s="63">
        <f t="shared" si="27"/>
        <v>0.51905500193484821</v>
      </c>
      <c r="U60" s="63">
        <f t="shared" si="27"/>
        <v>0.38336544823880647</v>
      </c>
      <c r="V60" s="63">
        <f t="shared" si="27"/>
        <v>0.36274434746295248</v>
      </c>
      <c r="W60" s="63">
        <f t="shared" si="27"/>
        <v>0.49807957380243073</v>
      </c>
      <c r="X60" s="63">
        <f t="shared" si="27"/>
        <v>0.49471148860287589</v>
      </c>
      <c r="Y60" s="63">
        <f t="shared" si="27"/>
        <v>0.40900158551978144</v>
      </c>
      <c r="Z60" s="63">
        <f t="shared" si="27"/>
        <v>0.324090448712259</v>
      </c>
      <c r="AA60" s="63">
        <f t="shared" si="27"/>
        <v>0.30703597587755005</v>
      </c>
      <c r="AB60" s="63">
        <f t="shared" si="24"/>
        <v>0.23611323713573656</v>
      </c>
      <c r="AC60" s="63">
        <f t="shared" si="24"/>
        <v>0.26269723278267865</v>
      </c>
      <c r="AD60" s="63">
        <f t="shared" si="24"/>
        <v>0.35028189649704827</v>
      </c>
      <c r="AE60" s="63">
        <f t="shared" ref="AE60" si="31">AE31/AE$34*100</f>
        <v>0.36991294361460703</v>
      </c>
      <c r="AF60" s="63">
        <f t="shared" si="24"/>
        <v>0.42920657277884311</v>
      </c>
    </row>
    <row r="61" spans="1:32">
      <c r="A61" s="1" t="s">
        <v>67</v>
      </c>
      <c r="B61" s="1" t="s">
        <v>68</v>
      </c>
      <c r="C61" s="63">
        <f t="shared" si="5"/>
        <v>1.1862797649291237</v>
      </c>
      <c r="D61" s="63">
        <f t="shared" si="27"/>
        <v>1.0999140721990666</v>
      </c>
      <c r="E61" s="63">
        <f t="shared" si="27"/>
        <v>1.1489899488483268</v>
      </c>
      <c r="F61" s="63">
        <f t="shared" si="27"/>
        <v>0.8853033792974726</v>
      </c>
      <c r="G61" s="63">
        <f t="shared" si="27"/>
        <v>0.96002263926545717</v>
      </c>
      <c r="H61" s="63">
        <f t="shared" si="27"/>
        <v>0.87784942371530628</v>
      </c>
      <c r="I61" s="63">
        <f t="shared" si="27"/>
        <v>0.69191072980797164</v>
      </c>
      <c r="J61" s="63">
        <f t="shared" si="27"/>
        <v>0.517726692917024</v>
      </c>
      <c r="K61" s="63">
        <f t="shared" si="27"/>
        <v>0.48172334289381641</v>
      </c>
      <c r="L61" s="63">
        <f t="shared" si="27"/>
        <v>0.32220917067800542</v>
      </c>
      <c r="M61" s="63">
        <f t="shared" si="27"/>
        <v>0.27744406191695542</v>
      </c>
      <c r="N61" s="63">
        <f t="shared" si="27"/>
        <v>0.21812549509496035</v>
      </c>
      <c r="O61" s="63">
        <f t="shared" si="27"/>
        <v>0.23187890451481352</v>
      </c>
      <c r="P61" s="63">
        <f t="shared" si="27"/>
        <v>0.21172778334557113</v>
      </c>
      <c r="Q61" s="63">
        <f t="shared" si="27"/>
        <v>0.20787555394597054</v>
      </c>
      <c r="R61" s="63">
        <f t="shared" si="27"/>
        <v>0.21163968813627093</v>
      </c>
      <c r="S61" s="63">
        <f t="shared" si="27"/>
        <v>0.27098375520698953</v>
      </c>
      <c r="T61" s="63">
        <f t="shared" si="27"/>
        <v>0.21870703559808921</v>
      </c>
      <c r="U61" s="63">
        <f t="shared" si="27"/>
        <v>0.18996731975089751</v>
      </c>
      <c r="V61" s="63">
        <f t="shared" si="27"/>
        <v>0.20518023641576544</v>
      </c>
      <c r="W61" s="63">
        <f t="shared" si="27"/>
        <v>0.23267466978523563</v>
      </c>
      <c r="X61" s="63">
        <f t="shared" si="27"/>
        <v>0.21232943890685946</v>
      </c>
      <c r="Y61" s="63">
        <f t="shared" si="27"/>
        <v>0.20660375642335688</v>
      </c>
      <c r="Z61" s="63">
        <f t="shared" si="27"/>
        <v>0.19730794720598457</v>
      </c>
      <c r="AA61" s="63">
        <f t="shared" si="27"/>
        <v>0.17283341499261659</v>
      </c>
      <c r="AB61" s="63">
        <f t="shared" si="24"/>
        <v>0.17622696262945198</v>
      </c>
      <c r="AC61" s="63">
        <f t="shared" si="24"/>
        <v>0.16906051519218038</v>
      </c>
      <c r="AD61" s="63">
        <f t="shared" si="24"/>
        <v>0.20855828884141009</v>
      </c>
      <c r="AE61" s="63">
        <f t="shared" ref="AE61" si="32">AE32/AE$34*100</f>
        <v>0.2454857912764597</v>
      </c>
      <c r="AF61" s="63">
        <f t="shared" si="24"/>
        <v>0.21887028663103258</v>
      </c>
    </row>
    <row r="62" spans="1:32">
      <c r="A62" s="1" t="s">
        <v>69</v>
      </c>
      <c r="B62" s="1" t="s">
        <v>70</v>
      </c>
      <c r="C62" s="63">
        <f t="shared" si="5"/>
        <v>3.7023712327277178</v>
      </c>
      <c r="D62" s="63">
        <f t="shared" si="27"/>
        <v>1.9823023404161026</v>
      </c>
      <c r="E62" s="63">
        <f t="shared" si="27"/>
        <v>2.6194276032427717</v>
      </c>
      <c r="F62" s="63">
        <f t="shared" si="27"/>
        <v>1.08694879193395</v>
      </c>
      <c r="G62" s="63">
        <f t="shared" si="27"/>
        <v>1.012216997727134</v>
      </c>
      <c r="H62" s="63">
        <f t="shared" si="27"/>
        <v>0.9279618876269945</v>
      </c>
      <c r="I62" s="63">
        <f t="shared" si="27"/>
        <v>1.2148762159214987</v>
      </c>
      <c r="J62" s="63">
        <f t="shared" si="27"/>
        <v>1.1121894291062293</v>
      </c>
      <c r="K62" s="63">
        <f t="shared" si="27"/>
        <v>0.91412078987583056</v>
      </c>
      <c r="L62" s="63">
        <f t="shared" si="27"/>
        <v>0.8314345792066774</v>
      </c>
      <c r="M62" s="63">
        <f t="shared" si="27"/>
        <v>0.93966171717474034</v>
      </c>
      <c r="N62" s="63">
        <f t="shared" si="27"/>
        <v>0.89914453870528666</v>
      </c>
      <c r="O62" s="63">
        <f t="shared" si="27"/>
        <v>0.93303404470484241</v>
      </c>
      <c r="P62" s="63">
        <f t="shared" si="27"/>
        <v>1.0658605554486333</v>
      </c>
      <c r="Q62" s="63">
        <f t="shared" si="27"/>
        <v>1.1443675639840154</v>
      </c>
      <c r="R62" s="63">
        <f t="shared" si="27"/>
        <v>1.1902363158947682</v>
      </c>
      <c r="S62" s="63">
        <f t="shared" si="27"/>
        <v>1.6232876970118764</v>
      </c>
      <c r="T62" s="63">
        <f t="shared" si="27"/>
        <v>1.429005761227313</v>
      </c>
      <c r="U62" s="63">
        <f t="shared" si="27"/>
        <v>1.2866517663580856</v>
      </c>
      <c r="V62" s="63">
        <f t="shared" si="27"/>
        <v>1.5289350563853932</v>
      </c>
      <c r="W62" s="63">
        <f t="shared" si="27"/>
        <v>1.6821646426345507</v>
      </c>
      <c r="X62" s="63">
        <f t="shared" si="27"/>
        <v>1.6815333375477284</v>
      </c>
      <c r="Y62" s="63">
        <f t="shared" si="27"/>
        <v>1.6668827120233998</v>
      </c>
      <c r="Z62" s="63">
        <f t="shared" si="27"/>
        <v>1.8055095551916069</v>
      </c>
      <c r="AA62" s="63">
        <f t="shared" si="27"/>
        <v>1.8759511958190707</v>
      </c>
      <c r="AB62" s="63">
        <f t="shared" si="24"/>
        <v>2.161610936562675</v>
      </c>
      <c r="AC62" s="63">
        <f t="shared" si="24"/>
        <v>1.8599826593772919</v>
      </c>
      <c r="AD62" s="63">
        <f t="shared" si="24"/>
        <v>2.6131517729491951</v>
      </c>
      <c r="AE62" s="63">
        <f t="shared" ref="AE62" si="33">AE33/AE$34*100</f>
        <v>3.3151650773006933</v>
      </c>
      <c r="AF62" s="63">
        <f t="shared" si="24"/>
        <v>1.7654622970612026</v>
      </c>
    </row>
    <row r="63" spans="1:32">
      <c r="A63" s="1"/>
      <c r="B63" s="1" t="s">
        <v>431</v>
      </c>
      <c r="C63" s="63">
        <f t="shared" si="5"/>
        <v>100</v>
      </c>
      <c r="D63" s="63">
        <f t="shared" si="27"/>
        <v>100</v>
      </c>
      <c r="E63" s="63">
        <f t="shared" si="27"/>
        <v>100</v>
      </c>
      <c r="F63" s="63">
        <f t="shared" si="27"/>
        <v>100</v>
      </c>
      <c r="G63" s="63">
        <f t="shared" si="27"/>
        <v>100</v>
      </c>
      <c r="H63" s="63">
        <f t="shared" si="27"/>
        <v>100</v>
      </c>
      <c r="I63" s="63">
        <f t="shared" si="27"/>
        <v>100</v>
      </c>
      <c r="J63" s="63">
        <f t="shared" si="27"/>
        <v>100</v>
      </c>
      <c r="K63" s="63">
        <f t="shared" si="27"/>
        <v>100</v>
      </c>
      <c r="L63" s="63">
        <f t="shared" si="27"/>
        <v>100</v>
      </c>
      <c r="M63" s="63">
        <f t="shared" si="27"/>
        <v>100</v>
      </c>
      <c r="N63" s="63">
        <f t="shared" si="27"/>
        <v>100</v>
      </c>
      <c r="O63" s="63">
        <f t="shared" si="27"/>
        <v>100</v>
      </c>
      <c r="P63" s="63">
        <f t="shared" si="27"/>
        <v>100</v>
      </c>
      <c r="Q63" s="63">
        <f t="shared" si="27"/>
        <v>100</v>
      </c>
      <c r="R63" s="63">
        <f t="shared" si="27"/>
        <v>100</v>
      </c>
      <c r="S63" s="63">
        <f t="shared" si="27"/>
        <v>100</v>
      </c>
      <c r="T63" s="63">
        <f t="shared" si="27"/>
        <v>100</v>
      </c>
      <c r="U63" s="63">
        <f t="shared" si="27"/>
        <v>100</v>
      </c>
      <c r="V63" s="63">
        <f t="shared" si="27"/>
        <v>100</v>
      </c>
      <c r="W63" s="63">
        <f t="shared" si="27"/>
        <v>100</v>
      </c>
      <c r="X63" s="63">
        <f t="shared" si="27"/>
        <v>100</v>
      </c>
      <c r="Y63" s="63">
        <f t="shared" si="27"/>
        <v>100</v>
      </c>
      <c r="Z63" s="63">
        <f t="shared" si="27"/>
        <v>100</v>
      </c>
      <c r="AA63" s="63">
        <f t="shared" si="27"/>
        <v>100</v>
      </c>
      <c r="AB63" s="63">
        <f t="shared" si="24"/>
        <v>100</v>
      </c>
      <c r="AC63" s="63">
        <f t="shared" si="24"/>
        <v>100</v>
      </c>
      <c r="AD63" s="63">
        <f t="shared" si="24"/>
        <v>100</v>
      </c>
      <c r="AE63" s="63">
        <f t="shared" ref="AE63" si="34">AE34/AE$34*100</f>
        <v>100</v>
      </c>
      <c r="AF63" s="63">
        <f t="shared" si="24"/>
        <v>100</v>
      </c>
    </row>
    <row r="64" spans="1:32">
      <c r="A64" s="1"/>
      <c r="B64" s="1"/>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13.8"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13.8" thickTop="1">
      <c r="A67" s="30" t="s">
        <v>21</v>
      </c>
      <c r="B67" s="30" t="s">
        <v>22</v>
      </c>
      <c r="C67" s="66" t="s">
        <v>434</v>
      </c>
      <c r="D67" s="50">
        <f t="shared" ref="D67:D92" si="35">IFERROR(D9/C9*100-100,"--")</f>
        <v>214.47594611529166</v>
      </c>
      <c r="E67" s="50">
        <f t="shared" ref="E67:E92" si="36">IFERROR(E9/D9*100-100,"--")</f>
        <v>-14.36882874626771</v>
      </c>
      <c r="F67" s="50">
        <f t="shared" ref="F67:F92" si="37">IFERROR(F9/E9*100-100,"--")</f>
        <v>16.073674020965683</v>
      </c>
      <c r="G67" s="50">
        <f t="shared" ref="G67:G92" si="38">IFERROR(G9/F9*100-100,"--")</f>
        <v>7.4743632134165239</v>
      </c>
      <c r="H67" s="50">
        <f t="shared" ref="H67:H92" si="39">IFERROR(H9/G9*100-100,"--")</f>
        <v>6.2783812778920662</v>
      </c>
      <c r="I67" s="50">
        <f t="shared" ref="I67:I92" si="40">IFERROR(I9/H9*100-100,"--")</f>
        <v>36.485781030136422</v>
      </c>
      <c r="J67" s="50">
        <f t="shared" ref="J67:J92" si="41">IFERROR(J9/I9*100-100,"--")</f>
        <v>28.911426153165593</v>
      </c>
      <c r="K67" s="50">
        <f t="shared" ref="K67:K92" si="42">IFERROR(K9/J9*100-100,"--")</f>
        <v>50.065845809805921</v>
      </c>
      <c r="L67" s="50">
        <f t="shared" ref="L67:L92" si="43">IFERROR(L9/K9*100-100,"--")</f>
        <v>43.204610580986667</v>
      </c>
      <c r="M67" s="50">
        <f t="shared" ref="M67:M92" si="44">IFERROR(M9/L9*100-100,"--")</f>
        <v>59.235889481919713</v>
      </c>
      <c r="N67" s="50">
        <f t="shared" ref="N67:N92" si="45">IFERROR(N9/M9*100-100,"--")</f>
        <v>13.148664734291941</v>
      </c>
      <c r="O67" s="50">
        <f t="shared" ref="O67:O92" si="46">IFERROR(O9/N9*100-100,"--")</f>
        <v>100.68413870476269</v>
      </c>
      <c r="P67" s="50">
        <f t="shared" ref="P67:P92" si="47">IFERROR(P9/O9*100-100,"--")</f>
        <v>36.282768661349394</v>
      </c>
      <c r="Q67" s="50">
        <f t="shared" ref="Q67:Q92" si="48">IFERROR(Q9/P9*100-100,"--")</f>
        <v>-0.22691660559557647</v>
      </c>
      <c r="R67" s="50">
        <f t="shared" ref="R67:R92" si="49">IFERROR(R9/Q9*100-100,"--")</f>
        <v>46.467097244184743</v>
      </c>
      <c r="S67" s="50">
        <f t="shared" ref="S67:S92" si="50">IFERROR(S9/R9*100-100,"--")</f>
        <v>-33.771587213093724</v>
      </c>
      <c r="T67" s="50">
        <f t="shared" ref="T67:T92" si="51">IFERROR(T9/S9*100-100,"--")</f>
        <v>97.065622678109548</v>
      </c>
      <c r="U67" s="50">
        <f t="shared" ref="U67:U92" si="52">IFERROR(U9/T9*100-100,"--")</f>
        <v>3.6727827207928812</v>
      </c>
      <c r="V67" s="50">
        <f t="shared" ref="V67:V92" si="53">IFERROR(V9/U9*100-100,"--")</f>
        <v>7.7738923379841509</v>
      </c>
      <c r="W67" s="50">
        <f t="shared" ref="W67:W92" si="54">IFERROR(W9/V9*100-100,"--")</f>
        <v>-3.3335177520312413</v>
      </c>
      <c r="X67" s="50">
        <f t="shared" ref="X67:X92" si="55">IFERROR(X9/W9*100-100,"--")</f>
        <v>-0.42545070832547083</v>
      </c>
      <c r="Y67" s="50">
        <f t="shared" ref="Y67:Y92" si="56">IFERROR(Y9/X9*100-100,"--")</f>
        <v>3.9079002461427308</v>
      </c>
      <c r="Z67" s="50">
        <f t="shared" ref="Z67:Z92" si="57">IFERROR(Z9/Y9*100-100,"--")</f>
        <v>-2.4893639053829446</v>
      </c>
      <c r="AA67" s="50">
        <f t="shared" ref="AA67" si="58">IFERROR(AA9/Z9*100-100,"--")</f>
        <v>14.927773120643238</v>
      </c>
      <c r="AB67" s="50">
        <f t="shared" ref="AB67" si="59">IFERROR(AB9/AA9*100-100,"--")</f>
        <v>-16.877343347701384</v>
      </c>
      <c r="AC67" s="50">
        <f t="shared" ref="AC67" si="60">IFERROR(AC9/AB9*100-100,"--")</f>
        <v>10.968906354995568</v>
      </c>
      <c r="AD67" s="50">
        <f t="shared" ref="AD67:AE67" si="61">IFERROR(AD9/AC9*100-100,"--")</f>
        <v>34.891425755720832</v>
      </c>
      <c r="AE67" s="50">
        <f t="shared" si="61"/>
        <v>-7.1439873342980462</v>
      </c>
      <c r="AF67" s="47">
        <f>IFERROR(POWER(AD9/C9,1/28)*100-100,"--")</f>
        <v>20.781451252694282</v>
      </c>
    </row>
    <row r="68" spans="1:32">
      <c r="A68" s="1" t="s">
        <v>23</v>
      </c>
      <c r="B68" s="1" t="s">
        <v>24</v>
      </c>
      <c r="C68" s="66" t="s">
        <v>434</v>
      </c>
      <c r="D68" s="50">
        <f t="shared" si="35"/>
        <v>-6.2931163284753637</v>
      </c>
      <c r="E68" s="50">
        <f t="shared" si="36"/>
        <v>125.06761248397731</v>
      </c>
      <c r="F68" s="50">
        <f t="shared" si="37"/>
        <v>15.131822142416752</v>
      </c>
      <c r="G68" s="50">
        <f t="shared" si="38"/>
        <v>-12.704549608030334</v>
      </c>
      <c r="H68" s="50">
        <f t="shared" si="39"/>
        <v>37.36184735547937</v>
      </c>
      <c r="I68" s="50">
        <f t="shared" si="40"/>
        <v>7.6587116387584189</v>
      </c>
      <c r="J68" s="50">
        <f t="shared" si="41"/>
        <v>38.40981299115515</v>
      </c>
      <c r="K68" s="50">
        <f t="shared" si="42"/>
        <v>29.814424115395667</v>
      </c>
      <c r="L68" s="50">
        <f t="shared" si="43"/>
        <v>85.292694925385234</v>
      </c>
      <c r="M68" s="50">
        <f t="shared" si="44"/>
        <v>57.454141607937061</v>
      </c>
      <c r="N68" s="50">
        <f t="shared" si="45"/>
        <v>57.357681454114811</v>
      </c>
      <c r="O68" s="50">
        <f t="shared" si="46"/>
        <v>54.988452345444841</v>
      </c>
      <c r="P68" s="50">
        <f t="shared" si="47"/>
        <v>43.171692722069224</v>
      </c>
      <c r="Q68" s="50">
        <f t="shared" si="48"/>
        <v>-16.420048364070652</v>
      </c>
      <c r="R68" s="50">
        <f t="shared" si="49"/>
        <v>35.430219420477499</v>
      </c>
      <c r="S68" s="50">
        <f t="shared" si="50"/>
        <v>32.247236861130546</v>
      </c>
      <c r="T68" s="50">
        <f t="shared" si="51"/>
        <v>3.3705482145578429</v>
      </c>
      <c r="U68" s="50">
        <f t="shared" si="52"/>
        <v>17.512755282437581</v>
      </c>
      <c r="V68" s="50">
        <f t="shared" si="53"/>
        <v>-4.1690825658901076</v>
      </c>
      <c r="W68" s="50">
        <f t="shared" si="54"/>
        <v>-4.489923889765052</v>
      </c>
      <c r="X68" s="50">
        <f t="shared" si="55"/>
        <v>-7.4133795644009552</v>
      </c>
      <c r="Y68" s="50">
        <f t="shared" si="56"/>
        <v>8.8029095622915321</v>
      </c>
      <c r="Z68" s="50">
        <f t="shared" si="57"/>
        <v>10.86562260791186</v>
      </c>
      <c r="AA68" s="50">
        <f t="shared" ref="AA68:AA92" si="62">IFERROR(AA10/Z10*100-100,"--")</f>
        <v>0.48948230884920463</v>
      </c>
      <c r="AB68" s="50">
        <f t="shared" ref="AB68:AB92" si="63">IFERROR(AB10/AA10*100-100,"--")</f>
        <v>3.7333886330025052</v>
      </c>
      <c r="AC68" s="50">
        <f t="shared" ref="AC68:AC92" si="64">IFERROR(AC10/AB10*100-100,"--")</f>
        <v>12.265410719492124</v>
      </c>
      <c r="AD68" s="50">
        <f t="shared" ref="AD68:AE92" si="65">IFERROR(AD10/AC10*100-100,"--")</f>
        <v>-45.224240918042582</v>
      </c>
      <c r="AE68" s="50">
        <f t="shared" si="65"/>
        <v>-9.8788364598810432</v>
      </c>
      <c r="AF68" s="47">
        <f t="shared" ref="AF68:AF92" si="66">IFERROR(POWER(AD10/C10,1/28)*100-100,"--")</f>
        <v>16.28662658109063</v>
      </c>
    </row>
    <row r="69" spans="1:32">
      <c r="A69" s="1" t="s">
        <v>25</v>
      </c>
      <c r="B69" s="1" t="s">
        <v>26</v>
      </c>
      <c r="C69" s="66" t="s">
        <v>434</v>
      </c>
      <c r="D69" s="50">
        <f t="shared" si="35"/>
        <v>21.764540688394419</v>
      </c>
      <c r="E69" s="50">
        <f t="shared" si="36"/>
        <v>13.549810392374525</v>
      </c>
      <c r="F69" s="50">
        <f t="shared" si="37"/>
        <v>7.5884790560632638</v>
      </c>
      <c r="G69" s="50">
        <f t="shared" si="38"/>
        <v>-1.6715619675989757</v>
      </c>
      <c r="H69" s="50">
        <f t="shared" si="39"/>
        <v>57.998221921106961</v>
      </c>
      <c r="I69" s="50">
        <f t="shared" si="40"/>
        <v>19.147031013582819</v>
      </c>
      <c r="J69" s="50">
        <f t="shared" si="41"/>
        <v>57.320669787129276</v>
      </c>
      <c r="K69" s="50">
        <f t="shared" si="42"/>
        <v>28.897324644329757</v>
      </c>
      <c r="L69" s="50">
        <f t="shared" si="43"/>
        <v>58.768988817651348</v>
      </c>
      <c r="M69" s="50">
        <f t="shared" si="44"/>
        <v>32.117015420399554</v>
      </c>
      <c r="N69" s="50">
        <f t="shared" si="45"/>
        <v>42.465982548530945</v>
      </c>
      <c r="O69" s="50">
        <f t="shared" si="46"/>
        <v>-1.8964769645251067E-2</v>
      </c>
      <c r="P69" s="50">
        <f t="shared" si="47"/>
        <v>16.515183221805316</v>
      </c>
      <c r="Q69" s="50">
        <f t="shared" si="48"/>
        <v>-21.965376378104523</v>
      </c>
      <c r="R69" s="50">
        <f t="shared" si="49"/>
        <v>58.40781705048326</v>
      </c>
      <c r="S69" s="50">
        <f t="shared" si="50"/>
        <v>14.907064674468671</v>
      </c>
      <c r="T69" s="50">
        <f t="shared" si="51"/>
        <v>6.9608354982817531</v>
      </c>
      <c r="U69" s="50">
        <f t="shared" si="52"/>
        <v>2.8776489164750672</v>
      </c>
      <c r="V69" s="50">
        <f t="shared" si="53"/>
        <v>-0.51685063866152348</v>
      </c>
      <c r="W69" s="50">
        <f t="shared" si="54"/>
        <v>-9.954913793466261</v>
      </c>
      <c r="X69" s="50">
        <f t="shared" si="55"/>
        <v>-2.5071280823828772</v>
      </c>
      <c r="Y69" s="50">
        <f t="shared" si="56"/>
        <v>23.496591183561932</v>
      </c>
      <c r="Z69" s="50">
        <f t="shared" si="57"/>
        <v>-2.1852676772126784</v>
      </c>
      <c r="AA69" s="50">
        <f t="shared" si="62"/>
        <v>2.5462553269744745</v>
      </c>
      <c r="AB69" s="50">
        <f t="shared" si="63"/>
        <v>-27.505647887151227</v>
      </c>
      <c r="AC69" s="50">
        <f t="shared" si="64"/>
        <v>29.152824996443968</v>
      </c>
      <c r="AD69" s="50">
        <f t="shared" si="65"/>
        <v>43.121825310333918</v>
      </c>
      <c r="AE69" s="50">
        <f t="shared" si="65"/>
        <v>-1.0196605098096114</v>
      </c>
      <c r="AF69" s="47">
        <f t="shared" si="66"/>
        <v>14.474874538265396</v>
      </c>
    </row>
    <row r="70" spans="1:32">
      <c r="A70" s="1" t="s">
        <v>27</v>
      </c>
      <c r="B70" s="1" t="s">
        <v>28</v>
      </c>
      <c r="C70" s="66" t="s">
        <v>434</v>
      </c>
      <c r="D70" s="50">
        <f t="shared" si="35"/>
        <v>72.108127416409985</v>
      </c>
      <c r="E70" s="50">
        <f t="shared" si="36"/>
        <v>-16.761467099548383</v>
      </c>
      <c r="F70" s="50">
        <f t="shared" si="37"/>
        <v>-21.665593712375767</v>
      </c>
      <c r="G70" s="50">
        <f t="shared" si="38"/>
        <v>-12.803013584853332</v>
      </c>
      <c r="H70" s="50">
        <f t="shared" si="39"/>
        <v>37.225855870491955</v>
      </c>
      <c r="I70" s="50">
        <f t="shared" si="40"/>
        <v>42.695167165227446</v>
      </c>
      <c r="J70" s="50">
        <f t="shared" si="41"/>
        <v>-7.5443369610905222</v>
      </c>
      <c r="K70" s="50">
        <f t="shared" si="42"/>
        <v>46.387089171852608</v>
      </c>
      <c r="L70" s="50">
        <f t="shared" si="43"/>
        <v>141.52997306192626</v>
      </c>
      <c r="M70" s="50">
        <f t="shared" si="44"/>
        <v>3.3403234130563675</v>
      </c>
      <c r="N70" s="50">
        <f t="shared" si="45"/>
        <v>57.118178284417553</v>
      </c>
      <c r="O70" s="50">
        <f t="shared" si="46"/>
        <v>49.852676126107895</v>
      </c>
      <c r="P70" s="50">
        <f t="shared" si="47"/>
        <v>24.060112841998645</v>
      </c>
      <c r="Q70" s="50">
        <f t="shared" si="48"/>
        <v>24.154539639395068</v>
      </c>
      <c r="R70" s="50">
        <f t="shared" si="49"/>
        <v>17.868647303806597</v>
      </c>
      <c r="S70" s="50">
        <f t="shared" si="50"/>
        <v>61.709630140912964</v>
      </c>
      <c r="T70" s="50">
        <f t="shared" si="51"/>
        <v>-74.678907581997919</v>
      </c>
      <c r="U70" s="50">
        <f t="shared" si="52"/>
        <v>-36.054885040283381</v>
      </c>
      <c r="V70" s="50">
        <f t="shared" si="53"/>
        <v>-15.89019976016661</v>
      </c>
      <c r="W70" s="50">
        <f t="shared" si="54"/>
        <v>5.1771966728491776</v>
      </c>
      <c r="X70" s="50">
        <f t="shared" si="55"/>
        <v>29.6394115259356</v>
      </c>
      <c r="Y70" s="50">
        <f t="shared" si="56"/>
        <v>-1.8120256572976956</v>
      </c>
      <c r="Z70" s="50">
        <f t="shared" si="57"/>
        <v>9.9309585965918927</v>
      </c>
      <c r="AA70" s="50">
        <f t="shared" si="62"/>
        <v>-1.6928559620553187</v>
      </c>
      <c r="AB70" s="50">
        <f t="shared" si="63"/>
        <v>32.096000723393047</v>
      </c>
      <c r="AC70" s="50">
        <f t="shared" si="64"/>
        <v>18.346118461862588</v>
      </c>
      <c r="AD70" s="50">
        <f t="shared" si="65"/>
        <v>5593.6840036669837</v>
      </c>
      <c r="AE70" s="50">
        <f t="shared" si="65"/>
        <v>-1.8108728737085471</v>
      </c>
      <c r="AF70" s="47">
        <f t="shared" si="66"/>
        <v>26.876961847750209</v>
      </c>
    </row>
    <row r="71" spans="1:32">
      <c r="A71" s="1" t="s">
        <v>29</v>
      </c>
      <c r="B71" s="1" t="s">
        <v>30</v>
      </c>
      <c r="C71" s="66" t="s">
        <v>434</v>
      </c>
      <c r="D71" s="50">
        <f t="shared" si="35"/>
        <v>-13.253803982275571</v>
      </c>
      <c r="E71" s="50">
        <f t="shared" si="36"/>
        <v>-18.298668411262597</v>
      </c>
      <c r="F71" s="50">
        <f t="shared" si="37"/>
        <v>144.12950465403361</v>
      </c>
      <c r="G71" s="50">
        <f t="shared" si="38"/>
        <v>78.250392248793275</v>
      </c>
      <c r="H71" s="50">
        <f t="shared" si="39"/>
        <v>29.534297657650797</v>
      </c>
      <c r="I71" s="50">
        <f t="shared" si="40"/>
        <v>107.92103185148875</v>
      </c>
      <c r="J71" s="50">
        <f t="shared" si="41"/>
        <v>133.93134715802947</v>
      </c>
      <c r="K71" s="50">
        <f t="shared" si="42"/>
        <v>67.707861681758629</v>
      </c>
      <c r="L71" s="50">
        <f t="shared" si="43"/>
        <v>80.350061717469003</v>
      </c>
      <c r="M71" s="50">
        <f t="shared" si="44"/>
        <v>49.936584888809364</v>
      </c>
      <c r="N71" s="50">
        <f t="shared" si="45"/>
        <v>45.927391576945979</v>
      </c>
      <c r="O71" s="50">
        <f t="shared" si="46"/>
        <v>-36.53824181986851</v>
      </c>
      <c r="P71" s="50">
        <f t="shared" si="47"/>
        <v>13.675924682833937</v>
      </c>
      <c r="Q71" s="50">
        <f t="shared" si="48"/>
        <v>-28.452226739236906</v>
      </c>
      <c r="R71" s="50">
        <f t="shared" si="49"/>
        <v>44.173501534445251</v>
      </c>
      <c r="S71" s="50">
        <f t="shared" si="50"/>
        <v>8.0218377617072463</v>
      </c>
      <c r="T71" s="50">
        <f t="shared" si="51"/>
        <v>26.600891823585201</v>
      </c>
      <c r="U71" s="50">
        <f t="shared" si="52"/>
        <v>11.291910220232722</v>
      </c>
      <c r="V71" s="50">
        <f t="shared" si="53"/>
        <v>-2.9587831240535536</v>
      </c>
      <c r="W71" s="50">
        <f t="shared" si="54"/>
        <v>-24.773963551024863</v>
      </c>
      <c r="X71" s="50">
        <f t="shared" si="55"/>
        <v>-5.7926431120730086</v>
      </c>
      <c r="Y71" s="50">
        <f t="shared" si="56"/>
        <v>20.507264077324223</v>
      </c>
      <c r="Z71" s="50">
        <f t="shared" si="57"/>
        <v>2.7306130670576465</v>
      </c>
      <c r="AA71" s="50">
        <f t="shared" si="62"/>
        <v>26.92534431801343</v>
      </c>
      <c r="AB71" s="50">
        <f t="shared" si="63"/>
        <v>-94.227122790805495</v>
      </c>
      <c r="AC71" s="50">
        <f t="shared" si="64"/>
        <v>62.044603405491216</v>
      </c>
      <c r="AD71" s="50">
        <f t="shared" si="65"/>
        <v>1212.0173972003272</v>
      </c>
      <c r="AE71" s="50">
        <f t="shared" si="65"/>
        <v>-9.8930795233099502</v>
      </c>
      <c r="AF71" s="47">
        <f t="shared" si="66"/>
        <v>20.681378755461594</v>
      </c>
    </row>
    <row r="72" spans="1:32">
      <c r="A72" s="1" t="s">
        <v>31</v>
      </c>
      <c r="B72" s="1" t="s">
        <v>32</v>
      </c>
      <c r="C72" s="66" t="s">
        <v>434</v>
      </c>
      <c r="D72" s="50">
        <f t="shared" si="35"/>
        <v>-13.801788367259178</v>
      </c>
      <c r="E72" s="50">
        <f t="shared" si="36"/>
        <v>-17.269060537412628</v>
      </c>
      <c r="F72" s="50">
        <f t="shared" si="37"/>
        <v>147.83130803941117</v>
      </c>
      <c r="G72" s="50">
        <f t="shared" si="38"/>
        <v>79.289159291364996</v>
      </c>
      <c r="H72" s="50">
        <f t="shared" si="39"/>
        <v>31.080007730535584</v>
      </c>
      <c r="I72" s="50">
        <f t="shared" si="40"/>
        <v>107.67298849651476</v>
      </c>
      <c r="J72" s="50">
        <f t="shared" si="41"/>
        <v>141.92882061299085</v>
      </c>
      <c r="K72" s="50">
        <f t="shared" si="42"/>
        <v>63.595546804537634</v>
      </c>
      <c r="L72" s="50">
        <f t="shared" si="43"/>
        <v>82.808568494099887</v>
      </c>
      <c r="M72" s="50">
        <f t="shared" si="44"/>
        <v>48.821871837842053</v>
      </c>
      <c r="N72" s="50">
        <f t="shared" si="45"/>
        <v>45.506400313696474</v>
      </c>
      <c r="O72" s="50">
        <f t="shared" si="46"/>
        <v>-11.463850388375661</v>
      </c>
      <c r="P72" s="50">
        <f t="shared" si="47"/>
        <v>16.75739928344511</v>
      </c>
      <c r="Q72" s="50">
        <f t="shared" si="48"/>
        <v>-27.682250264203859</v>
      </c>
      <c r="R72" s="50">
        <f t="shared" si="49"/>
        <v>42.53178117296423</v>
      </c>
      <c r="S72" s="50">
        <f t="shared" si="50"/>
        <v>11.174422669058899</v>
      </c>
      <c r="T72" s="50">
        <f t="shared" si="51"/>
        <v>13.437787744438111</v>
      </c>
      <c r="U72" s="50">
        <f t="shared" si="52"/>
        <v>5.3071476749140061</v>
      </c>
      <c r="V72" s="50">
        <f t="shared" si="53"/>
        <v>-11.78313082201025</v>
      </c>
      <c r="W72" s="50">
        <f t="shared" si="54"/>
        <v>-24.907215228660561</v>
      </c>
      <c r="X72" s="50">
        <f t="shared" si="55"/>
        <v>-2.5743472899103637</v>
      </c>
      <c r="Y72" s="50">
        <f t="shared" si="56"/>
        <v>20.866909348031612</v>
      </c>
      <c r="Z72" s="50">
        <f t="shared" si="57"/>
        <v>4.1999621855187428</v>
      </c>
      <c r="AA72" s="50">
        <f t="shared" si="62"/>
        <v>24.992400765447599</v>
      </c>
      <c r="AB72" s="50">
        <f t="shared" si="63"/>
        <v>17.095478192427848</v>
      </c>
      <c r="AC72" s="50">
        <f t="shared" si="64"/>
        <v>22.179164873263076</v>
      </c>
      <c r="AD72" s="50">
        <f t="shared" si="65"/>
        <v>-34.491849210463783</v>
      </c>
      <c r="AE72" s="50">
        <f t="shared" si="65"/>
        <v>-9.8967685763686575</v>
      </c>
      <c r="AF72" s="47">
        <f t="shared" si="66"/>
        <v>20.427253554345441</v>
      </c>
    </row>
    <row r="73" spans="1:32">
      <c r="A73" s="1" t="s">
        <v>33</v>
      </c>
      <c r="B73" s="1" t="s">
        <v>34</v>
      </c>
      <c r="C73" s="66" t="s">
        <v>434</v>
      </c>
      <c r="D73" s="50">
        <f t="shared" si="35"/>
        <v>19.218237924591875</v>
      </c>
      <c r="E73" s="50">
        <f t="shared" si="36"/>
        <v>270.84815270955738</v>
      </c>
      <c r="F73" s="50">
        <f t="shared" si="37"/>
        <v>68.87338134542685</v>
      </c>
      <c r="G73" s="50">
        <f t="shared" si="38"/>
        <v>-48.46299971770874</v>
      </c>
      <c r="H73" s="50">
        <f t="shared" si="39"/>
        <v>187.48654269026804</v>
      </c>
      <c r="I73" s="50">
        <f t="shared" si="40"/>
        <v>53.177540367545959</v>
      </c>
      <c r="J73" s="50">
        <f t="shared" si="41"/>
        <v>-0.55974080157513129</v>
      </c>
      <c r="K73" s="50">
        <f t="shared" si="42"/>
        <v>98.784885477259792</v>
      </c>
      <c r="L73" s="50">
        <f t="shared" si="43"/>
        <v>-17.342981687243082</v>
      </c>
      <c r="M73" s="50">
        <f t="shared" si="44"/>
        <v>34.945846603174232</v>
      </c>
      <c r="N73" s="50">
        <f t="shared" si="45"/>
        <v>48.530261639964323</v>
      </c>
      <c r="O73" s="50">
        <f t="shared" si="46"/>
        <v>58.428889700789796</v>
      </c>
      <c r="P73" s="50">
        <f t="shared" si="47"/>
        <v>29.447633508241921</v>
      </c>
      <c r="Q73" s="50">
        <f t="shared" si="48"/>
        <v>-17.605694370018824</v>
      </c>
      <c r="R73" s="50">
        <f t="shared" si="49"/>
        <v>17.420073307585994</v>
      </c>
      <c r="S73" s="50">
        <f t="shared" si="50"/>
        <v>34.783614614250581</v>
      </c>
      <c r="T73" s="50">
        <f t="shared" si="51"/>
        <v>43.487607073723098</v>
      </c>
      <c r="U73" s="50">
        <f t="shared" si="52"/>
        <v>-9.6700777551098298</v>
      </c>
      <c r="V73" s="50">
        <f t="shared" si="53"/>
        <v>-13.681218198817021</v>
      </c>
      <c r="W73" s="50">
        <f t="shared" si="54"/>
        <v>-3.5615969803708936</v>
      </c>
      <c r="X73" s="50">
        <f t="shared" si="55"/>
        <v>3.2575129081533305</v>
      </c>
      <c r="Y73" s="50">
        <f t="shared" si="56"/>
        <v>12.712795117895709</v>
      </c>
      <c r="Z73" s="50">
        <f t="shared" si="57"/>
        <v>20.809071855612046</v>
      </c>
      <c r="AA73" s="50">
        <f t="shared" si="62"/>
        <v>15.309614709763025</v>
      </c>
      <c r="AB73" s="50">
        <f t="shared" si="63"/>
        <v>-8.7545557515441601</v>
      </c>
      <c r="AC73" s="50">
        <f t="shared" si="64"/>
        <v>38.239599853906753</v>
      </c>
      <c r="AD73" s="50">
        <f t="shared" si="65"/>
        <v>54.228692551098334</v>
      </c>
      <c r="AE73" s="50">
        <f t="shared" si="65"/>
        <v>-5.4203845277512528</v>
      </c>
      <c r="AF73" s="47">
        <f t="shared" si="66"/>
        <v>24.895466045536068</v>
      </c>
    </row>
    <row r="74" spans="1:32">
      <c r="A74" s="1" t="s">
        <v>35</v>
      </c>
      <c r="B74" s="1" t="s">
        <v>36</v>
      </c>
      <c r="C74" s="66" t="s">
        <v>434</v>
      </c>
      <c r="D74" s="50">
        <f t="shared" si="35"/>
        <v>1282.5934701194385</v>
      </c>
      <c r="E74" s="50">
        <f t="shared" si="36"/>
        <v>47.102273012809889</v>
      </c>
      <c r="F74" s="50">
        <f t="shared" si="37"/>
        <v>73.573558390021134</v>
      </c>
      <c r="G74" s="50">
        <f t="shared" si="38"/>
        <v>72.617732664560464</v>
      </c>
      <c r="H74" s="50">
        <f t="shared" si="39"/>
        <v>36.22623106786196</v>
      </c>
      <c r="I74" s="50">
        <f t="shared" si="40"/>
        <v>29.328605168098761</v>
      </c>
      <c r="J74" s="50">
        <f t="shared" si="41"/>
        <v>3.6885477192387413</v>
      </c>
      <c r="K74" s="50">
        <f t="shared" si="42"/>
        <v>22.304558173083123</v>
      </c>
      <c r="L74" s="50">
        <f t="shared" si="43"/>
        <v>124.17089800914476</v>
      </c>
      <c r="M74" s="50">
        <f t="shared" si="44"/>
        <v>5.9264502933801424</v>
      </c>
      <c r="N74" s="50">
        <f t="shared" si="45"/>
        <v>57.65620157273753</v>
      </c>
      <c r="O74" s="50">
        <f t="shared" si="46"/>
        <v>-47.907570178981054</v>
      </c>
      <c r="P74" s="50">
        <f t="shared" si="47"/>
        <v>91.321375378987483</v>
      </c>
      <c r="Q74" s="50">
        <f t="shared" si="48"/>
        <v>-7.6174659372215672</v>
      </c>
      <c r="R74" s="50">
        <f t="shared" si="49"/>
        <v>44.135457669356157</v>
      </c>
      <c r="S74" s="50">
        <f t="shared" si="50"/>
        <v>4.2708893330257496</v>
      </c>
      <c r="T74" s="50">
        <f t="shared" si="51"/>
        <v>-1.2474311029216523</v>
      </c>
      <c r="U74" s="50">
        <f t="shared" si="52"/>
        <v>25.741774603097099</v>
      </c>
      <c r="V74" s="50">
        <f t="shared" si="53"/>
        <v>-19.302326479928468</v>
      </c>
      <c r="W74" s="50">
        <f t="shared" si="54"/>
        <v>-24.822369130137787</v>
      </c>
      <c r="X74" s="50">
        <f t="shared" si="55"/>
        <v>1.1605566846140078</v>
      </c>
      <c r="Y74" s="50">
        <f t="shared" si="56"/>
        <v>27.238866179245022</v>
      </c>
      <c r="Z74" s="50">
        <f t="shared" si="57"/>
        <v>39.550247881712409</v>
      </c>
      <c r="AA74" s="50">
        <f t="shared" si="62"/>
        <v>16.590111285057233</v>
      </c>
      <c r="AB74" s="50">
        <f t="shared" si="63"/>
        <v>-4.9951435258994081</v>
      </c>
      <c r="AC74" s="50">
        <f t="shared" si="64"/>
        <v>27.30740848934073</v>
      </c>
      <c r="AD74" s="50">
        <f t="shared" si="65"/>
        <v>33.438613015708199</v>
      </c>
      <c r="AE74" s="50">
        <f t="shared" si="65"/>
        <v>-18.020858394372979</v>
      </c>
      <c r="AF74" s="47">
        <f t="shared" si="66"/>
        <v>30.684241449707685</v>
      </c>
    </row>
    <row r="75" spans="1:32">
      <c r="A75" s="1" t="s">
        <v>37</v>
      </c>
      <c r="B75" s="1" t="s">
        <v>38</v>
      </c>
      <c r="C75" s="66" t="s">
        <v>434</v>
      </c>
      <c r="D75" s="50">
        <f t="shared" si="35"/>
        <v>-28.322030528617802</v>
      </c>
      <c r="E75" s="50">
        <f t="shared" si="36"/>
        <v>2175.999987672546</v>
      </c>
      <c r="F75" s="50">
        <f t="shared" si="37"/>
        <v>392.63320867763946</v>
      </c>
      <c r="G75" s="50">
        <f t="shared" si="38"/>
        <v>15.247472751519723</v>
      </c>
      <c r="H75" s="50">
        <f t="shared" si="39"/>
        <v>8.3868957736261649</v>
      </c>
      <c r="I75" s="50">
        <f t="shared" si="40"/>
        <v>-46.533102090696246</v>
      </c>
      <c r="J75" s="50">
        <f t="shared" si="41"/>
        <v>-23.122174441082052</v>
      </c>
      <c r="K75" s="50">
        <f t="shared" si="42"/>
        <v>0.28580839707844063</v>
      </c>
      <c r="L75" s="50">
        <f t="shared" si="43"/>
        <v>103.05987395978497</v>
      </c>
      <c r="M75" s="50">
        <f t="shared" si="44"/>
        <v>52.45408844744702</v>
      </c>
      <c r="N75" s="50">
        <f t="shared" si="45"/>
        <v>79.885675158190082</v>
      </c>
      <c r="O75" s="50">
        <f t="shared" si="46"/>
        <v>35.973487288663421</v>
      </c>
      <c r="P75" s="50">
        <f t="shared" si="47"/>
        <v>14.794891987158081</v>
      </c>
      <c r="Q75" s="50">
        <f t="shared" si="48"/>
        <v>2.8546077351542465</v>
      </c>
      <c r="R75" s="50">
        <f t="shared" si="49"/>
        <v>66.934972261201381</v>
      </c>
      <c r="S75" s="50">
        <f t="shared" si="50"/>
        <v>8.5221087871565828</v>
      </c>
      <c r="T75" s="50">
        <f t="shared" si="51"/>
        <v>6.940134899917723</v>
      </c>
      <c r="U75" s="50">
        <f t="shared" si="52"/>
        <v>14.425295940093648</v>
      </c>
      <c r="V75" s="50">
        <f t="shared" si="53"/>
        <v>-8.0652118293317727</v>
      </c>
      <c r="W75" s="50">
        <f t="shared" si="54"/>
        <v>-9.3252253457577154</v>
      </c>
      <c r="X75" s="50">
        <f t="shared" si="55"/>
        <v>5.9179467855491765</v>
      </c>
      <c r="Y75" s="50">
        <f t="shared" si="56"/>
        <v>16.130840249817396</v>
      </c>
      <c r="Z75" s="50">
        <f t="shared" si="57"/>
        <v>10.566245104928456</v>
      </c>
      <c r="AA75" s="50">
        <f t="shared" si="62"/>
        <v>13.416476496571832</v>
      </c>
      <c r="AB75" s="50">
        <f t="shared" si="63"/>
        <v>-6.7444249489383736</v>
      </c>
      <c r="AC75" s="50">
        <f t="shared" si="64"/>
        <v>21.310740965955688</v>
      </c>
      <c r="AD75" s="50">
        <f t="shared" si="65"/>
        <v>59.269539138517558</v>
      </c>
      <c r="AE75" s="50">
        <f t="shared" si="65"/>
        <v>-0.36396464284675289</v>
      </c>
      <c r="AF75" s="47">
        <f t="shared" si="66"/>
        <v>30.948265508300125</v>
      </c>
    </row>
    <row r="76" spans="1:32">
      <c r="A76" s="1" t="s">
        <v>39</v>
      </c>
      <c r="B76" s="1" t="s">
        <v>40</v>
      </c>
      <c r="C76" s="66" t="s">
        <v>434</v>
      </c>
      <c r="D76" s="50">
        <f t="shared" si="35"/>
        <v>-98.783914673927853</v>
      </c>
      <c r="E76" s="50">
        <f t="shared" si="36"/>
        <v>757.62313453233469</v>
      </c>
      <c r="F76" s="50">
        <f t="shared" si="37"/>
        <v>73.27086719571659</v>
      </c>
      <c r="G76" s="50">
        <f t="shared" si="38"/>
        <v>93.378728350917527</v>
      </c>
      <c r="H76" s="50">
        <f t="shared" si="39"/>
        <v>78.970957230065039</v>
      </c>
      <c r="I76" s="50">
        <f t="shared" si="40"/>
        <v>249.40231844745233</v>
      </c>
      <c r="J76" s="50">
        <f t="shared" si="41"/>
        <v>-71.348546354569748</v>
      </c>
      <c r="K76" s="50">
        <f t="shared" si="42"/>
        <v>-51.428183125120782</v>
      </c>
      <c r="L76" s="50">
        <f t="shared" si="43"/>
        <v>169.55878302460098</v>
      </c>
      <c r="M76" s="50">
        <f t="shared" si="44"/>
        <v>231.04233214854241</v>
      </c>
      <c r="N76" s="50">
        <f t="shared" si="45"/>
        <v>33.684902107428428</v>
      </c>
      <c r="O76" s="50">
        <f t="shared" si="46"/>
        <v>73.075741164471367</v>
      </c>
      <c r="P76" s="50">
        <f t="shared" si="47"/>
        <v>103.61076984386125</v>
      </c>
      <c r="Q76" s="50">
        <f t="shared" si="48"/>
        <v>-16.182070798724169</v>
      </c>
      <c r="R76" s="50">
        <f t="shared" si="49"/>
        <v>54.926207450436351</v>
      </c>
      <c r="S76" s="50">
        <f t="shared" si="50"/>
        <v>82.408063927561216</v>
      </c>
      <c r="T76" s="50">
        <f t="shared" si="51"/>
        <v>-6.8744328998757993</v>
      </c>
      <c r="U76" s="50">
        <f t="shared" si="52"/>
        <v>5.0816459602299062</v>
      </c>
      <c r="V76" s="50">
        <f t="shared" si="53"/>
        <v>9.7633899214267075</v>
      </c>
      <c r="W76" s="50">
        <f t="shared" si="54"/>
        <v>31.936943114241785</v>
      </c>
      <c r="X76" s="50">
        <f t="shared" si="55"/>
        <v>-23.787725106526452</v>
      </c>
      <c r="Y76" s="50">
        <f t="shared" si="56"/>
        <v>2.5981312217945032</v>
      </c>
      <c r="Z76" s="50">
        <f t="shared" si="57"/>
        <v>-15.39267786143968</v>
      </c>
      <c r="AA76" s="50">
        <f t="shared" si="62"/>
        <v>21.977583966583111</v>
      </c>
      <c r="AB76" s="50">
        <f t="shared" si="63"/>
        <v>16.677556876833208</v>
      </c>
      <c r="AC76" s="50">
        <f t="shared" si="64"/>
        <v>-3.9820299595052546</v>
      </c>
      <c r="AD76" s="50">
        <f t="shared" si="65"/>
        <v>70.625360686647554</v>
      </c>
      <c r="AE76" s="50">
        <f t="shared" si="65"/>
        <v>32.241647392825911</v>
      </c>
      <c r="AF76" s="47">
        <f t="shared" si="66"/>
        <v>16.152997609043069</v>
      </c>
    </row>
    <row r="77" spans="1:32">
      <c r="A77" s="1" t="s">
        <v>41</v>
      </c>
      <c r="B77" s="1" t="s">
        <v>42</v>
      </c>
      <c r="C77" s="66" t="s">
        <v>434</v>
      </c>
      <c r="D77" s="50">
        <f t="shared" si="35"/>
        <v>-54.973065453556771</v>
      </c>
      <c r="E77" s="50">
        <f t="shared" si="36"/>
        <v>14.139641685159305</v>
      </c>
      <c r="F77" s="50">
        <f t="shared" si="37"/>
        <v>-0.84684023967129463</v>
      </c>
      <c r="G77" s="50">
        <f t="shared" si="38"/>
        <v>-7.7096330145867</v>
      </c>
      <c r="H77" s="50">
        <f t="shared" si="39"/>
        <v>483.90143653787152</v>
      </c>
      <c r="I77" s="50">
        <f t="shared" si="40"/>
        <v>13.624669697596062</v>
      </c>
      <c r="J77" s="50">
        <f t="shared" si="41"/>
        <v>4.1478449986744153</v>
      </c>
      <c r="K77" s="50">
        <f t="shared" si="42"/>
        <v>-48.700410932655913</v>
      </c>
      <c r="L77" s="50">
        <f t="shared" si="43"/>
        <v>246.00672350858235</v>
      </c>
      <c r="M77" s="50">
        <f t="shared" si="44"/>
        <v>26.573070476064828</v>
      </c>
      <c r="N77" s="50">
        <f t="shared" si="45"/>
        <v>58.262064356967301</v>
      </c>
      <c r="O77" s="50">
        <f t="shared" si="46"/>
        <v>26.384219878155307</v>
      </c>
      <c r="P77" s="50">
        <f t="shared" si="47"/>
        <v>53.602025248235577</v>
      </c>
      <c r="Q77" s="50">
        <f t="shared" si="48"/>
        <v>2.0400824751005899</v>
      </c>
      <c r="R77" s="50">
        <f t="shared" si="49"/>
        <v>50.526445803061648</v>
      </c>
      <c r="S77" s="50">
        <f t="shared" si="50"/>
        <v>29.632836568475824</v>
      </c>
      <c r="T77" s="50">
        <f t="shared" si="51"/>
        <v>7.8081130195599258</v>
      </c>
      <c r="U77" s="50">
        <f t="shared" si="52"/>
        <v>7.4569895260872414</v>
      </c>
      <c r="V77" s="50">
        <f t="shared" si="53"/>
        <v>13.746195095567643</v>
      </c>
      <c r="W77" s="50">
        <f t="shared" si="54"/>
        <v>1.4077660081138816</v>
      </c>
      <c r="X77" s="50">
        <f t="shared" si="55"/>
        <v>-5.7515390774630504</v>
      </c>
      <c r="Y77" s="50">
        <f t="shared" si="56"/>
        <v>16.288680440793428</v>
      </c>
      <c r="Z77" s="50">
        <f t="shared" si="57"/>
        <v>-49.20755335274125</v>
      </c>
      <c r="AA77" s="50">
        <f t="shared" si="62"/>
        <v>21.358203661689814</v>
      </c>
      <c r="AB77" s="50">
        <f t="shared" si="63"/>
        <v>131.68463739666433</v>
      </c>
      <c r="AC77" s="50">
        <f t="shared" si="64"/>
        <v>32.610998795105701</v>
      </c>
      <c r="AD77" s="50">
        <f t="shared" si="65"/>
        <v>29.49482192767897</v>
      </c>
      <c r="AE77" s="50">
        <f t="shared" si="65"/>
        <v>-10.082996125077841</v>
      </c>
      <c r="AF77" s="47">
        <f t="shared" si="66"/>
        <v>19.883293636306149</v>
      </c>
    </row>
    <row r="78" spans="1:32">
      <c r="A78" s="1" t="s">
        <v>43</v>
      </c>
      <c r="B78" s="1" t="s">
        <v>44</v>
      </c>
      <c r="C78" s="66" t="s">
        <v>434</v>
      </c>
      <c r="D78" s="50">
        <f t="shared" si="35"/>
        <v>-99.822297662787776</v>
      </c>
      <c r="E78" s="50">
        <f t="shared" si="36"/>
        <v>-100</v>
      </c>
      <c r="F78" s="50" t="str">
        <f t="shared" si="37"/>
        <v>--</v>
      </c>
      <c r="G78" s="50">
        <f t="shared" si="38"/>
        <v>352.3940005768676</v>
      </c>
      <c r="H78" s="50">
        <f t="shared" si="39"/>
        <v>34.659270830012616</v>
      </c>
      <c r="I78" s="50">
        <f t="shared" si="40"/>
        <v>66.48538001543514</v>
      </c>
      <c r="J78" s="50">
        <f t="shared" si="41"/>
        <v>-64.945211933456122</v>
      </c>
      <c r="K78" s="50">
        <f t="shared" si="42"/>
        <v>-77.147925697766553</v>
      </c>
      <c r="L78" s="50">
        <f t="shared" si="43"/>
        <v>6361.0243302092213</v>
      </c>
      <c r="M78" s="50">
        <f t="shared" si="44"/>
        <v>-15.135634408728194</v>
      </c>
      <c r="N78" s="50">
        <f t="shared" si="45"/>
        <v>182.4905658748512</v>
      </c>
      <c r="O78" s="50">
        <f t="shared" si="46"/>
        <v>237.83415061985045</v>
      </c>
      <c r="P78" s="50">
        <f t="shared" si="47"/>
        <v>115.55821236644732</v>
      </c>
      <c r="Q78" s="50">
        <f t="shared" si="48"/>
        <v>-30.971052711781184</v>
      </c>
      <c r="R78" s="50">
        <f t="shared" si="49"/>
        <v>31.134939991660445</v>
      </c>
      <c r="S78" s="50">
        <f t="shared" si="50"/>
        <v>47.680872116989093</v>
      </c>
      <c r="T78" s="50">
        <f t="shared" si="51"/>
        <v>98.749198333599708</v>
      </c>
      <c r="U78" s="50">
        <f t="shared" si="52"/>
        <v>25.044923275500651</v>
      </c>
      <c r="V78" s="50">
        <f t="shared" si="53"/>
        <v>32.465806651443842</v>
      </c>
      <c r="W78" s="50">
        <f t="shared" si="54"/>
        <v>-25.225766665384327</v>
      </c>
      <c r="X78" s="50">
        <f t="shared" si="55"/>
        <v>3.4227884408036999</v>
      </c>
      <c r="Y78" s="50">
        <f t="shared" si="56"/>
        <v>51.386285893833048</v>
      </c>
      <c r="Z78" s="50">
        <f t="shared" si="57"/>
        <v>-76.922597367115728</v>
      </c>
      <c r="AA78" s="50">
        <f t="shared" si="62"/>
        <v>-29.742753363219521</v>
      </c>
      <c r="AB78" s="50">
        <f t="shared" si="63"/>
        <v>618.47805310628951</v>
      </c>
      <c r="AC78" s="50">
        <f t="shared" si="64"/>
        <v>1.8163472167045427</v>
      </c>
      <c r="AD78" s="50">
        <f t="shared" si="65"/>
        <v>29.853571484439811</v>
      </c>
      <c r="AE78" s="50">
        <f t="shared" si="65"/>
        <v>10.338948392463692</v>
      </c>
      <c r="AF78" s="47">
        <f t="shared" si="66"/>
        <v>25.175033845886929</v>
      </c>
    </row>
    <row r="79" spans="1:32">
      <c r="A79" s="1" t="s">
        <v>45</v>
      </c>
      <c r="B79" s="1" t="s">
        <v>46</v>
      </c>
      <c r="C79" s="66" t="s">
        <v>434</v>
      </c>
      <c r="D79" s="50">
        <f t="shared" si="35"/>
        <v>50.422898401237774</v>
      </c>
      <c r="E79" s="50">
        <f t="shared" si="36"/>
        <v>695.35188985595244</v>
      </c>
      <c r="F79" s="50">
        <f t="shared" si="37"/>
        <v>52.055347067669544</v>
      </c>
      <c r="G79" s="50">
        <f t="shared" si="38"/>
        <v>-10.398883187015528</v>
      </c>
      <c r="H79" s="50">
        <f t="shared" si="39"/>
        <v>75.369496425380021</v>
      </c>
      <c r="I79" s="50">
        <f t="shared" si="40"/>
        <v>31.987587244966335</v>
      </c>
      <c r="J79" s="50">
        <f t="shared" si="41"/>
        <v>-19.282283009435716</v>
      </c>
      <c r="K79" s="50">
        <f t="shared" si="42"/>
        <v>32.566561881127029</v>
      </c>
      <c r="L79" s="50">
        <f t="shared" si="43"/>
        <v>69.415501085102221</v>
      </c>
      <c r="M79" s="50">
        <f t="shared" si="44"/>
        <v>52.823494650186063</v>
      </c>
      <c r="N79" s="50">
        <f t="shared" si="45"/>
        <v>38.218236728008918</v>
      </c>
      <c r="O79" s="50">
        <f t="shared" si="46"/>
        <v>28.564099700474287</v>
      </c>
      <c r="P79" s="50">
        <f t="shared" si="47"/>
        <v>48.843665344271329</v>
      </c>
      <c r="Q79" s="50">
        <f t="shared" si="48"/>
        <v>0.29200522146577157</v>
      </c>
      <c r="R79" s="50">
        <f t="shared" si="49"/>
        <v>74.313806205904456</v>
      </c>
      <c r="S79" s="50">
        <f t="shared" si="50"/>
        <v>48.972653456184389</v>
      </c>
      <c r="T79" s="50">
        <f t="shared" si="51"/>
        <v>41.828634425783946</v>
      </c>
      <c r="U79" s="50">
        <f t="shared" si="52"/>
        <v>4.9863435041269639</v>
      </c>
      <c r="V79" s="50">
        <f t="shared" si="53"/>
        <v>-5.0665015214661935</v>
      </c>
      <c r="W79" s="50">
        <f t="shared" si="54"/>
        <v>6.8078667676294771</v>
      </c>
      <c r="X79" s="50">
        <f t="shared" si="55"/>
        <v>5.2001526757869669</v>
      </c>
      <c r="Y79" s="50">
        <f t="shared" si="56"/>
        <v>3.4316161690197475</v>
      </c>
      <c r="Z79" s="50">
        <f t="shared" si="57"/>
        <v>-3.6694472647037344</v>
      </c>
      <c r="AA79" s="50">
        <f t="shared" si="62"/>
        <v>13.137014105375016</v>
      </c>
      <c r="AB79" s="50">
        <f t="shared" si="63"/>
        <v>11.613193774566199</v>
      </c>
      <c r="AC79" s="50">
        <f t="shared" si="64"/>
        <v>30.522773761098705</v>
      </c>
      <c r="AD79" s="50">
        <f t="shared" si="65"/>
        <v>57.725198567262879</v>
      </c>
      <c r="AE79" s="50">
        <f t="shared" si="65"/>
        <v>3.7710222511160083</v>
      </c>
      <c r="AF79" s="47">
        <f t="shared" si="66"/>
        <v>33.041093439571625</v>
      </c>
    </row>
    <row r="80" spans="1:32">
      <c r="A80" s="1" t="s">
        <v>47</v>
      </c>
      <c r="B80" s="1" t="s">
        <v>48</v>
      </c>
      <c r="C80" s="66" t="s">
        <v>434</v>
      </c>
      <c r="D80" s="50">
        <f t="shared" si="35"/>
        <v>-71.08900779713008</v>
      </c>
      <c r="E80" s="50">
        <f t="shared" si="36"/>
        <v>-39.982821493771283</v>
      </c>
      <c r="F80" s="50">
        <f t="shared" si="37"/>
        <v>164.37527745800247</v>
      </c>
      <c r="G80" s="50">
        <f t="shared" si="38"/>
        <v>170.1368467521047</v>
      </c>
      <c r="H80" s="50">
        <f t="shared" si="39"/>
        <v>100.17401828066946</v>
      </c>
      <c r="I80" s="50">
        <f t="shared" si="40"/>
        <v>2.4076455999687312</v>
      </c>
      <c r="J80" s="50">
        <f t="shared" si="41"/>
        <v>63.61215635892404</v>
      </c>
      <c r="K80" s="50">
        <f t="shared" si="42"/>
        <v>-4.2064177586966593</v>
      </c>
      <c r="L80" s="50">
        <f t="shared" si="43"/>
        <v>56.908282246370533</v>
      </c>
      <c r="M80" s="50">
        <f t="shared" si="44"/>
        <v>20.782080704435145</v>
      </c>
      <c r="N80" s="50">
        <f t="shared" si="45"/>
        <v>40.564870243597483</v>
      </c>
      <c r="O80" s="50">
        <f t="shared" si="46"/>
        <v>2.0923622206216379</v>
      </c>
      <c r="P80" s="50">
        <f t="shared" si="47"/>
        <v>6.8075063455562912</v>
      </c>
      <c r="Q80" s="50">
        <f t="shared" si="48"/>
        <v>-44.506510627535015</v>
      </c>
      <c r="R80" s="50">
        <f t="shared" si="49"/>
        <v>-32.879585497854677</v>
      </c>
      <c r="S80" s="50">
        <f t="shared" si="50"/>
        <v>-16.592680133904821</v>
      </c>
      <c r="T80" s="50">
        <f t="shared" si="51"/>
        <v>-11.927249126410175</v>
      </c>
      <c r="U80" s="50">
        <f t="shared" si="52"/>
        <v>-56.002454015677777</v>
      </c>
      <c r="V80" s="50">
        <f t="shared" si="53"/>
        <v>-85.178865116955791</v>
      </c>
      <c r="W80" s="50">
        <f t="shared" si="54"/>
        <v>7.6343104921918155</v>
      </c>
      <c r="X80" s="50">
        <f t="shared" si="55"/>
        <v>50.268887069688361</v>
      </c>
      <c r="Y80" s="50">
        <f t="shared" si="56"/>
        <v>16.891878949493403</v>
      </c>
      <c r="Z80" s="50">
        <f t="shared" si="57"/>
        <v>-15.891684396191764</v>
      </c>
      <c r="AA80" s="50">
        <f t="shared" si="62"/>
        <v>-5.0796267308965213</v>
      </c>
      <c r="AB80" s="50">
        <f t="shared" si="63"/>
        <v>-13.330286705029224</v>
      </c>
      <c r="AC80" s="50">
        <f t="shared" si="64"/>
        <v>42.158397940789996</v>
      </c>
      <c r="AD80" s="50">
        <f t="shared" si="65"/>
        <v>41.37913291863444</v>
      </c>
      <c r="AE80" s="50">
        <f t="shared" si="65"/>
        <v>6.8351831258810023</v>
      </c>
      <c r="AF80" s="47">
        <f t="shared" si="66"/>
        <v>-2.1602004187054575</v>
      </c>
    </row>
    <row r="81" spans="1:32">
      <c r="A81" s="1" t="s">
        <v>49</v>
      </c>
      <c r="B81" s="1" t="s">
        <v>50</v>
      </c>
      <c r="C81" s="66" t="s">
        <v>434</v>
      </c>
      <c r="D81" s="50">
        <f t="shared" si="35"/>
        <v>20.112493585599765</v>
      </c>
      <c r="E81" s="50">
        <f t="shared" si="36"/>
        <v>57.369929047163566</v>
      </c>
      <c r="F81" s="50">
        <f t="shared" si="37"/>
        <v>179.00551278489417</v>
      </c>
      <c r="G81" s="50">
        <f t="shared" si="38"/>
        <v>64.083301931211565</v>
      </c>
      <c r="H81" s="50">
        <f t="shared" si="39"/>
        <v>-15.234919631541615</v>
      </c>
      <c r="I81" s="50">
        <f t="shared" si="40"/>
        <v>41.276599765520103</v>
      </c>
      <c r="J81" s="50">
        <f t="shared" si="41"/>
        <v>157.59897751658048</v>
      </c>
      <c r="K81" s="50">
        <f t="shared" si="42"/>
        <v>71.431922485725465</v>
      </c>
      <c r="L81" s="50">
        <f t="shared" si="43"/>
        <v>96.758318582663492</v>
      </c>
      <c r="M81" s="50">
        <f t="shared" si="44"/>
        <v>22.97425116943117</v>
      </c>
      <c r="N81" s="50">
        <f t="shared" si="45"/>
        <v>119.63087986917512</v>
      </c>
      <c r="O81" s="50">
        <f t="shared" si="46"/>
        <v>51.15448559325884</v>
      </c>
      <c r="P81" s="50">
        <f t="shared" si="47"/>
        <v>-16.830837149974002</v>
      </c>
      <c r="Q81" s="50">
        <f t="shared" si="48"/>
        <v>55.253897102835111</v>
      </c>
      <c r="R81" s="50">
        <f t="shared" si="49"/>
        <v>67.958834540432747</v>
      </c>
      <c r="S81" s="50">
        <f t="shared" si="50"/>
        <v>52.995049460711812</v>
      </c>
      <c r="T81" s="50">
        <f t="shared" si="51"/>
        <v>9.1429266535809148</v>
      </c>
      <c r="U81" s="50">
        <f t="shared" si="52"/>
        <v>13.868020851960466</v>
      </c>
      <c r="V81" s="50">
        <f t="shared" si="53"/>
        <v>17.714234117683475</v>
      </c>
      <c r="W81" s="50">
        <f t="shared" si="54"/>
        <v>16.232224530547626</v>
      </c>
      <c r="X81" s="50">
        <f t="shared" si="55"/>
        <v>-9.8300962755632639</v>
      </c>
      <c r="Y81" s="50">
        <f t="shared" si="56"/>
        <v>55.723997804451841</v>
      </c>
      <c r="Z81" s="50">
        <f t="shared" si="57"/>
        <v>67.55820404343757</v>
      </c>
      <c r="AA81" s="50">
        <f t="shared" si="62"/>
        <v>16.578154554932951</v>
      </c>
      <c r="AB81" s="50">
        <f t="shared" si="63"/>
        <v>-11.332150608018907</v>
      </c>
      <c r="AC81" s="50">
        <f t="shared" si="64"/>
        <v>58.20964105077249</v>
      </c>
      <c r="AD81" s="50">
        <f t="shared" si="65"/>
        <v>-58.897793631215322</v>
      </c>
      <c r="AE81" s="50">
        <f t="shared" si="65"/>
        <v>-20.065031102183525</v>
      </c>
      <c r="AF81" s="47">
        <f t="shared" si="66"/>
        <v>33.526336315604198</v>
      </c>
    </row>
    <row r="82" spans="1:32">
      <c r="A82" s="1" t="s">
        <v>51</v>
      </c>
      <c r="B82" s="1" t="s">
        <v>52</v>
      </c>
      <c r="C82" s="66" t="s">
        <v>434</v>
      </c>
      <c r="D82" s="50">
        <f t="shared" si="35"/>
        <v>127.83069211275722</v>
      </c>
      <c r="E82" s="50">
        <f t="shared" si="36"/>
        <v>151.30955843336986</v>
      </c>
      <c r="F82" s="50">
        <f t="shared" si="37"/>
        <v>3.8445296860450782</v>
      </c>
      <c r="G82" s="50">
        <f t="shared" si="38"/>
        <v>231.93368746299336</v>
      </c>
      <c r="H82" s="50">
        <f t="shared" si="39"/>
        <v>69.217976190750818</v>
      </c>
      <c r="I82" s="50">
        <f t="shared" si="40"/>
        <v>9.5455783969692618</v>
      </c>
      <c r="J82" s="50">
        <f t="shared" si="41"/>
        <v>45.199472508705583</v>
      </c>
      <c r="K82" s="50">
        <f t="shared" si="42"/>
        <v>75.429113644414116</v>
      </c>
      <c r="L82" s="50">
        <f t="shared" si="43"/>
        <v>164.51689173877395</v>
      </c>
      <c r="M82" s="50">
        <f t="shared" si="44"/>
        <v>-12.664722955254504</v>
      </c>
      <c r="N82" s="50">
        <f t="shared" si="45"/>
        <v>59.397707774777246</v>
      </c>
      <c r="O82" s="50">
        <f t="shared" si="46"/>
        <v>16.06066278839748</v>
      </c>
      <c r="P82" s="50">
        <f t="shared" si="47"/>
        <v>30.562059908391774</v>
      </c>
      <c r="Q82" s="50">
        <f t="shared" si="48"/>
        <v>-5.1023519593792486</v>
      </c>
      <c r="R82" s="50">
        <f t="shared" si="49"/>
        <v>46.524624598502555</v>
      </c>
      <c r="S82" s="50">
        <f t="shared" si="50"/>
        <v>55.433136114461519</v>
      </c>
      <c r="T82" s="50">
        <f t="shared" si="51"/>
        <v>27.557850000020451</v>
      </c>
      <c r="U82" s="50">
        <f t="shared" si="52"/>
        <v>30.644413611914047</v>
      </c>
      <c r="V82" s="50">
        <f t="shared" si="53"/>
        <v>-12.812636828826854</v>
      </c>
      <c r="W82" s="50">
        <f t="shared" si="54"/>
        <v>-2.0316665142379691</v>
      </c>
      <c r="X82" s="50">
        <f t="shared" si="55"/>
        <v>-2.8236367861496632</v>
      </c>
      <c r="Y82" s="50">
        <f t="shared" si="56"/>
        <v>8.195937231607914</v>
      </c>
      <c r="Z82" s="50">
        <f t="shared" si="57"/>
        <v>7.3347927732863241</v>
      </c>
      <c r="AA82" s="50">
        <f t="shared" si="62"/>
        <v>14.3175537146127</v>
      </c>
      <c r="AB82" s="50">
        <f t="shared" si="63"/>
        <v>73.022674955707458</v>
      </c>
      <c r="AC82" s="50">
        <f t="shared" si="64"/>
        <v>20.10511131574988</v>
      </c>
      <c r="AD82" s="50">
        <f t="shared" si="65"/>
        <v>-77.655349153752496</v>
      </c>
      <c r="AE82" s="50">
        <f t="shared" si="65"/>
        <v>-28.904455131052018</v>
      </c>
      <c r="AF82" s="47">
        <f t="shared" si="66"/>
        <v>27.785683122440858</v>
      </c>
    </row>
    <row r="83" spans="1:32">
      <c r="A83" s="1" t="s">
        <v>53</v>
      </c>
      <c r="B83" s="1" t="s">
        <v>54</v>
      </c>
      <c r="C83" s="66" t="s">
        <v>434</v>
      </c>
      <c r="D83" s="50">
        <f t="shared" si="35"/>
        <v>262.9020330542258</v>
      </c>
      <c r="E83" s="50">
        <f t="shared" si="36"/>
        <v>94.794869047462214</v>
      </c>
      <c r="F83" s="50">
        <f t="shared" si="37"/>
        <v>114.14702885242787</v>
      </c>
      <c r="G83" s="50">
        <f t="shared" si="38"/>
        <v>49.520029998569726</v>
      </c>
      <c r="H83" s="50">
        <f t="shared" si="39"/>
        <v>79.398947533941964</v>
      </c>
      <c r="I83" s="50">
        <f t="shared" si="40"/>
        <v>35.143791641424173</v>
      </c>
      <c r="J83" s="50">
        <f t="shared" si="41"/>
        <v>8.9584789589437435</v>
      </c>
      <c r="K83" s="50">
        <f t="shared" si="42"/>
        <v>3.6184558005063252</v>
      </c>
      <c r="L83" s="50">
        <f t="shared" si="43"/>
        <v>79.825480129802258</v>
      </c>
      <c r="M83" s="50">
        <f t="shared" si="44"/>
        <v>34.422885423496126</v>
      </c>
      <c r="N83" s="50">
        <f t="shared" si="45"/>
        <v>70.953314953104183</v>
      </c>
      <c r="O83" s="50">
        <f t="shared" si="46"/>
        <v>62.889801112071041</v>
      </c>
      <c r="P83" s="50">
        <f t="shared" si="47"/>
        <v>31.919906996413573</v>
      </c>
      <c r="Q83" s="50">
        <f t="shared" si="48"/>
        <v>4.8955802684054675</v>
      </c>
      <c r="R83" s="50">
        <f t="shared" si="49"/>
        <v>43.637700858543781</v>
      </c>
      <c r="S83" s="50">
        <f t="shared" si="50"/>
        <v>-72.628575977325511</v>
      </c>
      <c r="T83" s="50">
        <f t="shared" si="51"/>
        <v>326.67640184220261</v>
      </c>
      <c r="U83" s="50">
        <f t="shared" si="52"/>
        <v>4.1129191946432684</v>
      </c>
      <c r="V83" s="50">
        <f t="shared" si="53"/>
        <v>-0.47532675354526077</v>
      </c>
      <c r="W83" s="50">
        <f t="shared" si="54"/>
        <v>-15.424146504628268</v>
      </c>
      <c r="X83" s="50">
        <f t="shared" si="55"/>
        <v>-9.7431237385073501</v>
      </c>
      <c r="Y83" s="50">
        <f t="shared" si="56"/>
        <v>12.880394345620047</v>
      </c>
      <c r="Z83" s="50">
        <f t="shared" si="57"/>
        <v>8.6496935117118738</v>
      </c>
      <c r="AA83" s="50">
        <f t="shared" si="62"/>
        <v>4.2263323956788241</v>
      </c>
      <c r="AB83" s="50">
        <f t="shared" si="63"/>
        <v>3.0745010886328998</v>
      </c>
      <c r="AC83" s="50">
        <f t="shared" si="64"/>
        <v>18.490426886880229</v>
      </c>
      <c r="AD83" s="50">
        <f t="shared" si="65"/>
        <v>24.219342319970607</v>
      </c>
      <c r="AE83" s="50">
        <f t="shared" si="65"/>
        <v>-16.452192190102167</v>
      </c>
      <c r="AF83" s="47">
        <f t="shared" si="66"/>
        <v>29.800418682091447</v>
      </c>
    </row>
    <row r="84" spans="1:32">
      <c r="A84" s="1" t="s">
        <v>55</v>
      </c>
      <c r="B84" s="1" t="s">
        <v>56</v>
      </c>
      <c r="C84" s="66" t="s">
        <v>434</v>
      </c>
      <c r="D84" s="50">
        <f t="shared" si="35"/>
        <v>-24.443142379997099</v>
      </c>
      <c r="E84" s="50">
        <f t="shared" si="36"/>
        <v>-49.126169054836723</v>
      </c>
      <c r="F84" s="50">
        <f t="shared" si="37"/>
        <v>121.68713733924847</v>
      </c>
      <c r="G84" s="50">
        <f t="shared" si="38"/>
        <v>-13.604100599207285</v>
      </c>
      <c r="H84" s="50">
        <f t="shared" si="39"/>
        <v>142.76969451164462</v>
      </c>
      <c r="I84" s="50">
        <f t="shared" si="40"/>
        <v>-15.696525212890037</v>
      </c>
      <c r="J84" s="50">
        <f t="shared" si="41"/>
        <v>-35.908970844549842</v>
      </c>
      <c r="K84" s="50">
        <f t="shared" si="42"/>
        <v>155.76416983407756</v>
      </c>
      <c r="L84" s="50">
        <f t="shared" si="43"/>
        <v>3063.1983876993736</v>
      </c>
      <c r="M84" s="50">
        <f t="shared" si="44"/>
        <v>31.059818596774278</v>
      </c>
      <c r="N84" s="50">
        <f t="shared" si="45"/>
        <v>-85.056662119885416</v>
      </c>
      <c r="O84" s="50">
        <f t="shared" si="46"/>
        <v>-23.231967286460431</v>
      </c>
      <c r="P84" s="50">
        <f t="shared" si="47"/>
        <v>6.7400882914256783</v>
      </c>
      <c r="Q84" s="50">
        <f t="shared" si="48"/>
        <v>-15.874858588515238</v>
      </c>
      <c r="R84" s="50">
        <f t="shared" si="49"/>
        <v>7.3836705702877197</v>
      </c>
      <c r="S84" s="50">
        <f t="shared" si="50"/>
        <v>6.9852622411771534</v>
      </c>
      <c r="T84" s="50">
        <f t="shared" si="51"/>
        <v>27.79592249397777</v>
      </c>
      <c r="U84" s="50">
        <f t="shared" si="52"/>
        <v>29.655957106433732</v>
      </c>
      <c r="V84" s="50">
        <f t="shared" si="53"/>
        <v>-5.1781459202476725</v>
      </c>
      <c r="W84" s="50">
        <f t="shared" si="54"/>
        <v>30.792077360540873</v>
      </c>
      <c r="X84" s="50">
        <f t="shared" si="55"/>
        <v>-39.995894100698251</v>
      </c>
      <c r="Y84" s="50">
        <f t="shared" si="56"/>
        <v>-2.3464933410985367</v>
      </c>
      <c r="Z84" s="50">
        <f t="shared" si="57"/>
        <v>-83.773450202628254</v>
      </c>
      <c r="AA84" s="50">
        <f t="shared" si="62"/>
        <v>21.305469683776352</v>
      </c>
      <c r="AB84" s="50">
        <f t="shared" si="63"/>
        <v>330.34926880899968</v>
      </c>
      <c r="AC84" s="50">
        <f t="shared" si="64"/>
        <v>19.754469471201872</v>
      </c>
      <c r="AD84" s="50">
        <f t="shared" si="65"/>
        <v>52.708913132417933</v>
      </c>
      <c r="AE84" s="50">
        <f t="shared" si="65"/>
        <v>-12.988963942785858</v>
      </c>
      <c r="AF84" s="47">
        <f t="shared" si="66"/>
        <v>11.779773990002013</v>
      </c>
    </row>
    <row r="85" spans="1:32">
      <c r="A85" s="1" t="s">
        <v>57</v>
      </c>
      <c r="B85" s="1" t="s">
        <v>58</v>
      </c>
      <c r="C85" s="66" t="s">
        <v>434</v>
      </c>
      <c r="D85" s="50">
        <f t="shared" si="35"/>
        <v>122.4423776789325</v>
      </c>
      <c r="E85" s="50">
        <f t="shared" si="36"/>
        <v>-100</v>
      </c>
      <c r="F85" s="50" t="str">
        <f t="shared" si="37"/>
        <v>--</v>
      </c>
      <c r="G85" s="50">
        <f t="shared" si="38"/>
        <v>-99.280799999999999</v>
      </c>
      <c r="H85" s="50">
        <f t="shared" si="39"/>
        <v>108795.32814238041</v>
      </c>
      <c r="I85" s="50">
        <f t="shared" si="40"/>
        <v>135.22746889840232</v>
      </c>
      <c r="J85" s="50">
        <f t="shared" si="41"/>
        <v>-75.751822560669524</v>
      </c>
      <c r="K85" s="50">
        <f t="shared" si="42"/>
        <v>-45.592491242648478</v>
      </c>
      <c r="L85" s="50">
        <f t="shared" si="43"/>
        <v>240.73402346900156</v>
      </c>
      <c r="M85" s="50">
        <f t="shared" si="44"/>
        <v>113.21574200104908</v>
      </c>
      <c r="N85" s="50">
        <f t="shared" si="45"/>
        <v>536.86994792806433</v>
      </c>
      <c r="O85" s="50">
        <f t="shared" si="46"/>
        <v>-29.288814760036303</v>
      </c>
      <c r="P85" s="50">
        <f t="shared" si="47"/>
        <v>126.07914892281292</v>
      </c>
      <c r="Q85" s="50">
        <f t="shared" si="48"/>
        <v>-28.055690480476343</v>
      </c>
      <c r="R85" s="50">
        <f t="shared" si="49"/>
        <v>105.06642789005204</v>
      </c>
      <c r="S85" s="50">
        <f t="shared" si="50"/>
        <v>131.38330439157616</v>
      </c>
      <c r="T85" s="50">
        <f t="shared" si="51"/>
        <v>1.5202433590782078</v>
      </c>
      <c r="U85" s="50">
        <f t="shared" si="52"/>
        <v>8.5706454603588611</v>
      </c>
      <c r="V85" s="50">
        <f t="shared" si="53"/>
        <v>21.960348686911431</v>
      </c>
      <c r="W85" s="50">
        <f t="shared" si="54"/>
        <v>33.971213844445828</v>
      </c>
      <c r="X85" s="50">
        <f t="shared" si="55"/>
        <v>-13.019690027855077</v>
      </c>
      <c r="Y85" s="50">
        <f t="shared" si="56"/>
        <v>43.442356896747754</v>
      </c>
      <c r="Z85" s="50">
        <f t="shared" si="57"/>
        <v>80.237483481943627</v>
      </c>
      <c r="AA85" s="50">
        <f t="shared" si="62"/>
        <v>21.083722480835206</v>
      </c>
      <c r="AB85" s="50">
        <f t="shared" si="63"/>
        <v>24.300758768882247</v>
      </c>
      <c r="AC85" s="50">
        <f t="shared" si="64"/>
        <v>13.079896896453548</v>
      </c>
      <c r="AD85" s="50">
        <f t="shared" si="65"/>
        <v>61.449357678757906</v>
      </c>
      <c r="AE85" s="50">
        <f t="shared" si="65"/>
        <v>-11.549902686947405</v>
      </c>
      <c r="AF85" s="47">
        <f t="shared" si="66"/>
        <v>53.828340748676226</v>
      </c>
    </row>
    <row r="86" spans="1:32">
      <c r="A86" s="1" t="s">
        <v>59</v>
      </c>
      <c r="B86" s="1" t="s">
        <v>60</v>
      </c>
      <c r="C86" s="66" t="s">
        <v>434</v>
      </c>
      <c r="D86" s="50">
        <f t="shared" si="35"/>
        <v>123.1585119738892</v>
      </c>
      <c r="E86" s="50">
        <f t="shared" si="36"/>
        <v>9.3038629538637565</v>
      </c>
      <c r="F86" s="50">
        <f t="shared" si="37"/>
        <v>-1.8415001446159209</v>
      </c>
      <c r="G86" s="50">
        <f t="shared" si="38"/>
        <v>83.285147501130183</v>
      </c>
      <c r="H86" s="50">
        <f t="shared" si="39"/>
        <v>35.822447112357452</v>
      </c>
      <c r="I86" s="50">
        <f t="shared" si="40"/>
        <v>3.554645216253661</v>
      </c>
      <c r="J86" s="50">
        <f t="shared" si="41"/>
        <v>-3.3028496284493372</v>
      </c>
      <c r="K86" s="50">
        <f t="shared" si="42"/>
        <v>70.394165268397558</v>
      </c>
      <c r="L86" s="50">
        <f t="shared" si="43"/>
        <v>109.85623600906553</v>
      </c>
      <c r="M86" s="50">
        <f t="shared" si="44"/>
        <v>67.758761407150246</v>
      </c>
      <c r="N86" s="50">
        <f t="shared" si="45"/>
        <v>90.282030101062446</v>
      </c>
      <c r="O86" s="50">
        <f t="shared" si="46"/>
        <v>154.54942642706513</v>
      </c>
      <c r="P86" s="50">
        <f t="shared" si="47"/>
        <v>58.294384396190253</v>
      </c>
      <c r="Q86" s="50">
        <f t="shared" si="48"/>
        <v>11.022634319581613</v>
      </c>
      <c r="R86" s="50">
        <f t="shared" si="49"/>
        <v>53.772752403459464</v>
      </c>
      <c r="S86" s="50">
        <f t="shared" si="50"/>
        <v>20.989588775220966</v>
      </c>
      <c r="T86" s="50">
        <f t="shared" si="51"/>
        <v>13.243693817126584</v>
      </c>
      <c r="U86" s="50">
        <f t="shared" si="52"/>
        <v>1.015040806477657</v>
      </c>
      <c r="V86" s="50">
        <f t="shared" si="53"/>
        <v>-9.0498850823457389</v>
      </c>
      <c r="W86" s="50">
        <f t="shared" si="54"/>
        <v>-3.3857959422382748</v>
      </c>
      <c r="X86" s="50">
        <f t="shared" si="55"/>
        <v>0.13280019757482364</v>
      </c>
      <c r="Y86" s="50">
        <f t="shared" si="56"/>
        <v>6.557006023467423</v>
      </c>
      <c r="Z86" s="50">
        <f t="shared" si="57"/>
        <v>-9.9171488235512868</v>
      </c>
      <c r="AA86" s="50">
        <f t="shared" si="62"/>
        <v>1.8590616372728306</v>
      </c>
      <c r="AB86" s="50">
        <f t="shared" si="63"/>
        <v>17.022078711947117</v>
      </c>
      <c r="AC86" s="50">
        <f t="shared" si="64"/>
        <v>12.728959033399107</v>
      </c>
      <c r="AD86" s="50">
        <f t="shared" si="65"/>
        <v>-86.571983186519788</v>
      </c>
      <c r="AE86" s="50">
        <f t="shared" si="65"/>
        <v>3.878429315618078</v>
      </c>
      <c r="AF86" s="47">
        <f t="shared" si="66"/>
        <v>17.827966840868427</v>
      </c>
    </row>
    <row r="87" spans="1:32">
      <c r="A87" s="1" t="s">
        <v>61</v>
      </c>
      <c r="B87" s="1" t="s">
        <v>62</v>
      </c>
      <c r="C87" s="66" t="s">
        <v>434</v>
      </c>
      <c r="D87" s="50">
        <f t="shared" si="35"/>
        <v>26.717399056022572</v>
      </c>
      <c r="E87" s="50">
        <f t="shared" si="36"/>
        <v>-27.263780038858357</v>
      </c>
      <c r="F87" s="50">
        <f t="shared" si="37"/>
        <v>47.283421614139229</v>
      </c>
      <c r="G87" s="50">
        <f t="shared" si="38"/>
        <v>17.42051930969572</v>
      </c>
      <c r="H87" s="50">
        <f t="shared" si="39"/>
        <v>102.39727104299939</v>
      </c>
      <c r="I87" s="50">
        <f t="shared" si="40"/>
        <v>30.890801266966491</v>
      </c>
      <c r="J87" s="50">
        <f t="shared" si="41"/>
        <v>14.511868890955398</v>
      </c>
      <c r="K87" s="50">
        <f t="shared" si="42"/>
        <v>-40.636293209233763</v>
      </c>
      <c r="L87" s="50">
        <f t="shared" si="43"/>
        <v>21.79103533295357</v>
      </c>
      <c r="M87" s="50">
        <f t="shared" si="44"/>
        <v>21.9200505062134</v>
      </c>
      <c r="N87" s="50">
        <f t="shared" si="45"/>
        <v>42.164914668284638</v>
      </c>
      <c r="O87" s="50">
        <f t="shared" si="46"/>
        <v>107.58126487707406</v>
      </c>
      <c r="P87" s="50">
        <f t="shared" si="47"/>
        <v>44.276118355082644</v>
      </c>
      <c r="Q87" s="50">
        <f t="shared" si="48"/>
        <v>2.3963989390864526</v>
      </c>
      <c r="R87" s="50">
        <f t="shared" si="49"/>
        <v>42.45759039363449</v>
      </c>
      <c r="S87" s="50">
        <f t="shared" si="50"/>
        <v>-14.792157043624471</v>
      </c>
      <c r="T87" s="50">
        <f t="shared" si="51"/>
        <v>59.231492960215604</v>
      </c>
      <c r="U87" s="50">
        <f t="shared" si="52"/>
        <v>5.9460627706974662</v>
      </c>
      <c r="V87" s="50">
        <f t="shared" si="53"/>
        <v>12.089659576599061</v>
      </c>
      <c r="W87" s="50">
        <f t="shared" si="54"/>
        <v>-4.3793343814119083</v>
      </c>
      <c r="X87" s="50">
        <f t="shared" si="55"/>
        <v>1.8262343794018534</v>
      </c>
      <c r="Y87" s="50">
        <f t="shared" si="56"/>
        <v>3.9752582620739645</v>
      </c>
      <c r="Z87" s="50">
        <f t="shared" si="57"/>
        <v>-2.0419775091697403</v>
      </c>
      <c r="AA87" s="50">
        <f t="shared" si="62"/>
        <v>11.480799078929408</v>
      </c>
      <c r="AB87" s="50">
        <f t="shared" si="63"/>
        <v>-83.181384536315818</v>
      </c>
      <c r="AC87" s="50">
        <f t="shared" si="64"/>
        <v>38.670104174166823</v>
      </c>
      <c r="AD87" s="50">
        <f t="shared" si="65"/>
        <v>453.66505763977977</v>
      </c>
      <c r="AE87" s="50">
        <f t="shared" si="65"/>
        <v>-3.9557706288023837</v>
      </c>
      <c r="AF87" s="47">
        <f t="shared" si="66"/>
        <v>15.806922168095468</v>
      </c>
    </row>
    <row r="88" spans="1:32">
      <c r="A88" s="1" t="s">
        <v>63</v>
      </c>
      <c r="B88" s="1" t="s">
        <v>64</v>
      </c>
      <c r="C88" s="66" t="s">
        <v>434</v>
      </c>
      <c r="D88" s="50">
        <f t="shared" si="35"/>
        <v>-35.244021845967595</v>
      </c>
      <c r="E88" s="50">
        <f t="shared" si="36"/>
        <v>24.143777199659368</v>
      </c>
      <c r="F88" s="50">
        <f t="shared" si="37"/>
        <v>11.901731341865656</v>
      </c>
      <c r="G88" s="50">
        <f t="shared" si="38"/>
        <v>8.6884835106920093</v>
      </c>
      <c r="H88" s="50">
        <f t="shared" si="39"/>
        <v>40.86209294862698</v>
      </c>
      <c r="I88" s="50">
        <f t="shared" si="40"/>
        <v>6.6844967555844192</v>
      </c>
      <c r="J88" s="50">
        <f t="shared" si="41"/>
        <v>10.731686158000443</v>
      </c>
      <c r="K88" s="50">
        <f t="shared" si="42"/>
        <v>29.20288757372586</v>
      </c>
      <c r="L88" s="50">
        <f t="shared" si="43"/>
        <v>149.82173704955534</v>
      </c>
      <c r="M88" s="50">
        <f t="shared" si="44"/>
        <v>67.087304219372754</v>
      </c>
      <c r="N88" s="50">
        <f t="shared" si="45"/>
        <v>31.365855800818622</v>
      </c>
      <c r="O88" s="50">
        <f t="shared" si="46"/>
        <v>42.315322202400012</v>
      </c>
      <c r="P88" s="50">
        <f t="shared" si="47"/>
        <v>42.434590407990612</v>
      </c>
      <c r="Q88" s="50">
        <f t="shared" si="48"/>
        <v>-2.9911134191873572</v>
      </c>
      <c r="R88" s="50">
        <f t="shared" si="49"/>
        <v>30.386653434198877</v>
      </c>
      <c r="S88" s="50">
        <f t="shared" si="50"/>
        <v>42.368178823705165</v>
      </c>
      <c r="T88" s="50">
        <f t="shared" si="51"/>
        <v>21.793560037535187</v>
      </c>
      <c r="U88" s="50">
        <f t="shared" si="52"/>
        <v>-12.670516664275993</v>
      </c>
      <c r="V88" s="50">
        <f t="shared" si="53"/>
        <v>6.614995399731356</v>
      </c>
      <c r="W88" s="50">
        <f t="shared" si="54"/>
        <v>19.40629614159451</v>
      </c>
      <c r="X88" s="50">
        <f t="shared" si="55"/>
        <v>-17.656571204957828</v>
      </c>
      <c r="Y88" s="50">
        <f t="shared" si="56"/>
        <v>23.609277587867865</v>
      </c>
      <c r="Z88" s="50">
        <f t="shared" si="57"/>
        <v>2.6685730349365002</v>
      </c>
      <c r="AA88" s="50">
        <f t="shared" si="62"/>
        <v>13.394187414927643</v>
      </c>
      <c r="AB88" s="50">
        <f t="shared" si="63"/>
        <v>51.794887208534362</v>
      </c>
      <c r="AC88" s="50">
        <f t="shared" si="64"/>
        <v>1.5897138050099215</v>
      </c>
      <c r="AD88" s="50">
        <f t="shared" si="65"/>
        <v>13.043970297557195</v>
      </c>
      <c r="AE88" s="50">
        <f t="shared" si="65"/>
        <v>0.63284404710850595</v>
      </c>
      <c r="AF88" s="47">
        <f t="shared" si="66"/>
        <v>18.564579096557424</v>
      </c>
    </row>
    <row r="89" spans="1:32">
      <c r="A89" s="1" t="s">
        <v>65</v>
      </c>
      <c r="B89" s="1" t="s">
        <v>66</v>
      </c>
      <c r="C89" s="66" t="s">
        <v>434</v>
      </c>
      <c r="D89" s="50">
        <f t="shared" si="35"/>
        <v>-7.9854945812563187</v>
      </c>
      <c r="E89" s="50">
        <f t="shared" si="36"/>
        <v>77.122063307576326</v>
      </c>
      <c r="F89" s="50">
        <f t="shared" si="37"/>
        <v>10.530932862264493</v>
      </c>
      <c r="G89" s="50">
        <f t="shared" si="38"/>
        <v>-17.36623541214081</v>
      </c>
      <c r="H89" s="50">
        <f t="shared" si="39"/>
        <v>0.82422554344327636</v>
      </c>
      <c r="I89" s="50">
        <f t="shared" si="40"/>
        <v>-1.5327961426933001</v>
      </c>
      <c r="J89" s="50">
        <f t="shared" si="41"/>
        <v>-5.4833644234729917</v>
      </c>
      <c r="K89" s="50">
        <f t="shared" si="42"/>
        <v>35.4657502066527</v>
      </c>
      <c r="L89" s="50">
        <f t="shared" si="43"/>
        <v>22.859890818085688</v>
      </c>
      <c r="M89" s="50">
        <f t="shared" si="44"/>
        <v>10.746350989042</v>
      </c>
      <c r="N89" s="50">
        <f t="shared" si="45"/>
        <v>5.8506115969091326</v>
      </c>
      <c r="O89" s="50">
        <f t="shared" si="46"/>
        <v>22.103108899109316</v>
      </c>
      <c r="P89" s="50">
        <f t="shared" si="47"/>
        <v>0.71338102255360525</v>
      </c>
      <c r="Q89" s="50">
        <f t="shared" si="48"/>
        <v>7.2433724430700011</v>
      </c>
      <c r="R89" s="50">
        <f t="shared" si="49"/>
        <v>44.919764078462123</v>
      </c>
      <c r="S89" s="50">
        <f t="shared" si="50"/>
        <v>33.47806909647494</v>
      </c>
      <c r="T89" s="50">
        <f t="shared" si="51"/>
        <v>23.763894609579779</v>
      </c>
      <c r="U89" s="50">
        <f t="shared" si="52"/>
        <v>-20.560639138083275</v>
      </c>
      <c r="V89" s="50">
        <f t="shared" si="53"/>
        <v>-7.2795307526461528</v>
      </c>
      <c r="W89" s="50">
        <f t="shared" si="54"/>
        <v>26.756416095611229</v>
      </c>
      <c r="X89" s="50">
        <f t="shared" si="55"/>
        <v>-6.562253125873724</v>
      </c>
      <c r="Y89" s="50">
        <f t="shared" si="56"/>
        <v>-5.0355859893920041</v>
      </c>
      <c r="Z89" s="50">
        <f t="shared" si="57"/>
        <v>-15.914630929813967</v>
      </c>
      <c r="AA89" s="50">
        <f t="shared" si="62"/>
        <v>0.44297947430183626</v>
      </c>
      <c r="AB89" s="50">
        <f t="shared" si="63"/>
        <v>-23.670020256216702</v>
      </c>
      <c r="AC89" s="50">
        <f t="shared" si="64"/>
        <v>33.471573295955892</v>
      </c>
      <c r="AD89" s="50">
        <f t="shared" si="65"/>
        <v>26.883951672216753</v>
      </c>
      <c r="AE89" s="50">
        <f t="shared" si="65"/>
        <v>-2.8577578029487256</v>
      </c>
      <c r="AF89" s="47">
        <f t="shared" si="66"/>
        <v>7.6032296475982264</v>
      </c>
    </row>
    <row r="90" spans="1:32">
      <c r="A90" s="1" t="s">
        <v>67</v>
      </c>
      <c r="B90" s="1" t="s">
        <v>68</v>
      </c>
      <c r="C90" s="66" t="s">
        <v>434</v>
      </c>
      <c r="D90" s="50">
        <f t="shared" si="35"/>
        <v>2.2973346307625349</v>
      </c>
      <c r="E90" s="50">
        <f t="shared" si="36"/>
        <v>52.72022523940413</v>
      </c>
      <c r="F90" s="50">
        <f t="shared" si="37"/>
        <v>-2.6541252384778744</v>
      </c>
      <c r="G90" s="50">
        <f t="shared" si="38"/>
        <v>19.231731208609219</v>
      </c>
      <c r="H90" s="50">
        <f t="shared" si="39"/>
        <v>40.095892045783103</v>
      </c>
      <c r="I90" s="50">
        <f t="shared" si="40"/>
        <v>-3.5049671375025895</v>
      </c>
      <c r="J90" s="50">
        <f t="shared" si="41"/>
        <v>4.1571352057544289</v>
      </c>
      <c r="K90" s="50">
        <f t="shared" si="42"/>
        <v>18.310402396724143</v>
      </c>
      <c r="L90" s="50">
        <f t="shared" si="43"/>
        <v>21.201276091199858</v>
      </c>
      <c r="M90" s="50">
        <f t="shared" si="44"/>
        <v>21.856277786100023</v>
      </c>
      <c r="N90" s="50">
        <f t="shared" si="45"/>
        <v>17.277536742757633</v>
      </c>
      <c r="O90" s="50">
        <f t="shared" si="46"/>
        <v>38.180379105896805</v>
      </c>
      <c r="P90" s="50">
        <f t="shared" si="47"/>
        <v>20.72368660436652</v>
      </c>
      <c r="Q90" s="50">
        <f t="shared" si="48"/>
        <v>-10.801053684653283</v>
      </c>
      <c r="R90" s="50">
        <f t="shared" si="49"/>
        <v>47.177001969245026</v>
      </c>
      <c r="S90" s="50">
        <f t="shared" si="50"/>
        <v>26.50475493364209</v>
      </c>
      <c r="T90" s="50">
        <f t="shared" si="51"/>
        <v>6.8070466344954497</v>
      </c>
      <c r="U90" s="50">
        <f t="shared" si="52"/>
        <v>-6.5773258143922817</v>
      </c>
      <c r="V90" s="50">
        <f t="shared" si="53"/>
        <v>5.838716906223155</v>
      </c>
      <c r="W90" s="50">
        <f t="shared" si="54"/>
        <v>4.6852401763525933</v>
      </c>
      <c r="X90" s="50">
        <f t="shared" si="55"/>
        <v>-14.151996605596111</v>
      </c>
      <c r="Y90" s="50">
        <f t="shared" si="56"/>
        <v>11.767593101467</v>
      </c>
      <c r="Z90" s="50">
        <f t="shared" si="57"/>
        <v>1.3410871460476415</v>
      </c>
      <c r="AA90" s="50">
        <f t="shared" si="62"/>
        <v>-7.1290930951163887</v>
      </c>
      <c r="AB90" s="50">
        <f t="shared" si="63"/>
        <v>1.2065736025724618</v>
      </c>
      <c r="AC90" s="50">
        <f t="shared" si="64"/>
        <v>15.086252700474034</v>
      </c>
      <c r="AD90" s="50">
        <f t="shared" si="65"/>
        <v>17.389639325355461</v>
      </c>
      <c r="AE90" s="50">
        <f t="shared" si="65"/>
        <v>8.2742522601145083</v>
      </c>
      <c r="AF90" s="47">
        <f t="shared" si="66"/>
        <v>11.249843351280589</v>
      </c>
    </row>
    <row r="91" spans="1:32">
      <c r="A91" s="1" t="s">
        <v>69</v>
      </c>
      <c r="B91" s="1" t="s">
        <v>70</v>
      </c>
      <c r="C91" s="66" t="s">
        <v>434</v>
      </c>
      <c r="D91" s="50">
        <f t="shared" si="35"/>
        <v>-40.927872389474665</v>
      </c>
      <c r="E91" s="50">
        <f t="shared" si="36"/>
        <v>93.185973505321812</v>
      </c>
      <c r="F91" s="50">
        <f t="shared" si="37"/>
        <v>-47.574287184202745</v>
      </c>
      <c r="G91" s="50">
        <f t="shared" si="38"/>
        <v>2.3922387849868159</v>
      </c>
      <c r="H91" s="50">
        <f t="shared" si="39"/>
        <v>40.456991194742926</v>
      </c>
      <c r="I91" s="50">
        <f t="shared" si="40"/>
        <v>60.279069104104963</v>
      </c>
      <c r="J91" s="50">
        <f t="shared" si="41"/>
        <v>27.43398614501335</v>
      </c>
      <c r="K91" s="50">
        <f t="shared" si="42"/>
        <v>4.5082607478800725</v>
      </c>
      <c r="L91" s="50">
        <f t="shared" si="43"/>
        <v>64.813007072171757</v>
      </c>
      <c r="M91" s="50">
        <f t="shared" si="44"/>
        <v>59.938795806398701</v>
      </c>
      <c r="N91" s="50">
        <f t="shared" si="45"/>
        <v>42.738726225428223</v>
      </c>
      <c r="O91" s="50">
        <f t="shared" si="46"/>
        <v>34.883724618776569</v>
      </c>
      <c r="P91" s="50">
        <f t="shared" si="47"/>
        <v>51.035409792894001</v>
      </c>
      <c r="Q91" s="50">
        <f t="shared" si="48"/>
        <v>-2.4562821477694285</v>
      </c>
      <c r="R91" s="50">
        <f t="shared" si="49"/>
        <v>50.353629420582479</v>
      </c>
      <c r="S91" s="50">
        <f t="shared" si="50"/>
        <v>34.748210326270367</v>
      </c>
      <c r="T91" s="50">
        <f t="shared" si="51"/>
        <v>16.498113215529713</v>
      </c>
      <c r="U91" s="50">
        <f t="shared" si="52"/>
        <v>-3.1581239197766138</v>
      </c>
      <c r="V91" s="50">
        <f t="shared" si="53"/>
        <v>16.443688452064833</v>
      </c>
      <c r="W91" s="50">
        <f t="shared" si="54"/>
        <v>1.5666984005701039</v>
      </c>
      <c r="X91" s="50">
        <f t="shared" si="55"/>
        <v>-5.9614173606943837</v>
      </c>
      <c r="Y91" s="50">
        <f t="shared" si="56"/>
        <v>13.864267753874685</v>
      </c>
      <c r="Z91" s="50">
        <f t="shared" si="57"/>
        <v>14.940727875232682</v>
      </c>
      <c r="AA91" s="50">
        <f t="shared" si="62"/>
        <v>10.158572161418618</v>
      </c>
      <c r="AB91" s="50">
        <f t="shared" si="63"/>
        <v>14.372093421597711</v>
      </c>
      <c r="AC91" s="50">
        <f t="shared" si="64"/>
        <v>3.2250218631791654</v>
      </c>
      <c r="AD91" s="50">
        <f t="shared" si="65"/>
        <v>33.690405516114453</v>
      </c>
      <c r="AE91" s="50">
        <f t="shared" si="65"/>
        <v>16.698913382327675</v>
      </c>
      <c r="AF91" s="47">
        <f t="shared" si="66"/>
        <v>16.911742787748494</v>
      </c>
    </row>
    <row r="92" spans="1:32">
      <c r="A92" s="1"/>
      <c r="B92" s="1" t="s">
        <v>431</v>
      </c>
      <c r="C92" s="66" t="s">
        <v>434</v>
      </c>
      <c r="D92" s="50">
        <f t="shared" si="35"/>
        <v>10.32976224773121</v>
      </c>
      <c r="E92" s="50">
        <f t="shared" si="36"/>
        <v>46.197210009193782</v>
      </c>
      <c r="F92" s="50">
        <f t="shared" si="37"/>
        <v>26.340228986355413</v>
      </c>
      <c r="G92" s="50">
        <f t="shared" si="38"/>
        <v>9.9518388850017061</v>
      </c>
      <c r="H92" s="50">
        <f t="shared" si="39"/>
        <v>53.209906390118192</v>
      </c>
      <c r="I92" s="50">
        <f t="shared" si="40"/>
        <v>22.426355511558867</v>
      </c>
      <c r="J92" s="50">
        <f t="shared" si="41"/>
        <v>39.199775520307895</v>
      </c>
      <c r="K92" s="50">
        <f t="shared" si="42"/>
        <v>27.152761588387193</v>
      </c>
      <c r="L92" s="50">
        <f t="shared" si="43"/>
        <v>81.203668904867357</v>
      </c>
      <c r="M92" s="50">
        <f t="shared" si="44"/>
        <v>41.517572717487838</v>
      </c>
      <c r="N92" s="50">
        <f t="shared" si="45"/>
        <v>49.170807160164145</v>
      </c>
      <c r="O92" s="50">
        <f t="shared" si="46"/>
        <v>29.984500607978021</v>
      </c>
      <c r="P92" s="50">
        <f t="shared" si="47"/>
        <v>32.213523215897453</v>
      </c>
      <c r="Q92" s="50">
        <f t="shared" si="48"/>
        <v>-9.148070460379202</v>
      </c>
      <c r="R92" s="50">
        <f t="shared" si="49"/>
        <v>44.55937391461643</v>
      </c>
      <c r="S92" s="50">
        <f t="shared" si="50"/>
        <v>-1.1991443492225216</v>
      </c>
      <c r="T92" s="50">
        <f t="shared" si="51"/>
        <v>32.336733020199631</v>
      </c>
      <c r="U92" s="50">
        <f t="shared" si="52"/>
        <v>7.5563741993778422</v>
      </c>
      <c r="V92" s="50">
        <f t="shared" si="53"/>
        <v>-2.0086060540071742</v>
      </c>
      <c r="W92" s="50">
        <f t="shared" si="54"/>
        <v>-7.6850851515071952</v>
      </c>
      <c r="X92" s="50">
        <f t="shared" si="55"/>
        <v>-5.9261120626951396</v>
      </c>
      <c r="Y92" s="50">
        <f t="shared" si="56"/>
        <v>14.865047674040113</v>
      </c>
      <c r="Z92" s="50">
        <f t="shared" si="57"/>
        <v>6.1155902784900888</v>
      </c>
      <c r="AA92" s="50">
        <f t="shared" si="62"/>
        <v>6.0221369654906596</v>
      </c>
      <c r="AB92" s="50">
        <f t="shared" si="63"/>
        <v>-0.7423298090092203</v>
      </c>
      <c r="AC92" s="50">
        <f t="shared" si="64"/>
        <v>19.964740026701293</v>
      </c>
      <c r="AD92" s="50">
        <f t="shared" si="65"/>
        <v>-4.8421761953565579</v>
      </c>
      <c r="AE92" s="50">
        <f t="shared" si="65"/>
        <v>-8.0130354610953134</v>
      </c>
      <c r="AF92" s="47">
        <f t="shared" si="66"/>
        <v>18.375616385170844</v>
      </c>
    </row>
    <row r="93" spans="1:32" ht="13.8"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3.8" thickTop="1">
      <c r="A94" s="40" t="s">
        <v>583</v>
      </c>
      <c r="B94" s="30"/>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sheetData>
  <mergeCells count="5">
    <mergeCell ref="C2:AF2"/>
    <mergeCell ref="C4:AF4"/>
    <mergeCell ref="C7:AF8"/>
    <mergeCell ref="C36:AF37"/>
    <mergeCell ref="C65:AF66"/>
  </mergeCells>
  <hyperlinks>
    <hyperlink ref="A1" location="INDICE!A1" display="ÍNDICE" xr:uid="{00000000-0004-0000-0F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94"/>
  <sheetViews>
    <sheetView zoomScaleNormal="100" workbookViewId="0"/>
  </sheetViews>
  <sheetFormatPr baseColWidth="10" defaultColWidth="10.88671875" defaultRowHeight="13.2"/>
  <cols>
    <col min="1" max="1" width="10.88671875" style="1" customWidth="1"/>
    <col min="2" max="2" width="38.88671875" style="1" customWidth="1"/>
    <col min="3" max="16384" width="10.88671875" style="1"/>
  </cols>
  <sheetData>
    <row r="1" spans="1:32">
      <c r="A1" s="25" t="s">
        <v>428</v>
      </c>
    </row>
    <row r="2" spans="1:32">
      <c r="C2" s="97" t="s">
        <v>458</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c r="A3" s="48"/>
      <c r="B3" s="48"/>
      <c r="H3" s="48"/>
      <c r="I3" s="48"/>
      <c r="J3" s="48"/>
      <c r="K3" s="48"/>
      <c r="L3" s="48"/>
      <c r="M3" s="48"/>
      <c r="N3" s="48"/>
      <c r="O3" s="48"/>
      <c r="P3" s="48"/>
      <c r="Q3" s="48"/>
      <c r="R3" s="48"/>
      <c r="S3" s="48"/>
      <c r="T3" s="48"/>
      <c r="U3" s="48"/>
      <c r="V3" s="48"/>
      <c r="W3" s="48"/>
      <c r="X3" s="48"/>
      <c r="Y3" s="48"/>
      <c r="Z3" s="48"/>
      <c r="AA3" s="48"/>
      <c r="AB3" s="48"/>
      <c r="AC3" s="48"/>
      <c r="AD3" s="48"/>
      <c r="AE3" s="48"/>
    </row>
    <row r="4" spans="1:32">
      <c r="C4" s="97" t="s">
        <v>581</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v>2023</v>
      </c>
      <c r="AF6" s="60" t="s">
        <v>568</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30" t="s">
        <v>21</v>
      </c>
      <c r="B9" s="30" t="s">
        <v>22</v>
      </c>
      <c r="C9" s="55">
        <v>6.4929999999999996E-3</v>
      </c>
      <c r="D9" s="55">
        <v>1.7030000000000001E-3</v>
      </c>
      <c r="E9" s="55">
        <v>8.0000000000000007E-5</v>
      </c>
      <c r="F9" s="55">
        <v>0.11476900000000001</v>
      </c>
      <c r="G9" s="55">
        <v>8.1090999999999996E-2</v>
      </c>
      <c r="H9" s="55">
        <v>0.12406800000000001</v>
      </c>
      <c r="I9" s="55">
        <v>0.19495100000000001</v>
      </c>
      <c r="J9" s="55">
        <v>0.138292</v>
      </c>
      <c r="K9" s="55">
        <v>0.116105</v>
      </c>
      <c r="L9" s="55">
        <v>0.186779</v>
      </c>
      <c r="M9" s="55">
        <v>1.407295</v>
      </c>
      <c r="N9" s="55">
        <v>0.286524</v>
      </c>
      <c r="O9" s="55">
        <v>26.487306999999998</v>
      </c>
      <c r="P9" s="55">
        <v>36.662547999999994</v>
      </c>
      <c r="Q9" s="55">
        <v>28.646353999999999</v>
      </c>
      <c r="R9" s="55">
        <v>35.952259999999995</v>
      </c>
      <c r="S9" s="55">
        <v>27.201476</v>
      </c>
      <c r="T9" s="55">
        <v>26.784527000000004</v>
      </c>
      <c r="U9" s="55">
        <v>29.243964999999999</v>
      </c>
      <c r="V9" s="55">
        <v>21.624234000000001</v>
      </c>
      <c r="W9" s="55">
        <v>17.834963999999999</v>
      </c>
      <c r="X9" s="55">
        <v>10.415437000000001</v>
      </c>
      <c r="Y9" s="55">
        <v>19.156707999999995</v>
      </c>
      <c r="Z9" s="55">
        <v>16.835336999999996</v>
      </c>
      <c r="AA9" s="55">
        <v>13.194936999999998</v>
      </c>
      <c r="AB9" s="55">
        <v>7.7476850000000006</v>
      </c>
      <c r="AC9" s="55">
        <v>5.0267590000000002</v>
      </c>
      <c r="AD9" s="55">
        <v>3.2333249999999989</v>
      </c>
      <c r="AE9" s="55">
        <v>4.4226239999999999</v>
      </c>
      <c r="AF9" s="55">
        <f>SUM(C9:AE9)</f>
        <v>333.1285969999999</v>
      </c>
    </row>
    <row r="10" spans="1:32">
      <c r="A10" s="1" t="s">
        <v>23</v>
      </c>
      <c r="B10" s="1" t="s">
        <v>24</v>
      </c>
      <c r="C10" s="55">
        <v>0.42624200000000001</v>
      </c>
      <c r="D10" s="55">
        <v>7.3891900000000001</v>
      </c>
      <c r="E10" s="55">
        <v>3.315185</v>
      </c>
      <c r="F10" s="55">
        <v>1.6887540000000001</v>
      </c>
      <c r="G10" s="55">
        <v>3.8945139999999996</v>
      </c>
      <c r="H10" s="55">
        <v>7.0536460000000005</v>
      </c>
      <c r="I10" s="55">
        <v>51.143872999999999</v>
      </c>
      <c r="J10" s="55">
        <v>79.428425999999988</v>
      </c>
      <c r="K10" s="55">
        <v>52.713724999999997</v>
      </c>
      <c r="L10" s="55">
        <v>82.022523999999976</v>
      </c>
      <c r="M10" s="55">
        <v>105.55010299999999</v>
      </c>
      <c r="N10" s="55">
        <v>148.209711</v>
      </c>
      <c r="O10" s="55">
        <v>318.18891499999995</v>
      </c>
      <c r="P10" s="55">
        <v>397.71317100000005</v>
      </c>
      <c r="Q10" s="55">
        <v>395.10528500000004</v>
      </c>
      <c r="R10" s="55">
        <v>489.409896</v>
      </c>
      <c r="S10" s="55">
        <v>447.57858800000002</v>
      </c>
      <c r="T10" s="55">
        <v>391.91631299999989</v>
      </c>
      <c r="U10" s="55">
        <v>409.94365300000004</v>
      </c>
      <c r="V10" s="55">
        <v>386.92924900000003</v>
      </c>
      <c r="W10" s="55">
        <v>436.36080600000008</v>
      </c>
      <c r="X10" s="55">
        <v>488.02148899999992</v>
      </c>
      <c r="Y10" s="55">
        <v>506.05426399999999</v>
      </c>
      <c r="Z10" s="55">
        <v>536.25679000000002</v>
      </c>
      <c r="AA10" s="55">
        <v>537.2810300000001</v>
      </c>
      <c r="AB10" s="55">
        <v>633.39437799999996</v>
      </c>
      <c r="AC10" s="55">
        <v>860.65594300000021</v>
      </c>
      <c r="AD10" s="55">
        <v>783.10147300000017</v>
      </c>
      <c r="AE10" s="55">
        <v>634.628829</v>
      </c>
      <c r="AF10" s="55">
        <f t="shared" ref="AF10:AF33" si="0">SUM(C10:AE10)</f>
        <v>9195.3759649999993</v>
      </c>
    </row>
    <row r="11" spans="1:32">
      <c r="A11" s="1" t="s">
        <v>25</v>
      </c>
      <c r="B11" s="1" t="s">
        <v>26</v>
      </c>
      <c r="C11" s="55">
        <v>0.21937599999999999</v>
      </c>
      <c r="D11" s="55">
        <v>0.39319800000000005</v>
      </c>
      <c r="E11" s="55">
        <v>0.8673749999999999</v>
      </c>
      <c r="F11" s="55">
        <v>0.97243499999999994</v>
      </c>
      <c r="G11" s="55">
        <v>2.0676799999999997</v>
      </c>
      <c r="H11" s="55">
        <v>2.9295029999999995</v>
      </c>
      <c r="I11" s="55">
        <v>18.828119000000001</v>
      </c>
      <c r="J11" s="55">
        <v>20.828109000000001</v>
      </c>
      <c r="K11" s="55">
        <v>20.885356000000002</v>
      </c>
      <c r="L11" s="55">
        <v>33.152328000000004</v>
      </c>
      <c r="M11" s="55">
        <v>47.205726999999996</v>
      </c>
      <c r="N11" s="55">
        <v>54.751346999999996</v>
      </c>
      <c r="O11" s="55">
        <v>29.247192999999996</v>
      </c>
      <c r="P11" s="55">
        <v>43.094414000000008</v>
      </c>
      <c r="Q11" s="55">
        <v>52.759603000000013</v>
      </c>
      <c r="R11" s="55">
        <v>78.45719600000001</v>
      </c>
      <c r="S11" s="55">
        <v>79.889565999999974</v>
      </c>
      <c r="T11" s="55">
        <v>81.856884999999991</v>
      </c>
      <c r="U11" s="55">
        <v>85.796347999999995</v>
      </c>
      <c r="V11" s="55">
        <v>108.51416400000002</v>
      </c>
      <c r="W11" s="55">
        <v>98.418592999999987</v>
      </c>
      <c r="X11" s="55">
        <v>119.84892000000001</v>
      </c>
      <c r="Y11" s="55">
        <v>132.15708999999998</v>
      </c>
      <c r="Z11" s="55">
        <v>181.36929000000001</v>
      </c>
      <c r="AA11" s="55">
        <v>245.50688799999995</v>
      </c>
      <c r="AB11" s="55">
        <v>153.44970599999999</v>
      </c>
      <c r="AC11" s="55">
        <v>108.256426</v>
      </c>
      <c r="AD11" s="55">
        <v>435.94705299999998</v>
      </c>
      <c r="AE11" s="55">
        <v>181.56745900000001</v>
      </c>
      <c r="AF11" s="55">
        <f t="shared" si="0"/>
        <v>2419.2373469999998</v>
      </c>
    </row>
    <row r="12" spans="1:32">
      <c r="A12" s="1" t="s">
        <v>27</v>
      </c>
      <c r="B12" s="1" t="s">
        <v>28</v>
      </c>
      <c r="C12" s="55">
        <v>9.8695000000000005E-2</v>
      </c>
      <c r="D12" s="55">
        <v>0.53250600000000003</v>
      </c>
      <c r="E12" s="55">
        <v>0.16942000000000002</v>
      </c>
      <c r="F12" s="55">
        <v>0.30220900000000006</v>
      </c>
      <c r="G12" s="55">
        <v>3.2689900000000001</v>
      </c>
      <c r="H12" s="55">
        <v>2.0027239999999997</v>
      </c>
      <c r="I12" s="55">
        <v>2.472</v>
      </c>
      <c r="J12" s="55">
        <v>0.53884500000000002</v>
      </c>
      <c r="K12" s="55">
        <v>0.27725500000000003</v>
      </c>
      <c r="L12" s="55">
        <v>0.82330999999999988</v>
      </c>
      <c r="M12" s="55">
        <v>1.2621499999999999</v>
      </c>
      <c r="N12" s="55">
        <v>1.3648070000000003</v>
      </c>
      <c r="O12" s="55">
        <v>13.602266000000002</v>
      </c>
      <c r="P12" s="55">
        <v>5.254848</v>
      </c>
      <c r="Q12" s="55">
        <v>6.9122380000000021</v>
      </c>
      <c r="R12" s="55">
        <v>8.6244889999999987</v>
      </c>
      <c r="S12" s="55">
        <v>8.2776530000000008</v>
      </c>
      <c r="T12" s="55">
        <v>3.5251989999999997</v>
      </c>
      <c r="U12" s="55">
        <v>2.401484</v>
      </c>
      <c r="V12" s="55">
        <v>2.9794919999999996</v>
      </c>
      <c r="W12" s="55">
        <v>2.870053</v>
      </c>
      <c r="X12" s="55">
        <v>6.4244579999999996</v>
      </c>
      <c r="Y12" s="55">
        <v>3.6090650000000002</v>
      </c>
      <c r="Z12" s="55">
        <v>4.4964930000000001</v>
      </c>
      <c r="AA12" s="55">
        <v>4.0805560000000005</v>
      </c>
      <c r="AB12" s="55">
        <v>32.528562000000001</v>
      </c>
      <c r="AC12" s="55">
        <v>43.066383000000002</v>
      </c>
      <c r="AD12" s="55">
        <v>56.710477000000004</v>
      </c>
      <c r="AE12" s="55">
        <v>38.675982000000005</v>
      </c>
      <c r="AF12" s="55">
        <f t="shared" si="0"/>
        <v>257.15260899999998</v>
      </c>
    </row>
    <row r="13" spans="1:32">
      <c r="A13" s="1" t="s">
        <v>29</v>
      </c>
      <c r="B13" s="1" t="s">
        <v>30</v>
      </c>
      <c r="C13" s="55">
        <v>0.20686299999999999</v>
      </c>
      <c r="D13" s="55">
        <v>0.42923400000000006</v>
      </c>
      <c r="E13" s="55">
        <v>0.83253999999999984</v>
      </c>
      <c r="F13" s="55">
        <v>0.7419</v>
      </c>
      <c r="G13" s="55">
        <v>0.41183000000000003</v>
      </c>
      <c r="H13" s="55">
        <v>0.74870600000000009</v>
      </c>
      <c r="I13" s="55">
        <v>17.304566999999999</v>
      </c>
      <c r="J13" s="55">
        <v>14.274381999999999</v>
      </c>
      <c r="K13" s="55">
        <v>16.012086</v>
      </c>
      <c r="L13" s="55">
        <v>18.696805999999999</v>
      </c>
      <c r="M13" s="55">
        <v>38.943244999999997</v>
      </c>
      <c r="N13" s="55">
        <v>51.372063999999995</v>
      </c>
      <c r="O13" s="55">
        <v>17.603770000000001</v>
      </c>
      <c r="P13" s="55">
        <v>25.401725000000003</v>
      </c>
      <c r="Q13" s="55">
        <v>34.793112000000008</v>
      </c>
      <c r="R13" s="55">
        <v>46.760662000000004</v>
      </c>
      <c r="S13" s="55">
        <v>30.801258999999998</v>
      </c>
      <c r="T13" s="55">
        <v>34.025635999999992</v>
      </c>
      <c r="U13" s="55">
        <v>28.810590000000001</v>
      </c>
      <c r="V13" s="55">
        <v>56.501768000000006</v>
      </c>
      <c r="W13" s="55">
        <v>74.284981000000016</v>
      </c>
      <c r="X13" s="55">
        <v>61.484259999999999</v>
      </c>
      <c r="Y13" s="55">
        <v>69.532014999999987</v>
      </c>
      <c r="Z13" s="55">
        <v>65.155291999999989</v>
      </c>
      <c r="AA13" s="55">
        <v>53.515394000000001</v>
      </c>
      <c r="AB13" s="55">
        <v>32.691527999999998</v>
      </c>
      <c r="AC13" s="55">
        <v>32.790489999999998</v>
      </c>
      <c r="AD13" s="55">
        <v>286.43211300000002</v>
      </c>
      <c r="AE13" s="55">
        <v>359.109556</v>
      </c>
      <c r="AF13" s="55">
        <f t="shared" si="0"/>
        <v>1469.6683739999999</v>
      </c>
    </row>
    <row r="14" spans="1:32">
      <c r="A14" s="1" t="s">
        <v>31</v>
      </c>
      <c r="B14" s="1" t="s">
        <v>32</v>
      </c>
      <c r="C14" s="55">
        <v>0.20686299999999999</v>
      </c>
      <c r="D14" s="55">
        <v>0.32827600000000007</v>
      </c>
      <c r="E14" s="55">
        <v>0.81727399999999983</v>
      </c>
      <c r="F14" s="55">
        <v>0.70729599999999992</v>
      </c>
      <c r="G14" s="55">
        <v>0.40984500000000001</v>
      </c>
      <c r="H14" s="55">
        <v>0.74870600000000009</v>
      </c>
      <c r="I14" s="55">
        <v>16.683926</v>
      </c>
      <c r="J14" s="55">
        <v>14.197139999999999</v>
      </c>
      <c r="K14" s="55">
        <v>15.388825000000001</v>
      </c>
      <c r="L14" s="55">
        <v>17.978702999999999</v>
      </c>
      <c r="M14" s="55">
        <v>38.143615999999994</v>
      </c>
      <c r="N14" s="55">
        <v>42.789374999999993</v>
      </c>
      <c r="O14" s="55">
        <v>17.036372</v>
      </c>
      <c r="P14" s="55">
        <v>23.285088000000002</v>
      </c>
      <c r="Q14" s="55">
        <v>30.480596000000002</v>
      </c>
      <c r="R14" s="55">
        <v>36.84263</v>
      </c>
      <c r="S14" s="55">
        <v>20.569901999999995</v>
      </c>
      <c r="T14" s="55">
        <v>15.899296999999995</v>
      </c>
      <c r="U14" s="55">
        <v>12.979015999999998</v>
      </c>
      <c r="V14" s="55">
        <v>21.977210999999997</v>
      </c>
      <c r="W14" s="55">
        <v>32.275433000000007</v>
      </c>
      <c r="X14" s="55">
        <v>40.505229999999997</v>
      </c>
      <c r="Y14" s="55">
        <v>52.185539000000006</v>
      </c>
      <c r="Z14" s="55">
        <v>46.022671000000003</v>
      </c>
      <c r="AA14" s="55">
        <v>53.061340000000001</v>
      </c>
      <c r="AB14" s="55">
        <v>81.315334000000007</v>
      </c>
      <c r="AC14" s="55">
        <v>211.69149899999996</v>
      </c>
      <c r="AD14" s="55">
        <v>242.72838100000001</v>
      </c>
      <c r="AE14" s="55">
        <v>14.361128999999998</v>
      </c>
      <c r="AF14" s="55">
        <f t="shared" si="0"/>
        <v>1101.6165129999999</v>
      </c>
    </row>
    <row r="15" spans="1:32">
      <c r="A15" s="1" t="s">
        <v>33</v>
      </c>
      <c r="B15" s="1" t="s">
        <v>34</v>
      </c>
      <c r="C15" s="55">
        <v>6.2709999999999988E-3</v>
      </c>
      <c r="D15" s="55">
        <v>2.0733999999999999E-2</v>
      </c>
      <c r="E15" s="55">
        <v>1.0838E-2</v>
      </c>
      <c r="F15" s="55">
        <v>7.4070000000000004E-3</v>
      </c>
      <c r="G15" s="55">
        <v>0.21687899999999999</v>
      </c>
      <c r="H15" s="55">
        <v>0.14658099999999999</v>
      </c>
      <c r="I15" s="55">
        <v>0.36041199999999995</v>
      </c>
      <c r="J15" s="55">
        <v>0.91383599999999987</v>
      </c>
      <c r="K15" s="55">
        <v>1.1407509999999998</v>
      </c>
      <c r="L15" s="55">
        <v>1.399635</v>
      </c>
      <c r="M15" s="55">
        <v>0.88857500000000011</v>
      </c>
      <c r="N15" s="55">
        <v>1.6168640000000001</v>
      </c>
      <c r="O15" s="55">
        <v>2.2470630000000003</v>
      </c>
      <c r="P15" s="55">
        <v>2.3952400000000003</v>
      </c>
      <c r="Q15" s="55">
        <v>3.3369329999999997</v>
      </c>
      <c r="R15" s="55">
        <v>5.9053110000000002</v>
      </c>
      <c r="S15" s="55">
        <v>6.917789</v>
      </c>
      <c r="T15" s="55">
        <v>7.5903340000000004</v>
      </c>
      <c r="U15" s="55">
        <v>7.4029489999999996</v>
      </c>
      <c r="V15" s="55">
        <v>5.1797630000000003</v>
      </c>
      <c r="W15" s="55">
        <v>7.3941290000000013</v>
      </c>
      <c r="X15" s="55">
        <v>8.4177709999999983</v>
      </c>
      <c r="Y15" s="55">
        <v>9.3740659999999991</v>
      </c>
      <c r="Z15" s="55">
        <v>11.200626</v>
      </c>
      <c r="AA15" s="55">
        <v>10.206828999999999</v>
      </c>
      <c r="AB15" s="55">
        <v>7.1620729999999995</v>
      </c>
      <c r="AC15" s="55">
        <v>8.2763080000000002</v>
      </c>
      <c r="AD15" s="55">
        <v>10.230847000000001</v>
      </c>
      <c r="AE15" s="55">
        <v>12.098210999999999</v>
      </c>
      <c r="AF15" s="55">
        <f t="shared" si="0"/>
        <v>132.06502499999999</v>
      </c>
    </row>
    <row r="16" spans="1:32">
      <c r="A16" s="1" t="s">
        <v>35</v>
      </c>
      <c r="B16" s="1" t="s">
        <v>36</v>
      </c>
      <c r="C16" s="55">
        <v>0.22228399999999998</v>
      </c>
      <c r="D16" s="55">
        <v>0.36185199999999995</v>
      </c>
      <c r="E16" s="55">
        <v>3.3352309999999994</v>
      </c>
      <c r="F16" s="55">
        <v>4.7236550000000017</v>
      </c>
      <c r="G16" s="55">
        <v>6.5524719999999999</v>
      </c>
      <c r="H16" s="55">
        <v>31.388693999999997</v>
      </c>
      <c r="I16" s="55">
        <v>30.426197000000005</v>
      </c>
      <c r="J16" s="55">
        <v>38.358279000000003</v>
      </c>
      <c r="K16" s="55">
        <v>63.227370000000015</v>
      </c>
      <c r="L16" s="55">
        <v>126.31871900000003</v>
      </c>
      <c r="M16" s="55">
        <v>146.52661500000002</v>
      </c>
      <c r="N16" s="55">
        <v>175.96949199999997</v>
      </c>
      <c r="O16" s="55">
        <v>181.37865600000001</v>
      </c>
      <c r="P16" s="55">
        <v>190.29223999999994</v>
      </c>
      <c r="Q16" s="55">
        <v>129.035211</v>
      </c>
      <c r="R16" s="55">
        <v>169.33828599999998</v>
      </c>
      <c r="S16" s="55">
        <v>195.17839599999999</v>
      </c>
      <c r="T16" s="55">
        <v>222.01946099999998</v>
      </c>
      <c r="U16" s="55">
        <v>206.26205999999999</v>
      </c>
      <c r="V16" s="55">
        <v>215.76680799999997</v>
      </c>
      <c r="W16" s="55">
        <v>207.94988500000002</v>
      </c>
      <c r="X16" s="55">
        <v>240.86950999999999</v>
      </c>
      <c r="Y16" s="55">
        <v>286.46051799999998</v>
      </c>
      <c r="Z16" s="55">
        <v>352.80263900000011</v>
      </c>
      <c r="AA16" s="55">
        <v>312.22694300000012</v>
      </c>
      <c r="AB16" s="55">
        <v>375.97256399999998</v>
      </c>
      <c r="AC16" s="55">
        <v>564.54369499999984</v>
      </c>
      <c r="AD16" s="55">
        <v>544.51092800000015</v>
      </c>
      <c r="AE16" s="55">
        <v>434.70439199999987</v>
      </c>
      <c r="AF16" s="55">
        <f t="shared" si="0"/>
        <v>5456.7230519999994</v>
      </c>
    </row>
    <row r="17" spans="1:32">
      <c r="A17" s="1" t="s">
        <v>37</v>
      </c>
      <c r="B17" s="1" t="s">
        <v>38</v>
      </c>
      <c r="C17" s="55">
        <v>4.7199999999999998E-4</v>
      </c>
      <c r="D17" s="55">
        <v>4.8162000000000003E-2</v>
      </c>
      <c r="E17" s="55">
        <v>1.488116</v>
      </c>
      <c r="F17" s="55">
        <v>1.296416</v>
      </c>
      <c r="G17" s="55">
        <v>1.0394890000000001</v>
      </c>
      <c r="H17" s="55">
        <v>0.39963199999999999</v>
      </c>
      <c r="I17" s="55">
        <v>0.25353699999999996</v>
      </c>
      <c r="J17" s="55">
        <v>0.91748599999999991</v>
      </c>
      <c r="K17" s="55">
        <v>0.73355900000000007</v>
      </c>
      <c r="L17" s="55">
        <v>1.0514170000000003</v>
      </c>
      <c r="M17" s="55">
        <v>1.444923</v>
      </c>
      <c r="N17" s="55">
        <v>4.3797960000000007</v>
      </c>
      <c r="O17" s="55">
        <v>3.6911230000000002</v>
      </c>
      <c r="P17" s="55">
        <v>4.058319</v>
      </c>
      <c r="Q17" s="55">
        <v>2.7594640000000004</v>
      </c>
      <c r="R17" s="55">
        <v>2.6614590000000007</v>
      </c>
      <c r="S17" s="55">
        <v>3.1436440000000001</v>
      </c>
      <c r="T17" s="55">
        <v>2.155653</v>
      </c>
      <c r="U17" s="55">
        <v>1.8039339999999997</v>
      </c>
      <c r="V17" s="55">
        <v>1.824365</v>
      </c>
      <c r="W17" s="55">
        <v>1.7084060000000001</v>
      </c>
      <c r="X17" s="55">
        <v>1.5465309999999999</v>
      </c>
      <c r="Y17" s="55">
        <v>2.1136209999999997</v>
      </c>
      <c r="Z17" s="55">
        <v>3.0160279999999999</v>
      </c>
      <c r="AA17" s="55">
        <v>1.5777599999999998</v>
      </c>
      <c r="AB17" s="55">
        <v>0.84666600000000003</v>
      </c>
      <c r="AC17" s="55">
        <v>1.4772540000000001</v>
      </c>
      <c r="AD17" s="55">
        <v>1.2416370000000001</v>
      </c>
      <c r="AE17" s="55">
        <v>1.9826520000000003</v>
      </c>
      <c r="AF17" s="55">
        <f t="shared" si="0"/>
        <v>50.661521000000008</v>
      </c>
    </row>
    <row r="18" spans="1:32">
      <c r="A18" s="1" t="s">
        <v>39</v>
      </c>
      <c r="B18" s="1" t="s">
        <v>40</v>
      </c>
      <c r="C18" s="55">
        <v>0</v>
      </c>
      <c r="D18" s="55">
        <v>0</v>
      </c>
      <c r="E18" s="55">
        <v>3.4604000000000003E-2</v>
      </c>
      <c r="F18" s="55">
        <v>0</v>
      </c>
      <c r="G18" s="55">
        <v>0</v>
      </c>
      <c r="H18" s="55">
        <v>0</v>
      </c>
      <c r="I18" s="55">
        <v>7.326E-3</v>
      </c>
      <c r="J18" s="55">
        <v>0.42164000000000001</v>
      </c>
      <c r="K18" s="55">
        <v>0.10574700000000001</v>
      </c>
      <c r="L18" s="55">
        <v>0.61237600000000003</v>
      </c>
      <c r="M18" s="55">
        <v>0.64835100000000012</v>
      </c>
      <c r="N18" s="55">
        <v>0.37690400000000002</v>
      </c>
      <c r="O18" s="55">
        <v>0.89865200000000001</v>
      </c>
      <c r="P18" s="55">
        <v>0.28248599999999996</v>
      </c>
      <c r="Q18" s="55">
        <v>1.581898</v>
      </c>
      <c r="R18" s="55">
        <v>0.69355900000000004</v>
      </c>
      <c r="S18" s="55">
        <v>0.73586799999999997</v>
      </c>
      <c r="T18" s="55">
        <v>1.4624349999999999</v>
      </c>
      <c r="U18" s="55">
        <v>0.83712999999999993</v>
      </c>
      <c r="V18" s="55">
        <v>0.6443549999999999</v>
      </c>
      <c r="W18" s="55">
        <v>1.0766550000000001</v>
      </c>
      <c r="X18" s="55">
        <v>1.0385789999999999</v>
      </c>
      <c r="Y18" s="55">
        <v>1.133327</v>
      </c>
      <c r="Z18" s="55">
        <v>2.5926800000000001</v>
      </c>
      <c r="AA18" s="55">
        <v>3.6882490000000003</v>
      </c>
      <c r="AB18" s="55">
        <v>3.9467310000000002</v>
      </c>
      <c r="AC18" s="55">
        <v>4.7668509999999999</v>
      </c>
      <c r="AD18" s="55">
        <v>7.6256510000000004</v>
      </c>
      <c r="AE18" s="55">
        <v>7.8748569999999987</v>
      </c>
      <c r="AF18" s="55">
        <f t="shared" si="0"/>
        <v>43.086910999999994</v>
      </c>
    </row>
    <row r="19" spans="1:32">
      <c r="A19" s="1" t="s">
        <v>41</v>
      </c>
      <c r="B19" s="1" t="s">
        <v>42</v>
      </c>
      <c r="C19" s="55">
        <v>4.2091000000000003E-2</v>
      </c>
      <c r="D19" s="55">
        <v>1.3272000000000003E-2</v>
      </c>
      <c r="E19" s="55">
        <v>0.12549299999999999</v>
      </c>
      <c r="F19" s="55">
        <v>9.8138000000000003E-2</v>
      </c>
      <c r="G19" s="55">
        <v>0.96583799999999997</v>
      </c>
      <c r="H19" s="55">
        <v>4.8914700000000009</v>
      </c>
      <c r="I19" s="55">
        <v>9.0308539999999997</v>
      </c>
      <c r="J19" s="55">
        <v>14.989980000000001</v>
      </c>
      <c r="K19" s="55">
        <v>16.813486000000001</v>
      </c>
      <c r="L19" s="55">
        <v>63.166261000000006</v>
      </c>
      <c r="M19" s="55">
        <v>76.862948000000003</v>
      </c>
      <c r="N19" s="55">
        <v>107.34587400000001</v>
      </c>
      <c r="O19" s="55">
        <v>116.65310600000001</v>
      </c>
      <c r="P19" s="55">
        <v>137.25351599999999</v>
      </c>
      <c r="Q19" s="55">
        <v>123.89313100000001</v>
      </c>
      <c r="R19" s="55">
        <v>209.64100100000002</v>
      </c>
      <c r="S19" s="55">
        <v>214.06386799999996</v>
      </c>
      <c r="T19" s="55">
        <v>236.60602599999999</v>
      </c>
      <c r="U19" s="55">
        <v>263.17394899999999</v>
      </c>
      <c r="V19" s="55">
        <v>303.49697100000003</v>
      </c>
      <c r="W19" s="55">
        <v>329.06983000000002</v>
      </c>
      <c r="X19" s="55">
        <v>364.66093999999998</v>
      </c>
      <c r="Y19" s="55">
        <v>378.90382699999998</v>
      </c>
      <c r="Z19" s="55">
        <v>82.68178300000001</v>
      </c>
      <c r="AA19" s="55">
        <v>77.537937999999983</v>
      </c>
      <c r="AB19" s="55">
        <v>336.24779000000001</v>
      </c>
      <c r="AC19" s="55">
        <v>420.81280500000003</v>
      </c>
      <c r="AD19" s="55">
        <v>397.59486800000002</v>
      </c>
      <c r="AE19" s="55">
        <v>306.95452299999999</v>
      </c>
      <c r="AF19" s="55">
        <f t="shared" si="0"/>
        <v>4593.5915770000001</v>
      </c>
    </row>
    <row r="20" spans="1:32">
      <c r="A20" s="1" t="s">
        <v>43</v>
      </c>
      <c r="B20" s="1" t="s">
        <v>44</v>
      </c>
      <c r="C20" s="55">
        <v>7.8399999999999997E-4</v>
      </c>
      <c r="D20" s="55">
        <v>0</v>
      </c>
      <c r="E20" s="55">
        <v>3.4729999999999997E-2</v>
      </c>
      <c r="F20" s="55">
        <v>0</v>
      </c>
      <c r="G20" s="55">
        <v>1.6160000000000001E-2</v>
      </c>
      <c r="H20" s="55">
        <v>2.7403E-2</v>
      </c>
      <c r="I20" s="55">
        <v>0.96243800000000002</v>
      </c>
      <c r="J20" s="55">
        <v>4.0890819999999994</v>
      </c>
      <c r="K20" s="55">
        <v>0</v>
      </c>
      <c r="L20" s="55">
        <v>2.4419789999999999</v>
      </c>
      <c r="M20" s="55">
        <v>4.6463650000000003</v>
      </c>
      <c r="N20" s="55">
        <v>6.7483839999999997</v>
      </c>
      <c r="O20" s="55">
        <v>13.135839000000001</v>
      </c>
      <c r="P20" s="55">
        <v>11.638786</v>
      </c>
      <c r="Q20" s="55">
        <v>19.636303000000005</v>
      </c>
      <c r="R20" s="55">
        <v>30.462473000000003</v>
      </c>
      <c r="S20" s="55">
        <v>38.068213</v>
      </c>
      <c r="T20" s="55">
        <v>54.017530999999998</v>
      </c>
      <c r="U20" s="55">
        <v>71.848931000000022</v>
      </c>
      <c r="V20" s="55">
        <v>105.56113799999999</v>
      </c>
      <c r="W20" s="55">
        <v>122.49901299999999</v>
      </c>
      <c r="X20" s="55">
        <v>158.72149500000003</v>
      </c>
      <c r="Y20" s="55">
        <v>177.95313399999995</v>
      </c>
      <c r="Z20" s="55">
        <v>0.26391500000000001</v>
      </c>
      <c r="AA20" s="55">
        <v>0.80145100000000002</v>
      </c>
      <c r="AB20" s="55">
        <v>237.243686</v>
      </c>
      <c r="AC20" s="55">
        <v>344.82684499999999</v>
      </c>
      <c r="AD20" s="55">
        <v>297.33493599999997</v>
      </c>
      <c r="AE20" s="55">
        <v>318.74275000000006</v>
      </c>
      <c r="AF20" s="55">
        <f t="shared" si="0"/>
        <v>2021.7237640000001</v>
      </c>
    </row>
    <row r="21" spans="1:32">
      <c r="A21" s="1" t="s">
        <v>45</v>
      </c>
      <c r="B21" s="1" t="s">
        <v>46</v>
      </c>
      <c r="C21" s="55">
        <v>5.1999999999999997E-5</v>
      </c>
      <c r="D21" s="55">
        <v>7.7854000000000007E-2</v>
      </c>
      <c r="E21" s="55">
        <v>1.0452759999999999</v>
      </c>
      <c r="F21" s="55">
        <v>0.40873599999999999</v>
      </c>
      <c r="G21" s="55">
        <v>0.8518389999999999</v>
      </c>
      <c r="H21" s="55">
        <v>1.590714</v>
      </c>
      <c r="I21" s="55">
        <v>1.1405850000000002</v>
      </c>
      <c r="J21" s="55">
        <v>2.7098339999999999</v>
      </c>
      <c r="K21" s="55">
        <v>4.6971910000000001</v>
      </c>
      <c r="L21" s="55">
        <v>8.2406679999999994</v>
      </c>
      <c r="M21" s="55">
        <v>15.09714</v>
      </c>
      <c r="N21" s="55">
        <v>16.770754</v>
      </c>
      <c r="O21" s="55">
        <v>30.367211999999999</v>
      </c>
      <c r="P21" s="55">
        <v>32.896593999999993</v>
      </c>
      <c r="Q21" s="55">
        <v>31.22747</v>
      </c>
      <c r="R21" s="55">
        <v>45.677259999999997</v>
      </c>
      <c r="S21" s="55">
        <v>47.283817000000013</v>
      </c>
      <c r="T21" s="55">
        <v>49.482237000000005</v>
      </c>
      <c r="U21" s="55">
        <v>61.172219000000005</v>
      </c>
      <c r="V21" s="55">
        <v>84.339471000000003</v>
      </c>
      <c r="W21" s="55">
        <v>88.592611000000005</v>
      </c>
      <c r="X21" s="55">
        <v>107.199145</v>
      </c>
      <c r="Y21" s="55">
        <v>138.91714099999999</v>
      </c>
      <c r="Z21" s="55">
        <v>148.42854800000003</v>
      </c>
      <c r="AA21" s="55">
        <v>140.67871700000003</v>
      </c>
      <c r="AB21" s="55">
        <v>129.92447100000001</v>
      </c>
      <c r="AC21" s="55">
        <v>175.858205</v>
      </c>
      <c r="AD21" s="55">
        <v>146.61235299999996</v>
      </c>
      <c r="AE21" s="55">
        <v>154.54380900000001</v>
      </c>
      <c r="AF21" s="55">
        <f t="shared" si="0"/>
        <v>1665.8319230000002</v>
      </c>
    </row>
    <row r="22" spans="1:32">
      <c r="A22" s="1" t="s">
        <v>47</v>
      </c>
      <c r="B22" s="1" t="s">
        <v>48</v>
      </c>
      <c r="C22" s="55">
        <v>0.49149200000000004</v>
      </c>
      <c r="D22" s="55">
        <v>0.632969</v>
      </c>
      <c r="E22" s="55">
        <v>0.15875700000000001</v>
      </c>
      <c r="F22" s="55">
        <v>2.4320999999999999E-2</v>
      </c>
      <c r="G22" s="55">
        <v>2.7274889999999998</v>
      </c>
      <c r="H22" s="55">
        <v>38.61598</v>
      </c>
      <c r="I22" s="55">
        <v>37.808689999999999</v>
      </c>
      <c r="J22" s="55">
        <v>89.053930999999992</v>
      </c>
      <c r="K22" s="55">
        <v>87.107530999999994</v>
      </c>
      <c r="L22" s="55">
        <v>24.019562000000001</v>
      </c>
      <c r="M22" s="55">
        <v>10.039418</v>
      </c>
      <c r="N22" s="55">
        <v>11.094328000000001</v>
      </c>
      <c r="O22" s="55">
        <v>1.786054</v>
      </c>
      <c r="P22" s="55">
        <v>2.8324769999999999</v>
      </c>
      <c r="Q22" s="55">
        <v>7.3661999999999991E-2</v>
      </c>
      <c r="R22" s="55">
        <v>0.10346499999999999</v>
      </c>
      <c r="S22" s="55">
        <v>1.0568999999999999E-2</v>
      </c>
      <c r="T22" s="55">
        <v>3.1299999999999995E-3</v>
      </c>
      <c r="U22" s="55">
        <v>1.1153E-2</v>
      </c>
      <c r="V22" s="55">
        <v>2.032E-3</v>
      </c>
      <c r="W22" s="55">
        <v>0.106279</v>
      </c>
      <c r="X22" s="55">
        <v>1.6284E-2</v>
      </c>
      <c r="Y22" s="55">
        <v>5.3790000000000001E-3</v>
      </c>
      <c r="Z22" s="55">
        <v>0.12884499999999999</v>
      </c>
      <c r="AA22" s="55">
        <v>1.4003E-2</v>
      </c>
      <c r="AB22" s="55">
        <v>0.12967599999999999</v>
      </c>
      <c r="AC22" s="55">
        <v>0.19334899999999999</v>
      </c>
      <c r="AD22" s="55">
        <v>0.156387</v>
      </c>
      <c r="AE22" s="55">
        <v>0.115464</v>
      </c>
      <c r="AF22" s="55">
        <f t="shared" si="0"/>
        <v>307.46267599999993</v>
      </c>
    </row>
    <row r="23" spans="1:32">
      <c r="A23" s="1" t="s">
        <v>49</v>
      </c>
      <c r="B23" s="1" t="s">
        <v>50</v>
      </c>
      <c r="C23" s="55">
        <v>2.3712380000000004</v>
      </c>
      <c r="D23" s="55">
        <v>4.2406759999999997</v>
      </c>
      <c r="E23" s="55">
        <v>9.5512040000000002</v>
      </c>
      <c r="F23" s="55">
        <v>7.3681149999999995</v>
      </c>
      <c r="G23" s="55">
        <v>24.179156999999996</v>
      </c>
      <c r="H23" s="55">
        <v>36.123608000000004</v>
      </c>
      <c r="I23" s="55">
        <v>65.919447999999988</v>
      </c>
      <c r="J23" s="55">
        <v>295.73914600000001</v>
      </c>
      <c r="K23" s="55">
        <v>670.83097699999996</v>
      </c>
      <c r="L23" s="55">
        <v>937.76715300000012</v>
      </c>
      <c r="M23" s="55">
        <v>1281.0434700000001</v>
      </c>
      <c r="N23" s="55">
        <v>2162.4824939999999</v>
      </c>
      <c r="O23" s="55">
        <v>2892.7564409999995</v>
      </c>
      <c r="P23" s="55">
        <v>2825.4769980000001</v>
      </c>
      <c r="Q23" s="55">
        <v>3225.6476819999998</v>
      </c>
      <c r="R23" s="55">
        <v>3872.2870389999998</v>
      </c>
      <c r="S23" s="55">
        <v>4827.7073939999991</v>
      </c>
      <c r="T23" s="55">
        <v>6198.1515099999988</v>
      </c>
      <c r="U23" s="55">
        <v>5837.8804019999989</v>
      </c>
      <c r="V23" s="55">
        <v>5613.9405950000009</v>
      </c>
      <c r="W23" s="55">
        <v>2513.778855</v>
      </c>
      <c r="X23" s="55">
        <v>2580.9534229999999</v>
      </c>
      <c r="Y23" s="55">
        <v>2747.8549280000002</v>
      </c>
      <c r="Z23" s="55">
        <v>2825.8574999999996</v>
      </c>
      <c r="AA23" s="55">
        <v>2654.9124409999999</v>
      </c>
      <c r="AB23" s="55">
        <v>3046.798902</v>
      </c>
      <c r="AC23" s="55">
        <v>3304.3752500000001</v>
      </c>
      <c r="AD23" s="55">
        <v>4355.183473</v>
      </c>
      <c r="AE23" s="55">
        <v>4947.014873000001</v>
      </c>
      <c r="AF23" s="55">
        <f t="shared" si="0"/>
        <v>69768.19439199999</v>
      </c>
    </row>
    <row r="24" spans="1:32">
      <c r="A24" s="1" t="s">
        <v>51</v>
      </c>
      <c r="B24" s="1" t="s">
        <v>52</v>
      </c>
      <c r="C24" s="55">
        <v>0</v>
      </c>
      <c r="D24" s="55">
        <v>1.1698999999999999E-2</v>
      </c>
      <c r="E24" s="55">
        <v>0.49335699999999999</v>
      </c>
      <c r="F24" s="55">
        <v>8.8859999999999998E-3</v>
      </c>
      <c r="G24" s="55">
        <v>0.10310300000000001</v>
      </c>
      <c r="H24" s="55">
        <v>1.3661280000000002</v>
      </c>
      <c r="I24" s="55">
        <v>7.873181999999999</v>
      </c>
      <c r="J24" s="55">
        <v>21.510193000000001</v>
      </c>
      <c r="K24" s="55">
        <v>25.054534000000004</v>
      </c>
      <c r="L24" s="55">
        <v>24.010527</v>
      </c>
      <c r="M24" s="55">
        <v>17.883564</v>
      </c>
      <c r="N24" s="55">
        <v>28.532595000000004</v>
      </c>
      <c r="O24" s="55">
        <v>26.778931</v>
      </c>
      <c r="P24" s="55">
        <v>24.873554000000002</v>
      </c>
      <c r="Q24" s="55">
        <v>14.703943000000001</v>
      </c>
      <c r="R24" s="55">
        <v>41.801838000000004</v>
      </c>
      <c r="S24" s="55">
        <v>36.283766</v>
      </c>
      <c r="T24" s="55">
        <v>47.055168999999999</v>
      </c>
      <c r="U24" s="55">
        <v>33.833572999999994</v>
      </c>
      <c r="V24" s="55">
        <v>167.16797199999996</v>
      </c>
      <c r="W24" s="55">
        <v>239.882136</v>
      </c>
      <c r="X24" s="55">
        <v>290.93982099999999</v>
      </c>
      <c r="Y24" s="55">
        <v>340.72887800000001</v>
      </c>
      <c r="Z24" s="55">
        <v>234.56834300000003</v>
      </c>
      <c r="AA24" s="55">
        <v>147.06452899999999</v>
      </c>
      <c r="AB24" s="55">
        <v>53.765177999999999</v>
      </c>
      <c r="AC24" s="55">
        <v>59.019568999999997</v>
      </c>
      <c r="AD24" s="55">
        <v>30.620038999999995</v>
      </c>
      <c r="AE24" s="55">
        <v>34.346543999999994</v>
      </c>
      <c r="AF24" s="55">
        <f t="shared" si="0"/>
        <v>1950.2815509999998</v>
      </c>
    </row>
    <row r="25" spans="1:32">
      <c r="A25" s="1" t="s">
        <v>53</v>
      </c>
      <c r="B25" s="1" t="s">
        <v>54</v>
      </c>
      <c r="C25" s="55">
        <v>4.3489E-2</v>
      </c>
      <c r="D25" s="55">
        <v>1.1467540000000001</v>
      </c>
      <c r="E25" s="55">
        <v>1.4928979999999998</v>
      </c>
      <c r="F25" s="55">
        <v>18.349278999999996</v>
      </c>
      <c r="G25" s="55">
        <v>16.563131999999996</v>
      </c>
      <c r="H25" s="55">
        <v>213.26606700000002</v>
      </c>
      <c r="I25" s="55">
        <v>325.83475900000002</v>
      </c>
      <c r="J25" s="55">
        <v>411.43028900000007</v>
      </c>
      <c r="K25" s="55">
        <v>420.09727600000008</v>
      </c>
      <c r="L25" s="55">
        <v>408.95753699999995</v>
      </c>
      <c r="M25" s="55">
        <v>423.91031100000004</v>
      </c>
      <c r="N25" s="55">
        <v>481.3903699999999</v>
      </c>
      <c r="O25" s="55">
        <v>416.88623100000007</v>
      </c>
      <c r="P25" s="55">
        <v>374.11061499999994</v>
      </c>
      <c r="Q25" s="55">
        <v>313.15389500000003</v>
      </c>
      <c r="R25" s="55">
        <v>385.54851999999994</v>
      </c>
      <c r="S25" s="55">
        <v>394.4557329999999</v>
      </c>
      <c r="T25" s="55">
        <v>329.76706700000005</v>
      </c>
      <c r="U25" s="55">
        <v>285.37687099999999</v>
      </c>
      <c r="V25" s="55">
        <v>589.80751699999985</v>
      </c>
      <c r="W25" s="55">
        <v>280.03723200000007</v>
      </c>
      <c r="X25" s="55">
        <v>243.37085700000003</v>
      </c>
      <c r="Y25" s="55">
        <v>235.28666500000003</v>
      </c>
      <c r="Z25" s="55">
        <v>306.219763</v>
      </c>
      <c r="AA25" s="55">
        <v>356.38709900000003</v>
      </c>
      <c r="AB25" s="55">
        <v>382.50785999999999</v>
      </c>
      <c r="AC25" s="55">
        <v>329.71788899999996</v>
      </c>
      <c r="AD25" s="55">
        <v>550.17387999999994</v>
      </c>
      <c r="AE25" s="55">
        <v>528.70027400000004</v>
      </c>
      <c r="AF25" s="55">
        <f t="shared" si="0"/>
        <v>9023.9901289999998</v>
      </c>
    </row>
    <row r="26" spans="1:32">
      <c r="A26" s="1" t="s">
        <v>55</v>
      </c>
      <c r="B26" s="1" t="s">
        <v>56</v>
      </c>
      <c r="C26" s="55">
        <v>5.0033999999999995E-2</v>
      </c>
      <c r="D26" s="55">
        <v>3.0862000000000001E-2</v>
      </c>
      <c r="E26" s="55">
        <v>7.8356999999999996E-2</v>
      </c>
      <c r="F26" s="55">
        <v>2.7228999999999997</v>
      </c>
      <c r="G26" s="55">
        <v>27.652074000000002</v>
      </c>
      <c r="H26" s="55">
        <v>22.783467000000005</v>
      </c>
      <c r="I26" s="55">
        <v>9.5581379999999996</v>
      </c>
      <c r="J26" s="55">
        <v>12.950700999999999</v>
      </c>
      <c r="K26" s="55">
        <v>6.309196</v>
      </c>
      <c r="L26" s="55">
        <v>24.866205999999998</v>
      </c>
      <c r="M26" s="55">
        <v>17.289701000000001</v>
      </c>
      <c r="N26" s="55">
        <v>10.488397000000006</v>
      </c>
      <c r="O26" s="55">
        <v>17.706653999999997</v>
      </c>
      <c r="P26" s="55">
        <v>14.902764999999999</v>
      </c>
      <c r="Q26" s="55">
        <v>10.189388000000001</v>
      </c>
      <c r="R26" s="55">
        <v>13.471334000000001</v>
      </c>
      <c r="S26" s="55">
        <v>8.8946429999999985</v>
      </c>
      <c r="T26" s="55">
        <v>2.7614779999999994</v>
      </c>
      <c r="U26" s="55">
        <v>0.79166999999999998</v>
      </c>
      <c r="V26" s="55">
        <v>1.6410999999999999E-2</v>
      </c>
      <c r="W26" s="55">
        <v>2.5563999999999996E-2</v>
      </c>
      <c r="X26" s="55">
        <v>1.6343E-2</v>
      </c>
      <c r="Y26" s="55">
        <v>1.7811E-2</v>
      </c>
      <c r="Z26" s="55">
        <v>3.1549999999999998E-3</v>
      </c>
      <c r="AA26" s="55">
        <v>3.2030000000000001E-3</v>
      </c>
      <c r="AB26" s="55">
        <v>5.8076999999999997E-2</v>
      </c>
      <c r="AC26" s="55">
        <v>0</v>
      </c>
      <c r="AD26" s="55">
        <v>4.0363000000000003E-2</v>
      </c>
      <c r="AE26" s="55">
        <v>1.0169999999999998E-2</v>
      </c>
      <c r="AF26" s="55">
        <f t="shared" si="0"/>
        <v>203.68906200000004</v>
      </c>
    </row>
    <row r="27" spans="1:32">
      <c r="A27" s="1" t="s">
        <v>57</v>
      </c>
      <c r="B27" s="1" t="s">
        <v>58</v>
      </c>
      <c r="C27" s="55">
        <v>0</v>
      </c>
      <c r="D27" s="55">
        <v>0</v>
      </c>
      <c r="E27" s="55">
        <v>0</v>
      </c>
      <c r="F27" s="55">
        <v>0</v>
      </c>
      <c r="G27" s="55">
        <v>3.2994999999999997E-2</v>
      </c>
      <c r="H27" s="55">
        <v>0.365143</v>
      </c>
      <c r="I27" s="55">
        <v>1.6489580000000001</v>
      </c>
      <c r="J27" s="55">
        <v>1.3083940000000001</v>
      </c>
      <c r="K27" s="55">
        <v>0.37896999999999997</v>
      </c>
      <c r="L27" s="55">
        <v>0.5080690000000001</v>
      </c>
      <c r="M27" s="55">
        <v>0.49220399999999997</v>
      </c>
      <c r="N27" s="55">
        <v>0.52055399999999996</v>
      </c>
      <c r="O27" s="55">
        <v>1.2749250000000001</v>
      </c>
      <c r="P27" s="55">
        <v>2.4874139999999998</v>
      </c>
      <c r="Q27" s="55">
        <v>2.9567709999999998</v>
      </c>
      <c r="R27" s="55">
        <v>6.1418949999999999</v>
      </c>
      <c r="S27" s="55">
        <v>6.7608399999999991</v>
      </c>
      <c r="T27" s="55">
        <v>1.361299</v>
      </c>
      <c r="U27" s="55">
        <v>4.6857059999999997</v>
      </c>
      <c r="V27" s="55">
        <v>5.2485590000000002</v>
      </c>
      <c r="W27" s="55">
        <v>3.4450829999999999</v>
      </c>
      <c r="X27" s="55">
        <v>3.0138480000000003</v>
      </c>
      <c r="Y27" s="55">
        <v>4.1328839999999989</v>
      </c>
      <c r="Z27" s="55">
        <v>2.7779589999999996</v>
      </c>
      <c r="AA27" s="55">
        <v>5.9278110000000002</v>
      </c>
      <c r="AB27" s="55">
        <v>6.3107100000000003</v>
      </c>
      <c r="AC27" s="55">
        <v>5.3877520000000008</v>
      </c>
      <c r="AD27" s="55">
        <v>2.2251029999999998</v>
      </c>
      <c r="AE27" s="55">
        <v>3.4170909999999997</v>
      </c>
      <c r="AF27" s="55">
        <f t="shared" si="0"/>
        <v>72.81093700000001</v>
      </c>
    </row>
    <row r="28" spans="1:32">
      <c r="A28" s="1" t="s">
        <v>59</v>
      </c>
      <c r="B28" s="1" t="s">
        <v>60</v>
      </c>
      <c r="C28" s="55">
        <v>0.61321899999999985</v>
      </c>
      <c r="D28" s="55">
        <v>0.68162199999999995</v>
      </c>
      <c r="E28" s="55">
        <v>0.24304299999999998</v>
      </c>
      <c r="F28" s="55">
        <v>0.40304600000000002</v>
      </c>
      <c r="G28" s="55">
        <v>0.41761500000000001</v>
      </c>
      <c r="H28" s="55">
        <v>0.94567499999999993</v>
      </c>
      <c r="I28" s="55">
        <v>1.091186</v>
      </c>
      <c r="J28" s="55">
        <v>0.27721800000000002</v>
      </c>
      <c r="K28" s="55">
        <v>0.70597200000000015</v>
      </c>
      <c r="L28" s="55">
        <v>3.216564</v>
      </c>
      <c r="M28" s="55">
        <v>13.948014999999998</v>
      </c>
      <c r="N28" s="55">
        <v>7.9599089999999988</v>
      </c>
      <c r="O28" s="55">
        <v>11.851011000000002</v>
      </c>
      <c r="P28" s="55">
        <v>15.524443999999999</v>
      </c>
      <c r="Q28" s="55">
        <v>16.691466000000005</v>
      </c>
      <c r="R28" s="55">
        <v>33.646351000000003</v>
      </c>
      <c r="S28" s="55">
        <v>25.130421000000005</v>
      </c>
      <c r="T28" s="55">
        <v>33.120297999999998</v>
      </c>
      <c r="U28" s="55">
        <v>26.914819000000001</v>
      </c>
      <c r="V28" s="55">
        <v>24.569983999999998</v>
      </c>
      <c r="W28" s="55">
        <v>44.68301300000001</v>
      </c>
      <c r="X28" s="55">
        <v>29.836850000000005</v>
      </c>
      <c r="Y28" s="55">
        <v>33.076020999999997</v>
      </c>
      <c r="Z28" s="55">
        <v>30.982620000000001</v>
      </c>
      <c r="AA28" s="55">
        <v>35.905719000000005</v>
      </c>
      <c r="AB28" s="55">
        <v>41.159978000000002</v>
      </c>
      <c r="AC28" s="55">
        <v>47.468586999999999</v>
      </c>
      <c r="AD28" s="55">
        <v>51.321007000000016</v>
      </c>
      <c r="AE28" s="55">
        <v>46.941476999999985</v>
      </c>
      <c r="AF28" s="55">
        <f t="shared" si="0"/>
        <v>579.32715000000007</v>
      </c>
    </row>
    <row r="29" spans="1:32">
      <c r="A29" s="1" t="s">
        <v>61</v>
      </c>
      <c r="B29" s="1" t="s">
        <v>62</v>
      </c>
      <c r="C29" s="55">
        <v>2.4419E-2</v>
      </c>
      <c r="D29" s="55">
        <v>0.20522500000000002</v>
      </c>
      <c r="E29" s="55">
        <v>0.6797970000000001</v>
      </c>
      <c r="F29" s="55">
        <v>0.33075400000000005</v>
      </c>
      <c r="G29" s="55">
        <v>2.0870230000000003</v>
      </c>
      <c r="H29" s="55">
        <v>0.15040199999999998</v>
      </c>
      <c r="I29" s="55">
        <v>0.60442899999999999</v>
      </c>
      <c r="J29" s="55">
        <v>1.3024439999999999</v>
      </c>
      <c r="K29" s="55">
        <v>1.4778340000000001</v>
      </c>
      <c r="L29" s="55">
        <v>4.0062429999999996</v>
      </c>
      <c r="M29" s="55">
        <v>7.3362150000000002</v>
      </c>
      <c r="N29" s="55">
        <v>2.5677300000000001</v>
      </c>
      <c r="O29" s="55">
        <v>29.218970000000002</v>
      </c>
      <c r="P29" s="55">
        <v>38.460931999999993</v>
      </c>
      <c r="Q29" s="55">
        <v>33.396324</v>
      </c>
      <c r="R29" s="55">
        <v>38.819899999999983</v>
      </c>
      <c r="S29" s="55">
        <v>31.445419999999995</v>
      </c>
      <c r="T29" s="55">
        <v>40.337321000000003</v>
      </c>
      <c r="U29" s="55">
        <v>46.011060999999998</v>
      </c>
      <c r="V29" s="55">
        <v>38.821583000000004</v>
      </c>
      <c r="W29" s="55">
        <v>21.808750999999994</v>
      </c>
      <c r="X29" s="55">
        <v>32.800978999999998</v>
      </c>
      <c r="Y29" s="55">
        <v>48.616732999999996</v>
      </c>
      <c r="Z29" s="55">
        <v>42.432522000000006</v>
      </c>
      <c r="AA29" s="55">
        <v>30.597555999999997</v>
      </c>
      <c r="AB29" s="55">
        <v>22.828716999999997</v>
      </c>
      <c r="AC29" s="55">
        <v>26.734731</v>
      </c>
      <c r="AD29" s="55">
        <v>27.601921000000004</v>
      </c>
      <c r="AE29" s="55">
        <v>30.541868000000001</v>
      </c>
      <c r="AF29" s="55">
        <f t="shared" si="0"/>
        <v>601.24780399999986</v>
      </c>
    </row>
    <row r="30" spans="1:32">
      <c r="A30" s="1" t="s">
        <v>63</v>
      </c>
      <c r="B30" s="1" t="s">
        <v>64</v>
      </c>
      <c r="C30" s="55">
        <v>1.1139E-2</v>
      </c>
      <c r="D30" s="55">
        <v>6.9870000000000002E-2</v>
      </c>
      <c r="E30" s="55">
        <v>0.26082499999999997</v>
      </c>
      <c r="F30" s="55">
        <v>0.26367499999999999</v>
      </c>
      <c r="G30" s="55">
        <v>1.8881980000000003</v>
      </c>
      <c r="H30" s="55">
        <v>4.3078450000000004</v>
      </c>
      <c r="I30" s="55">
        <v>3.164031</v>
      </c>
      <c r="J30" s="55">
        <v>4.5637070000000008</v>
      </c>
      <c r="K30" s="55">
        <v>4.4267079999999996</v>
      </c>
      <c r="L30" s="55">
        <v>7.2082880000000005</v>
      </c>
      <c r="M30" s="55">
        <v>14.535711000000003</v>
      </c>
      <c r="N30" s="55">
        <v>28.743394999999996</v>
      </c>
      <c r="O30" s="55">
        <v>36.029981999999997</v>
      </c>
      <c r="P30" s="55">
        <v>54.703063999999998</v>
      </c>
      <c r="Q30" s="55">
        <v>102.56808700000001</v>
      </c>
      <c r="R30" s="55">
        <v>149.07436100000001</v>
      </c>
      <c r="S30" s="55">
        <v>249.107755</v>
      </c>
      <c r="T30" s="55">
        <v>222.93796900000004</v>
      </c>
      <c r="U30" s="55">
        <v>259.11070699999999</v>
      </c>
      <c r="V30" s="55">
        <v>470.68504600000006</v>
      </c>
      <c r="W30" s="55">
        <v>743.37361700000008</v>
      </c>
      <c r="X30" s="55">
        <v>892.12675400000001</v>
      </c>
      <c r="Y30" s="55">
        <v>1105.512514</v>
      </c>
      <c r="Z30" s="55">
        <v>1508.1784989999999</v>
      </c>
      <c r="AA30" s="55">
        <v>1810.441869</v>
      </c>
      <c r="AB30" s="55">
        <v>1869.4268020000006</v>
      </c>
      <c r="AC30" s="55">
        <v>2626.4521690000001</v>
      </c>
      <c r="AD30" s="55">
        <v>2791.7187479999989</v>
      </c>
      <c r="AE30" s="55">
        <v>2920.2436239999997</v>
      </c>
      <c r="AF30" s="55">
        <f t="shared" si="0"/>
        <v>17881.134958999999</v>
      </c>
    </row>
    <row r="31" spans="1:32">
      <c r="A31" s="1" t="s">
        <v>65</v>
      </c>
      <c r="B31" s="1" t="s">
        <v>66</v>
      </c>
      <c r="C31" s="55">
        <v>7.6439000000000007E-2</v>
      </c>
      <c r="D31" s="55">
        <v>4.5130000000000005E-3</v>
      </c>
      <c r="E31" s="55">
        <v>2.0149999999999999E-3</v>
      </c>
      <c r="F31" s="55">
        <v>2.4859999999999999E-3</v>
      </c>
      <c r="G31" s="55">
        <v>0</v>
      </c>
      <c r="H31" s="55">
        <v>5.1E-5</v>
      </c>
      <c r="I31" s="55">
        <v>2.2127000000000001E-2</v>
      </c>
      <c r="J31" s="55">
        <v>5.4270000000000004E-3</v>
      </c>
      <c r="K31" s="55">
        <v>2.1939999999999998E-3</v>
      </c>
      <c r="L31" s="55">
        <v>8.6000000000000007E-2</v>
      </c>
      <c r="M31" s="55">
        <v>0.21742600000000001</v>
      </c>
      <c r="N31" s="55">
        <v>1.180831</v>
      </c>
      <c r="O31" s="55">
        <v>0.69878400000000007</v>
      </c>
      <c r="P31" s="55">
        <v>0.44236899999999996</v>
      </c>
      <c r="Q31" s="55">
        <v>0.184027</v>
      </c>
      <c r="R31" s="55">
        <v>0.23035399999999998</v>
      </c>
      <c r="S31" s="55">
        <v>0.85422300000000007</v>
      </c>
      <c r="T31" s="55">
        <v>0.46270200000000006</v>
      </c>
      <c r="U31" s="55">
        <v>0.41504599999999997</v>
      </c>
      <c r="V31" s="55">
        <v>0.62419000000000002</v>
      </c>
      <c r="W31" s="55">
        <v>0.61071000000000009</v>
      </c>
      <c r="X31" s="55">
        <v>0.50259399999999999</v>
      </c>
      <c r="Y31" s="55">
        <v>0.62351300000000009</v>
      </c>
      <c r="Z31" s="55">
        <v>0.37400800000000001</v>
      </c>
      <c r="AA31" s="55">
        <v>0.48145100000000002</v>
      </c>
      <c r="AB31" s="55">
        <v>0.44186900000000001</v>
      </c>
      <c r="AC31" s="55">
        <v>0.29791200000000001</v>
      </c>
      <c r="AD31" s="55">
        <v>0.22819900000000001</v>
      </c>
      <c r="AE31" s="55">
        <v>0.18553200000000003</v>
      </c>
      <c r="AF31" s="55">
        <f t="shared" si="0"/>
        <v>9.2569920000000021</v>
      </c>
    </row>
    <row r="32" spans="1:32">
      <c r="A32" s="1" t="s">
        <v>67</v>
      </c>
      <c r="B32" s="1" t="s">
        <v>68</v>
      </c>
      <c r="C32" s="55">
        <v>7.7399999999999995E-4</v>
      </c>
      <c r="D32" s="55">
        <v>6.4359999999999999E-3</v>
      </c>
      <c r="E32" s="55">
        <v>6.1020000000000007E-3</v>
      </c>
      <c r="F32" s="55">
        <v>7.6100000000000004E-3</v>
      </c>
      <c r="G32" s="55">
        <v>1.0537000000000001E-2</v>
      </c>
      <c r="H32" s="55">
        <v>5.6999999999999996E-5</v>
      </c>
      <c r="I32" s="55">
        <v>8.9039999999999987E-3</v>
      </c>
      <c r="J32" s="55">
        <v>0.13036700000000001</v>
      </c>
      <c r="K32" s="55">
        <v>8.0317E-2</v>
      </c>
      <c r="L32" s="55">
        <v>8.0037999999999998E-2</v>
      </c>
      <c r="M32" s="55">
        <v>7.4411000000000005E-2</v>
      </c>
      <c r="N32" s="55">
        <v>0.16941000000000001</v>
      </c>
      <c r="O32" s="55">
        <v>0.27767999999999998</v>
      </c>
      <c r="P32" s="55">
        <v>0.191054</v>
      </c>
      <c r="Q32" s="55">
        <v>4.7105999999999995E-2</v>
      </c>
      <c r="R32" s="55">
        <v>0.13613500000000001</v>
      </c>
      <c r="S32" s="55">
        <v>0.204654</v>
      </c>
      <c r="T32" s="55">
        <v>1.2915710000000002</v>
      </c>
      <c r="U32" s="55">
        <v>0.36578700000000003</v>
      </c>
      <c r="V32" s="55">
        <v>0.58362999999999998</v>
      </c>
      <c r="W32" s="55">
        <v>0.36061900000000002</v>
      </c>
      <c r="X32" s="55">
        <v>0.44163999999999998</v>
      </c>
      <c r="Y32" s="55">
        <v>0.47971299999999995</v>
      </c>
      <c r="Z32" s="55">
        <v>0.438253</v>
      </c>
      <c r="AA32" s="55">
        <v>0.65854799999999991</v>
      </c>
      <c r="AB32" s="55">
        <v>0.53632800000000003</v>
      </c>
      <c r="AC32" s="55">
        <v>0.35653899999999994</v>
      </c>
      <c r="AD32" s="55">
        <v>0.11372699999999999</v>
      </c>
      <c r="AE32" s="55">
        <v>7.9955999999999999E-2</v>
      </c>
      <c r="AF32" s="55">
        <f t="shared" si="0"/>
        <v>7.1379030000000006</v>
      </c>
    </row>
    <row r="33" spans="1:32">
      <c r="A33" s="1" t="s">
        <v>69</v>
      </c>
      <c r="B33" s="1" t="s">
        <v>70</v>
      </c>
      <c r="C33" s="55">
        <v>1.6820729999999999</v>
      </c>
      <c r="D33" s="55">
        <v>0.54911199999999993</v>
      </c>
      <c r="E33" s="55">
        <v>1.083224</v>
      </c>
      <c r="F33" s="55">
        <v>1.045504</v>
      </c>
      <c r="G33" s="55">
        <v>2.6878719999999996</v>
      </c>
      <c r="H33" s="55">
        <v>1.8723770000000004</v>
      </c>
      <c r="I33" s="55">
        <v>23.232579999999999</v>
      </c>
      <c r="J33" s="55">
        <v>14.513201</v>
      </c>
      <c r="K33" s="55">
        <v>15.233686999999998</v>
      </c>
      <c r="L33" s="55">
        <v>20.771314000000004</v>
      </c>
      <c r="M33" s="55">
        <v>29.511381</v>
      </c>
      <c r="N33" s="55">
        <v>46.888198000000003</v>
      </c>
      <c r="O33" s="55">
        <v>62.628945999999992</v>
      </c>
      <c r="P33" s="55">
        <v>67.410990999999996</v>
      </c>
      <c r="Q33" s="55">
        <v>90.383495000000011</v>
      </c>
      <c r="R33" s="55">
        <v>125.27203900000001</v>
      </c>
      <c r="S33" s="55">
        <v>166.62761000000003</v>
      </c>
      <c r="T33" s="55">
        <v>196.38096199999995</v>
      </c>
      <c r="U33" s="55">
        <v>188.117469</v>
      </c>
      <c r="V33" s="55">
        <v>194.29752199999999</v>
      </c>
      <c r="W33" s="55">
        <v>211.84493700000004</v>
      </c>
      <c r="X33" s="55">
        <v>288.04577</v>
      </c>
      <c r="Y33" s="55">
        <v>379.04462800000005</v>
      </c>
      <c r="Z33" s="55">
        <v>385.9042530000001</v>
      </c>
      <c r="AA33" s="55">
        <v>460.98953999999992</v>
      </c>
      <c r="AB33" s="55">
        <v>459.22815500000019</v>
      </c>
      <c r="AC33" s="55">
        <v>527.21302500000036</v>
      </c>
      <c r="AD33" s="55">
        <v>531.32151699999997</v>
      </c>
      <c r="AE33" s="55">
        <v>496.14048099999997</v>
      </c>
      <c r="AF33" s="55">
        <f t="shared" si="0"/>
        <v>4989.9218630000014</v>
      </c>
    </row>
    <row r="34" spans="1:32">
      <c r="B34" s="1" t="s">
        <v>431</v>
      </c>
      <c r="C34" s="55">
        <f>SUM(C9:C33)</f>
        <v>6.800802</v>
      </c>
      <c r="D34" s="55">
        <f t="shared" ref="D34:AD34" si="1">SUM(D9:D33)</f>
        <v>17.175719000000001</v>
      </c>
      <c r="E34" s="55">
        <f t="shared" si="1"/>
        <v>26.125740999999998</v>
      </c>
      <c r="F34" s="55">
        <f t="shared" si="1"/>
        <v>41.588290999999998</v>
      </c>
      <c r="G34" s="55">
        <f t="shared" si="1"/>
        <v>98.125821999999985</v>
      </c>
      <c r="H34" s="55">
        <f t="shared" si="1"/>
        <v>371.84864700000003</v>
      </c>
      <c r="I34" s="55">
        <f t="shared" si="1"/>
        <v>625.57521699999995</v>
      </c>
      <c r="J34" s="55">
        <f t="shared" si="1"/>
        <v>1044.5903490000001</v>
      </c>
      <c r="K34" s="55">
        <f t="shared" si="1"/>
        <v>1423.8166519999997</v>
      </c>
      <c r="L34" s="55">
        <f t="shared" si="1"/>
        <v>1811.5890060000002</v>
      </c>
      <c r="M34" s="55">
        <f t="shared" si="1"/>
        <v>2294.90888</v>
      </c>
      <c r="N34" s="55">
        <f t="shared" si="1"/>
        <v>3394.0001070000008</v>
      </c>
      <c r="O34" s="55">
        <f t="shared" si="1"/>
        <v>4268.4320829999988</v>
      </c>
      <c r="P34" s="55">
        <f t="shared" si="1"/>
        <v>4331.6456519999992</v>
      </c>
      <c r="Q34" s="55">
        <f t="shared" si="1"/>
        <v>4670.1634440000007</v>
      </c>
      <c r="R34" s="55">
        <f t="shared" si="1"/>
        <v>5826.9597130000011</v>
      </c>
      <c r="S34" s="55">
        <f t="shared" si="1"/>
        <v>6867.1930669999983</v>
      </c>
      <c r="T34" s="55">
        <f t="shared" si="1"/>
        <v>8200.9720099999977</v>
      </c>
      <c r="U34" s="55">
        <f t="shared" si="1"/>
        <v>7865.1904919999979</v>
      </c>
      <c r="V34" s="55">
        <f t="shared" si="1"/>
        <v>8421.1040300000004</v>
      </c>
      <c r="W34" s="55">
        <f t="shared" si="1"/>
        <v>5480.2921549999983</v>
      </c>
      <c r="X34" s="55">
        <f t="shared" si="1"/>
        <v>5971.2189279999975</v>
      </c>
      <c r="Y34" s="55">
        <f t="shared" si="1"/>
        <v>6672.9299819999969</v>
      </c>
      <c r="Z34" s="55">
        <f t="shared" si="1"/>
        <v>6788.9878119999994</v>
      </c>
      <c r="AA34" s="55">
        <f t="shared" si="1"/>
        <v>6956.7418009999992</v>
      </c>
      <c r="AB34" s="55">
        <f t="shared" si="1"/>
        <v>7915.6634259999992</v>
      </c>
      <c r="AC34" s="55">
        <f t="shared" si="1"/>
        <v>9709.266235000001</v>
      </c>
      <c r="AD34" s="55">
        <f t="shared" si="1"/>
        <v>11554.008405999999</v>
      </c>
      <c r="AE34" s="55">
        <f>SUM(AE9:AE33)</f>
        <v>11477.404127000002</v>
      </c>
      <c r="AF34" s="55">
        <f>SUM(AF9:AF33)</f>
        <v>134134.31859599997</v>
      </c>
    </row>
    <row r="35" spans="1:32">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ht="13.8"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row>
    <row r="38" spans="1:32" ht="13.8" thickTop="1">
      <c r="A38" s="30" t="s">
        <v>21</v>
      </c>
      <c r="B38" s="30" t="s">
        <v>22</v>
      </c>
      <c r="C38" s="63">
        <f>C9/C$34*100</f>
        <v>9.5474033797778551E-2</v>
      </c>
      <c r="D38" s="63">
        <f t="shared" ref="D38:AB47" si="2">D9/D$34*100</f>
        <v>9.9151598835542209E-3</v>
      </c>
      <c r="E38" s="63">
        <f t="shared" si="2"/>
        <v>3.0621141042468428E-4</v>
      </c>
      <c r="F38" s="63">
        <f t="shared" si="2"/>
        <v>0.27596469400485829</v>
      </c>
      <c r="G38" s="63">
        <f t="shared" si="2"/>
        <v>8.2639817274600777E-2</v>
      </c>
      <c r="H38" s="63">
        <f t="shared" si="2"/>
        <v>3.3365187960466079E-2</v>
      </c>
      <c r="I38" s="63">
        <f t="shared" si="2"/>
        <v>3.1163478779562975E-2</v>
      </c>
      <c r="J38" s="63">
        <f t="shared" si="2"/>
        <v>1.3238873988486371E-2</v>
      </c>
      <c r="K38" s="63">
        <f t="shared" si="2"/>
        <v>8.1544909477572272E-3</v>
      </c>
      <c r="L38" s="63">
        <f t="shared" si="2"/>
        <v>1.0310230376834158E-2</v>
      </c>
      <c r="M38" s="63">
        <f t="shared" si="2"/>
        <v>6.1322478302493641E-2</v>
      </c>
      <c r="N38" s="63">
        <f t="shared" si="2"/>
        <v>8.4420739825274236E-3</v>
      </c>
      <c r="O38" s="63">
        <f t="shared" si="2"/>
        <v>0.6205394975239672</v>
      </c>
      <c r="P38" s="63">
        <f t="shared" si="2"/>
        <v>0.84638843860813573</v>
      </c>
      <c r="Q38" s="63">
        <f t="shared" si="2"/>
        <v>0.61339082332982253</v>
      </c>
      <c r="R38" s="63">
        <f t="shared" si="2"/>
        <v>0.61699860254379602</v>
      </c>
      <c r="S38" s="63">
        <f t="shared" si="2"/>
        <v>0.39610763429261259</v>
      </c>
      <c r="T38" s="63">
        <f t="shared" si="2"/>
        <v>0.32660185850335577</v>
      </c>
      <c r="U38" s="63">
        <f t="shared" si="2"/>
        <v>0.37181508864591661</v>
      </c>
      <c r="V38" s="63">
        <f t="shared" si="2"/>
        <v>0.25678621143930935</v>
      </c>
      <c r="W38" s="63">
        <f t="shared" si="2"/>
        <v>0.32543819737289181</v>
      </c>
      <c r="X38" s="63">
        <f t="shared" si="2"/>
        <v>0.17442731753077009</v>
      </c>
      <c r="Y38" s="63">
        <f t="shared" si="2"/>
        <v>0.28708090826180654</v>
      </c>
      <c r="Z38" s="63">
        <f t="shared" si="2"/>
        <v>0.24798007399928437</v>
      </c>
      <c r="AA38" s="63">
        <f t="shared" si="2"/>
        <v>0.18967121933580008</v>
      </c>
      <c r="AB38" s="63">
        <f t="shared" si="2"/>
        <v>9.7877898326901414E-2</v>
      </c>
      <c r="AC38" s="63">
        <f t="shared" ref="AC38:AF38" si="3">AC9/AC$34*100</f>
        <v>5.1772800110058984E-2</v>
      </c>
      <c r="AD38" s="63">
        <f t="shared" si="3"/>
        <v>2.7984443894994337E-2</v>
      </c>
      <c r="AE38" s="63">
        <f t="shared" ref="AE38:AF63" si="4">AE9/AE$34*100</f>
        <v>3.8533312507451095E-2</v>
      </c>
      <c r="AF38" s="63">
        <f t="shared" si="3"/>
        <v>0.2483544856282098</v>
      </c>
    </row>
    <row r="39" spans="1:32">
      <c r="A39" s="1" t="s">
        <v>23</v>
      </c>
      <c r="B39" s="1" t="s">
        <v>24</v>
      </c>
      <c r="C39" s="63">
        <f t="shared" ref="C39:R63" si="5">C10/C$34*100</f>
        <v>6.2675255065505517</v>
      </c>
      <c r="D39" s="63">
        <f t="shared" si="5"/>
        <v>43.021139318825604</v>
      </c>
      <c r="E39" s="63">
        <f t="shared" si="5"/>
        <v>12.689343433359459</v>
      </c>
      <c r="F39" s="63">
        <f t="shared" si="5"/>
        <v>4.0606477433756538</v>
      </c>
      <c r="G39" s="63">
        <f t="shared" si="5"/>
        <v>3.9688982172297118</v>
      </c>
      <c r="H39" s="63">
        <f t="shared" si="5"/>
        <v>1.896913181453636</v>
      </c>
      <c r="I39" s="63">
        <f t="shared" si="5"/>
        <v>8.1754953857131465</v>
      </c>
      <c r="J39" s="63">
        <f t="shared" si="5"/>
        <v>7.6037870803648389</v>
      </c>
      <c r="K39" s="63">
        <f t="shared" si="5"/>
        <v>3.7022832206628808</v>
      </c>
      <c r="L39" s="63">
        <f t="shared" si="5"/>
        <v>4.5276563132333321</v>
      </c>
      <c r="M39" s="63">
        <f t="shared" si="5"/>
        <v>4.599315638187778</v>
      </c>
      <c r="N39" s="63">
        <f t="shared" si="5"/>
        <v>4.3668151540220315</v>
      </c>
      <c r="O39" s="63">
        <f t="shared" si="5"/>
        <v>7.4544682640555457</v>
      </c>
      <c r="P39" s="63">
        <f t="shared" si="5"/>
        <v>9.1815721541388928</v>
      </c>
      <c r="Q39" s="63">
        <f t="shared" si="5"/>
        <v>8.4602025119187676</v>
      </c>
      <c r="R39" s="63">
        <f t="shared" si="5"/>
        <v>8.3990609186489138</v>
      </c>
      <c r="S39" s="63">
        <f t="shared" si="2"/>
        <v>6.5176351332077695</v>
      </c>
      <c r="T39" s="63">
        <f t="shared" si="2"/>
        <v>4.7789007513025279</v>
      </c>
      <c r="U39" s="63">
        <f t="shared" si="2"/>
        <v>5.212126183300585</v>
      </c>
      <c r="V39" s="63">
        <f t="shared" si="2"/>
        <v>4.594756787489775</v>
      </c>
      <c r="W39" s="63">
        <f t="shared" si="2"/>
        <v>7.9623639334972687</v>
      </c>
      <c r="X39" s="63">
        <f t="shared" si="2"/>
        <v>8.1728955994493742</v>
      </c>
      <c r="Y39" s="63">
        <f t="shared" si="2"/>
        <v>7.583689104562227</v>
      </c>
      <c r="Z39" s="63">
        <f t="shared" si="2"/>
        <v>7.8989210888275503</v>
      </c>
      <c r="AA39" s="63">
        <f t="shared" si="2"/>
        <v>7.7231704922952362</v>
      </c>
      <c r="AB39" s="63">
        <f t="shared" ref="AB39:AD54" si="6">AB10/AB$34*100</f>
        <v>8.0017851178403561</v>
      </c>
      <c r="AC39" s="63">
        <f t="shared" si="6"/>
        <v>8.8642737995741037</v>
      </c>
      <c r="AD39" s="63">
        <f t="shared" si="6"/>
        <v>6.7777471288088682</v>
      </c>
      <c r="AE39" s="63">
        <f t="shared" si="4"/>
        <v>5.5293759980714485</v>
      </c>
      <c r="AF39" s="63">
        <f t="shared" si="4"/>
        <v>6.855349221026434</v>
      </c>
    </row>
    <row r="40" spans="1:32">
      <c r="A40" s="1" t="s">
        <v>25</v>
      </c>
      <c r="B40" s="1" t="s">
        <v>26</v>
      </c>
      <c r="C40" s="63">
        <f t="shared" si="5"/>
        <v>3.2257371998184916</v>
      </c>
      <c r="D40" s="63">
        <f t="shared" si="2"/>
        <v>2.2892666094502365</v>
      </c>
      <c r="E40" s="63">
        <f t="shared" si="2"/>
        <v>3.3200015264638809</v>
      </c>
      <c r="F40" s="63">
        <f t="shared" si="2"/>
        <v>2.3382422711238604</v>
      </c>
      <c r="G40" s="63">
        <f t="shared" si="2"/>
        <v>2.1071721569884021</v>
      </c>
      <c r="H40" s="63">
        <f t="shared" si="2"/>
        <v>0.78782134172993223</v>
      </c>
      <c r="I40" s="63">
        <f t="shared" si="2"/>
        <v>3.0097290443013192</v>
      </c>
      <c r="J40" s="63">
        <f t="shared" si="2"/>
        <v>1.9939021090841038</v>
      </c>
      <c r="K40" s="63">
        <f t="shared" si="2"/>
        <v>1.4668571245225193</v>
      </c>
      <c r="L40" s="63">
        <f t="shared" si="2"/>
        <v>1.8300137553384999</v>
      </c>
      <c r="M40" s="63">
        <f t="shared" si="2"/>
        <v>2.0569760922272433</v>
      </c>
      <c r="N40" s="63">
        <f t="shared" si="2"/>
        <v>1.6131804735974329</v>
      </c>
      <c r="O40" s="63">
        <f t="shared" si="2"/>
        <v>0.68519757211280441</v>
      </c>
      <c r="P40" s="63">
        <f t="shared" si="2"/>
        <v>0.99487394542770446</v>
      </c>
      <c r="Q40" s="63">
        <f t="shared" si="2"/>
        <v>1.1297164142677487</v>
      </c>
      <c r="R40" s="63">
        <f t="shared" si="2"/>
        <v>1.3464516637202979</v>
      </c>
      <c r="S40" s="63">
        <f t="shared" si="2"/>
        <v>1.1633510987757989</v>
      </c>
      <c r="T40" s="63">
        <f t="shared" si="2"/>
        <v>0.99813637822670742</v>
      </c>
      <c r="U40" s="63">
        <f t="shared" si="2"/>
        <v>1.0908362370532145</v>
      </c>
      <c r="V40" s="63">
        <f t="shared" si="2"/>
        <v>1.2885978324625924</v>
      </c>
      <c r="W40" s="63">
        <f t="shared" si="2"/>
        <v>1.7958639834594736</v>
      </c>
      <c r="X40" s="63">
        <f t="shared" si="2"/>
        <v>2.0071097952548569</v>
      </c>
      <c r="Y40" s="63">
        <f t="shared" si="2"/>
        <v>1.9804956796563018</v>
      </c>
      <c r="Z40" s="63">
        <f t="shared" si="2"/>
        <v>2.6715218088831651</v>
      </c>
      <c r="AA40" s="63">
        <f t="shared" si="2"/>
        <v>3.529049877411139</v>
      </c>
      <c r="AB40" s="63">
        <f t="shared" si="6"/>
        <v>1.9385577397843241</v>
      </c>
      <c r="AC40" s="63">
        <f t="shared" si="6"/>
        <v>1.114980508102217</v>
      </c>
      <c r="AD40" s="63">
        <f t="shared" si="6"/>
        <v>3.7731239036801512</v>
      </c>
      <c r="AE40" s="63">
        <f t="shared" si="4"/>
        <v>1.5819557888780089</v>
      </c>
      <c r="AF40" s="63">
        <f t="shared" si="4"/>
        <v>1.8035931239092633</v>
      </c>
    </row>
    <row r="41" spans="1:32">
      <c r="A41" s="1" t="s">
        <v>27</v>
      </c>
      <c r="B41" s="1" t="s">
        <v>28</v>
      </c>
      <c r="C41" s="63">
        <f t="shared" si="5"/>
        <v>1.4512258995336138</v>
      </c>
      <c r="D41" s="63">
        <f t="shared" si="2"/>
        <v>3.1003418255736483</v>
      </c>
      <c r="E41" s="63">
        <f t="shared" si="2"/>
        <v>0.64847921442687506</v>
      </c>
      <c r="F41" s="63">
        <f t="shared" si="2"/>
        <v>0.72666847502822385</v>
      </c>
      <c r="G41" s="63">
        <f t="shared" si="2"/>
        <v>3.3314268694737663</v>
      </c>
      <c r="H41" s="63">
        <f t="shared" si="2"/>
        <v>0.53858579724777089</v>
      </c>
      <c r="I41" s="63">
        <f t="shared" si="2"/>
        <v>0.39515631898825687</v>
      </c>
      <c r="J41" s="63">
        <f t="shared" si="2"/>
        <v>5.1584336435411576E-2</v>
      </c>
      <c r="K41" s="63">
        <f t="shared" si="2"/>
        <v>1.9472661708974034E-2</v>
      </c>
      <c r="L41" s="63">
        <f t="shared" si="2"/>
        <v>4.5446842372811345E-2</v>
      </c>
      <c r="M41" s="63">
        <f t="shared" si="2"/>
        <v>5.4997826318925566E-2</v>
      </c>
      <c r="N41" s="63">
        <f t="shared" si="2"/>
        <v>4.0212344047518916E-2</v>
      </c>
      <c r="O41" s="63">
        <f t="shared" si="2"/>
        <v>0.31867125294494242</v>
      </c>
      <c r="P41" s="63">
        <f t="shared" si="2"/>
        <v>0.12131297022353944</v>
      </c>
      <c r="Q41" s="63">
        <f t="shared" si="2"/>
        <v>0.14800848156354163</v>
      </c>
      <c r="R41" s="63">
        <f t="shared" si="2"/>
        <v>0.14801010174754914</v>
      </c>
      <c r="S41" s="63">
        <f t="shared" si="2"/>
        <v>0.12053910410321661</v>
      </c>
      <c r="T41" s="63">
        <f t="shared" si="2"/>
        <v>4.2985136343612527E-2</v>
      </c>
      <c r="U41" s="63">
        <f t="shared" si="2"/>
        <v>3.0533068492653116E-2</v>
      </c>
      <c r="V41" s="63">
        <f t="shared" si="2"/>
        <v>3.5381251548319836E-2</v>
      </c>
      <c r="W41" s="63">
        <f t="shared" si="2"/>
        <v>5.2370437904144931E-2</v>
      </c>
      <c r="X41" s="63">
        <f t="shared" si="2"/>
        <v>0.10759039448168099</v>
      </c>
      <c r="Y41" s="63">
        <f t="shared" si="2"/>
        <v>5.4085162136203006E-2</v>
      </c>
      <c r="Z41" s="63">
        <f t="shared" si="2"/>
        <v>6.6232156022612704E-2</v>
      </c>
      <c r="AA41" s="63">
        <f t="shared" si="2"/>
        <v>5.8656136977995064E-2</v>
      </c>
      <c r="AB41" s="63">
        <f t="shared" si="6"/>
        <v>0.41093917527058843</v>
      </c>
      <c r="AC41" s="63">
        <f t="shared" si="6"/>
        <v>0.44355960540822476</v>
      </c>
      <c r="AD41" s="63">
        <f t="shared" si="6"/>
        <v>0.49082945941557599</v>
      </c>
      <c r="AE41" s="63">
        <f t="shared" si="4"/>
        <v>0.33697499514735002</v>
      </c>
      <c r="AF41" s="63">
        <f t="shared" si="4"/>
        <v>0.19171276351320621</v>
      </c>
    </row>
    <row r="42" spans="1:32">
      <c r="A42" s="1" t="s">
        <v>29</v>
      </c>
      <c r="B42" s="1" t="s">
        <v>30</v>
      </c>
      <c r="C42" s="63">
        <f t="shared" si="5"/>
        <v>3.0417441942876735</v>
      </c>
      <c r="D42" s="63">
        <f t="shared" si="2"/>
        <v>2.4990744201159787</v>
      </c>
      <c r="E42" s="63">
        <f t="shared" si="2"/>
        <v>3.1866655954370819</v>
      </c>
      <c r="F42" s="63">
        <f t="shared" si="2"/>
        <v>1.7839155737368482</v>
      </c>
      <c r="G42" s="63">
        <f t="shared" si="2"/>
        <v>0.41969584723580716</v>
      </c>
      <c r="H42" s="63">
        <f t="shared" si="2"/>
        <v>0.20134697437799204</v>
      </c>
      <c r="I42" s="63">
        <f t="shared" si="2"/>
        <v>2.7661848695006728</v>
      </c>
      <c r="J42" s="63">
        <f t="shared" si="2"/>
        <v>1.3665052538217541</v>
      </c>
      <c r="K42" s="63">
        <f t="shared" si="2"/>
        <v>1.1245890387296862</v>
      </c>
      <c r="L42" s="63">
        <f t="shared" si="2"/>
        <v>1.0320666518772192</v>
      </c>
      <c r="M42" s="63">
        <f t="shared" si="2"/>
        <v>1.6969407953138425</v>
      </c>
      <c r="N42" s="63">
        <f t="shared" si="2"/>
        <v>1.5136140948860608</v>
      </c>
      <c r="O42" s="63">
        <f t="shared" si="2"/>
        <v>0.41241771352321654</v>
      </c>
      <c r="P42" s="63">
        <f t="shared" si="2"/>
        <v>0.58642204466266923</v>
      </c>
      <c r="Q42" s="63">
        <f t="shared" si="2"/>
        <v>0.74500844386293397</v>
      </c>
      <c r="R42" s="63">
        <f t="shared" si="2"/>
        <v>0.80248816369326414</v>
      </c>
      <c r="S42" s="63">
        <f t="shared" si="2"/>
        <v>0.44852764003409384</v>
      </c>
      <c r="T42" s="63">
        <f t="shared" si="2"/>
        <v>0.41489759943711846</v>
      </c>
      <c r="U42" s="63">
        <f t="shared" si="2"/>
        <v>0.36630505045369738</v>
      </c>
      <c r="V42" s="63">
        <f t="shared" si="2"/>
        <v>0.67095439978788629</v>
      </c>
      <c r="W42" s="63">
        <f t="shared" si="2"/>
        <v>1.3554930813720465</v>
      </c>
      <c r="X42" s="63">
        <f t="shared" si="2"/>
        <v>1.0296768673426209</v>
      </c>
      <c r="Y42" s="63">
        <f t="shared" si="2"/>
        <v>1.0420012676224724</v>
      </c>
      <c r="Z42" s="63">
        <f t="shared" si="2"/>
        <v>0.95972026764922991</v>
      </c>
      <c r="AA42" s="63">
        <f t="shared" si="2"/>
        <v>0.76925945407816365</v>
      </c>
      <c r="AB42" s="63">
        <f t="shared" si="6"/>
        <v>0.41299795406434958</v>
      </c>
      <c r="AC42" s="63">
        <f t="shared" si="6"/>
        <v>0.33772366733334297</v>
      </c>
      <c r="AD42" s="63">
        <f t="shared" si="6"/>
        <v>2.4790713571859251</v>
      </c>
      <c r="AE42" s="63">
        <f t="shared" si="4"/>
        <v>3.1288395182950235</v>
      </c>
      <c r="AF42" s="63">
        <f t="shared" si="4"/>
        <v>1.0956691690711187</v>
      </c>
    </row>
    <row r="43" spans="1:32">
      <c r="A43" s="1" t="s">
        <v>31</v>
      </c>
      <c r="B43" s="1" t="s">
        <v>32</v>
      </c>
      <c r="C43" s="63">
        <f t="shared" si="5"/>
        <v>3.0417441942876735</v>
      </c>
      <c r="D43" s="63">
        <f t="shared" si="2"/>
        <v>1.9112795219810015</v>
      </c>
      <c r="E43" s="63">
        <f t="shared" si="2"/>
        <v>3.1282328030427915</v>
      </c>
      <c r="F43" s="63">
        <f t="shared" si="2"/>
        <v>1.7007094617088256</v>
      </c>
      <c r="G43" s="63">
        <f t="shared" si="2"/>
        <v>0.41767293424558533</v>
      </c>
      <c r="H43" s="63">
        <f t="shared" si="2"/>
        <v>0.20134697437799204</v>
      </c>
      <c r="I43" s="63">
        <f t="shared" si="2"/>
        <v>2.6669736182979258</v>
      </c>
      <c r="J43" s="63">
        <f t="shared" si="2"/>
        <v>1.3591107761613062</v>
      </c>
      <c r="K43" s="63">
        <f t="shared" si="2"/>
        <v>1.0808150739341125</v>
      </c>
      <c r="L43" s="63">
        <f t="shared" si="2"/>
        <v>0.99242725256415021</v>
      </c>
      <c r="M43" s="63">
        <f t="shared" si="2"/>
        <v>1.6620971896714261</v>
      </c>
      <c r="N43" s="63">
        <f t="shared" si="2"/>
        <v>1.260735817649165</v>
      </c>
      <c r="O43" s="63">
        <f t="shared" si="2"/>
        <v>0.3991248230902214</v>
      </c>
      <c r="P43" s="63">
        <f t="shared" si="2"/>
        <v>0.53755754442307291</v>
      </c>
      <c r="Q43" s="63">
        <f t="shared" si="2"/>
        <v>0.65266657934980821</v>
      </c>
      <c r="R43" s="63">
        <f t="shared" si="2"/>
        <v>0.63227878369922053</v>
      </c>
      <c r="S43" s="63">
        <f t="shared" si="2"/>
        <v>0.29953871690090933</v>
      </c>
      <c r="T43" s="63">
        <f t="shared" si="2"/>
        <v>0.19387088482454168</v>
      </c>
      <c r="U43" s="63">
        <f t="shared" si="2"/>
        <v>0.1650184571270267</v>
      </c>
      <c r="V43" s="63">
        <f t="shared" si="2"/>
        <v>0.26097778773076141</v>
      </c>
      <c r="W43" s="63">
        <f t="shared" si="2"/>
        <v>0.58893635753621643</v>
      </c>
      <c r="X43" s="63">
        <f t="shared" si="2"/>
        <v>0.6783410638331232</v>
      </c>
      <c r="Y43" s="63">
        <f t="shared" si="2"/>
        <v>0.78204835268418427</v>
      </c>
      <c r="Z43" s="63">
        <f t="shared" si="2"/>
        <v>0.67790180619637863</v>
      </c>
      <c r="AA43" s="63">
        <f t="shared" si="2"/>
        <v>0.76273263429688709</v>
      </c>
      <c r="AB43" s="63">
        <f t="shared" si="6"/>
        <v>1.0272712421413661</v>
      </c>
      <c r="AC43" s="63">
        <f t="shared" si="6"/>
        <v>2.1803037827605718</v>
      </c>
      <c r="AD43" s="63">
        <f t="shared" si="6"/>
        <v>2.1008153401892207</v>
      </c>
      <c r="AE43" s="63">
        <f t="shared" si="4"/>
        <v>0.12512523599492487</v>
      </c>
      <c r="AF43" s="63">
        <f t="shared" si="4"/>
        <v>0.82127864407166817</v>
      </c>
    </row>
    <row r="44" spans="1:32">
      <c r="A44" s="1" t="s">
        <v>33</v>
      </c>
      <c r="B44" s="1" t="s">
        <v>34</v>
      </c>
      <c r="C44" s="63">
        <f t="shared" si="5"/>
        <v>9.2209712913271097E-2</v>
      </c>
      <c r="D44" s="63">
        <f t="shared" si="2"/>
        <v>0.1207169260279584</v>
      </c>
      <c r="E44" s="63">
        <f t="shared" si="2"/>
        <v>4.1483990827284101E-2</v>
      </c>
      <c r="F44" s="63">
        <f t="shared" si="2"/>
        <v>1.7810301462014875E-2</v>
      </c>
      <c r="G44" s="63">
        <f t="shared" si="2"/>
        <v>0.22102133320218201</v>
      </c>
      <c r="H44" s="63">
        <f t="shared" si="2"/>
        <v>3.9419532969283598E-2</v>
      </c>
      <c r="I44" s="63">
        <f t="shared" si="2"/>
        <v>5.7612896132360682E-2</v>
      </c>
      <c r="J44" s="63">
        <f t="shared" si="2"/>
        <v>8.7482715197859814E-2</v>
      </c>
      <c r="K44" s="63">
        <f t="shared" si="2"/>
        <v>8.01192343408553E-2</v>
      </c>
      <c r="L44" s="63">
        <f t="shared" si="2"/>
        <v>7.7260073635046111E-2</v>
      </c>
      <c r="M44" s="63">
        <f t="shared" si="2"/>
        <v>3.8719402227420908E-2</v>
      </c>
      <c r="N44" s="63">
        <f t="shared" si="2"/>
        <v>4.7638890660765668E-2</v>
      </c>
      <c r="O44" s="63">
        <f t="shared" si="2"/>
        <v>5.2643756684086399E-2</v>
      </c>
      <c r="P44" s="63">
        <f t="shared" si="2"/>
        <v>5.5296305202021188E-2</v>
      </c>
      <c r="Q44" s="63">
        <f t="shared" si="2"/>
        <v>7.1452167360162286E-2</v>
      </c>
      <c r="R44" s="63">
        <f t="shared" si="2"/>
        <v>0.10134463409495001</v>
      </c>
      <c r="S44" s="63">
        <f t="shared" si="2"/>
        <v>0.10073677749418665</v>
      </c>
      <c r="T44" s="63">
        <f t="shared" si="2"/>
        <v>9.2554077623293859E-2</v>
      </c>
      <c r="U44" s="63">
        <f t="shared" si="2"/>
        <v>9.4122946005310834E-2</v>
      </c>
      <c r="V44" s="63">
        <f t="shared" si="2"/>
        <v>6.1509310199080874E-2</v>
      </c>
      <c r="W44" s="63">
        <f t="shared" si="2"/>
        <v>0.13492216821422368</v>
      </c>
      <c r="X44" s="63">
        <f t="shared" si="2"/>
        <v>0.14097240616196013</v>
      </c>
      <c r="Y44" s="63">
        <f t="shared" si="2"/>
        <v>0.14047901034907043</v>
      </c>
      <c r="Z44" s="63">
        <f t="shared" si="2"/>
        <v>0.16498226702074983</v>
      </c>
      <c r="AA44" s="63">
        <f t="shared" si="2"/>
        <v>0.14671852559675014</v>
      </c>
      <c r="AB44" s="63">
        <f t="shared" si="6"/>
        <v>9.0479756585850571E-2</v>
      </c>
      <c r="AC44" s="63">
        <f t="shared" si="6"/>
        <v>8.5241333378680381E-2</v>
      </c>
      <c r="AD44" s="63">
        <f t="shared" si="6"/>
        <v>8.8548031475268102E-2</v>
      </c>
      <c r="AE44" s="63">
        <f t="shared" si="4"/>
        <v>0.10540894845324458</v>
      </c>
      <c r="AF44" s="63">
        <f t="shared" si="4"/>
        <v>9.8457297418244993E-2</v>
      </c>
    </row>
    <row r="45" spans="1:32">
      <c r="A45" s="1" t="s">
        <v>35</v>
      </c>
      <c r="B45" s="1" t="s">
        <v>36</v>
      </c>
      <c r="C45" s="63">
        <f t="shared" si="5"/>
        <v>3.2684968625759132</v>
      </c>
      <c r="D45" s="63">
        <f t="shared" si="2"/>
        <v>2.1067647881291021</v>
      </c>
      <c r="E45" s="63">
        <f t="shared" si="2"/>
        <v>12.766072357526623</v>
      </c>
      <c r="F45" s="63">
        <f t="shared" si="2"/>
        <v>11.358136837120817</v>
      </c>
      <c r="G45" s="63">
        <f t="shared" si="2"/>
        <v>6.677622532425767</v>
      </c>
      <c r="H45" s="63">
        <f t="shared" si="2"/>
        <v>8.4412554014214276</v>
      </c>
      <c r="I45" s="63">
        <f t="shared" si="2"/>
        <v>4.8637152133218233</v>
      </c>
      <c r="J45" s="63">
        <f t="shared" si="2"/>
        <v>3.6720882053640338</v>
      </c>
      <c r="K45" s="63">
        <f t="shared" si="2"/>
        <v>4.4406960623185654</v>
      </c>
      <c r="L45" s="63">
        <f t="shared" si="2"/>
        <v>6.9728132916258163</v>
      </c>
      <c r="M45" s="63">
        <f t="shared" si="2"/>
        <v>6.3848554631938175</v>
      </c>
      <c r="N45" s="63">
        <f t="shared" si="2"/>
        <v>5.1847226414951892</v>
      </c>
      <c r="O45" s="63">
        <f t="shared" si="2"/>
        <v>4.2493040178003945</v>
      </c>
      <c r="P45" s="63">
        <f t="shared" si="2"/>
        <v>4.39307033141408</v>
      </c>
      <c r="Q45" s="63">
        <f t="shared" si="2"/>
        <v>2.7629699163051389</v>
      </c>
      <c r="R45" s="63">
        <f t="shared" si="2"/>
        <v>2.9061173294574991</v>
      </c>
      <c r="S45" s="63">
        <f t="shared" si="2"/>
        <v>2.8421859425785101</v>
      </c>
      <c r="T45" s="63">
        <f t="shared" si="2"/>
        <v>2.7072334929234816</v>
      </c>
      <c r="U45" s="63">
        <f t="shared" si="2"/>
        <v>2.6224674432208279</v>
      </c>
      <c r="V45" s="63">
        <f t="shared" si="2"/>
        <v>2.5622152063593489</v>
      </c>
      <c r="W45" s="63">
        <f t="shared" si="2"/>
        <v>3.7945036344508547</v>
      </c>
      <c r="X45" s="63">
        <f t="shared" si="2"/>
        <v>4.0338415473350748</v>
      </c>
      <c r="Y45" s="63">
        <f t="shared" si="2"/>
        <v>4.2928746258797492</v>
      </c>
      <c r="Z45" s="63">
        <f t="shared" si="2"/>
        <v>5.1966898272581572</v>
      </c>
      <c r="AA45" s="63">
        <f t="shared" si="2"/>
        <v>4.4881203289033804</v>
      </c>
      <c r="AB45" s="63">
        <f t="shared" si="6"/>
        <v>4.7497290342723577</v>
      </c>
      <c r="AC45" s="63">
        <f t="shared" si="6"/>
        <v>5.8144836214803801</v>
      </c>
      <c r="AD45" s="63">
        <f t="shared" si="6"/>
        <v>4.7127447797011772</v>
      </c>
      <c r="AE45" s="63">
        <f t="shared" si="4"/>
        <v>3.7874800537639008</v>
      </c>
      <c r="AF45" s="63">
        <f t="shared" si="4"/>
        <v>4.0681036062330467</v>
      </c>
    </row>
    <row r="46" spans="1:32">
      <c r="A46" s="1" t="s">
        <v>37</v>
      </c>
      <c r="B46" s="1" t="s">
        <v>38</v>
      </c>
      <c r="C46" s="63">
        <f t="shared" si="5"/>
        <v>6.9403579166104233E-3</v>
      </c>
      <c r="D46" s="63">
        <f t="shared" si="2"/>
        <v>0.28040747522709242</v>
      </c>
      <c r="E46" s="63">
        <f t="shared" si="2"/>
        <v>5.6959762404442431</v>
      </c>
      <c r="F46" s="63">
        <f t="shared" si="2"/>
        <v>3.1172620197353145</v>
      </c>
      <c r="G46" s="63">
        <f t="shared" si="2"/>
        <v>1.0593429729434525</v>
      </c>
      <c r="H46" s="63">
        <f t="shared" si="2"/>
        <v>0.10747168323030093</v>
      </c>
      <c r="I46" s="63">
        <f t="shared" si="2"/>
        <v>4.0528619598432708E-2</v>
      </c>
      <c r="J46" s="63">
        <f t="shared" si="2"/>
        <v>8.7832134470543527E-2</v>
      </c>
      <c r="K46" s="63">
        <f t="shared" si="2"/>
        <v>5.1520608286859691E-2</v>
      </c>
      <c r="L46" s="63">
        <f t="shared" si="2"/>
        <v>5.8038384894018295E-2</v>
      </c>
      <c r="M46" s="63">
        <f t="shared" si="2"/>
        <v>6.2962107672004816E-2</v>
      </c>
      <c r="N46" s="63">
        <f t="shared" si="2"/>
        <v>0.12904525226639896</v>
      </c>
      <c r="O46" s="63">
        <f t="shared" si="2"/>
        <v>8.6474914634362743E-2</v>
      </c>
      <c r="P46" s="63">
        <f t="shared" si="2"/>
        <v>9.3690004354954573E-2</v>
      </c>
      <c r="Q46" s="63">
        <f t="shared" si="2"/>
        <v>5.9087096909750031E-2</v>
      </c>
      <c r="R46" s="63">
        <f t="shared" si="2"/>
        <v>4.5674916784858854E-2</v>
      </c>
      <c r="S46" s="63">
        <f t="shared" si="2"/>
        <v>4.5777713970306826E-2</v>
      </c>
      <c r="T46" s="63">
        <f t="shared" si="2"/>
        <v>2.6285335413551797E-2</v>
      </c>
      <c r="U46" s="63">
        <f t="shared" si="2"/>
        <v>2.2935668269380805E-2</v>
      </c>
      <c r="V46" s="63">
        <f t="shared" si="2"/>
        <v>2.1664202146188187E-2</v>
      </c>
      <c r="W46" s="63">
        <f t="shared" si="2"/>
        <v>3.1173630012431348E-2</v>
      </c>
      <c r="X46" s="63">
        <f t="shared" si="2"/>
        <v>2.5899753779719405E-2</v>
      </c>
      <c r="Y46" s="63">
        <f t="shared" si="2"/>
        <v>3.1674556839370725E-2</v>
      </c>
      <c r="Z46" s="63">
        <f t="shared" si="2"/>
        <v>4.4425297018046851E-2</v>
      </c>
      <c r="AA46" s="63">
        <f t="shared" si="2"/>
        <v>2.2679582556495114E-2</v>
      </c>
      <c r="AB46" s="63">
        <f t="shared" si="6"/>
        <v>1.0696083883746476E-2</v>
      </c>
      <c r="AC46" s="63">
        <f t="shared" si="6"/>
        <v>1.5214888172236839E-2</v>
      </c>
      <c r="AD46" s="63">
        <f t="shared" si="6"/>
        <v>1.0746374386877006E-2</v>
      </c>
      <c r="AE46" s="63">
        <f t="shared" si="4"/>
        <v>1.7274393914002852E-2</v>
      </c>
      <c r="AF46" s="63">
        <f t="shared" si="4"/>
        <v>3.776924617821914E-2</v>
      </c>
    </row>
    <row r="47" spans="1:32">
      <c r="A47" s="1" t="s">
        <v>39</v>
      </c>
      <c r="B47" s="1" t="s">
        <v>40</v>
      </c>
      <c r="C47" s="63">
        <f t="shared" si="5"/>
        <v>0</v>
      </c>
      <c r="D47" s="63">
        <f t="shared" si="2"/>
        <v>0</v>
      </c>
      <c r="E47" s="63">
        <f t="shared" si="2"/>
        <v>0.13245174557919717</v>
      </c>
      <c r="F47" s="63">
        <f t="shared" si="2"/>
        <v>0</v>
      </c>
      <c r="G47" s="63">
        <f t="shared" si="2"/>
        <v>0</v>
      </c>
      <c r="H47" s="63">
        <f t="shared" si="2"/>
        <v>0</v>
      </c>
      <c r="I47" s="63">
        <f t="shared" si="2"/>
        <v>1.171082197778305E-3</v>
      </c>
      <c r="J47" s="63">
        <f t="shared" si="2"/>
        <v>4.0364148529961189E-2</v>
      </c>
      <c r="K47" s="63">
        <f t="shared" si="2"/>
        <v>7.4270096400024417E-3</v>
      </c>
      <c r="L47" s="63">
        <f t="shared" si="2"/>
        <v>3.3803252170983865E-2</v>
      </c>
      <c r="M47" s="63">
        <f t="shared" si="2"/>
        <v>2.8251709932814423E-2</v>
      </c>
      <c r="N47" s="63">
        <f t="shared" si="2"/>
        <v>1.11050084890289E-2</v>
      </c>
      <c r="O47" s="63">
        <f t="shared" si="2"/>
        <v>2.1053444977585236E-2</v>
      </c>
      <c r="P47" s="63">
        <f t="shared" si="2"/>
        <v>6.5214475673828739E-3</v>
      </c>
      <c r="Q47" s="63">
        <f t="shared" si="2"/>
        <v>3.3872433352034943E-2</v>
      </c>
      <c r="R47" s="63">
        <f t="shared" si="2"/>
        <v>1.1902587870183202E-2</v>
      </c>
      <c r="S47" s="63">
        <f t="shared" si="2"/>
        <v>1.0715702803466851E-2</v>
      </c>
      <c r="T47" s="63">
        <f t="shared" si="2"/>
        <v>1.7832459350144769E-2</v>
      </c>
      <c r="U47" s="63">
        <f t="shared" si="2"/>
        <v>1.0643480292708467E-2</v>
      </c>
      <c r="V47" s="63">
        <f t="shared" si="2"/>
        <v>7.6516689225604997E-3</v>
      </c>
      <c r="W47" s="63">
        <f t="shared" si="2"/>
        <v>1.9645941667867168E-2</v>
      </c>
      <c r="X47" s="63">
        <f t="shared" si="2"/>
        <v>1.7393081923858751E-2</v>
      </c>
      <c r="Y47" s="63">
        <f t="shared" si="2"/>
        <v>1.6983948626122427E-2</v>
      </c>
      <c r="Z47" s="63">
        <f t="shared" si="2"/>
        <v>3.8189492628301104E-2</v>
      </c>
      <c r="AA47" s="63">
        <f t="shared" si="2"/>
        <v>5.3016902243947471E-2</v>
      </c>
      <c r="AB47" s="63">
        <f t="shared" si="6"/>
        <v>4.9859762695776862E-2</v>
      </c>
      <c r="AC47" s="63">
        <f t="shared" si="6"/>
        <v>4.9095893393225086E-2</v>
      </c>
      <c r="AD47" s="63">
        <f t="shared" si="6"/>
        <v>6.6000047187433228E-2</v>
      </c>
      <c r="AE47" s="63">
        <f t="shared" si="4"/>
        <v>6.8611829930034465E-2</v>
      </c>
      <c r="AF47" s="63">
        <f t="shared" si="4"/>
        <v>3.2122212608224253E-2</v>
      </c>
    </row>
    <row r="48" spans="1:32">
      <c r="A48" s="1" t="s">
        <v>41</v>
      </c>
      <c r="B48" s="1" t="s">
        <v>42</v>
      </c>
      <c r="C48" s="63">
        <f t="shared" si="5"/>
        <v>0.61891229887298593</v>
      </c>
      <c r="D48" s="63">
        <f t="shared" ref="D48:AA57" si="7">D19/D$34*100</f>
        <v>7.7271874324446044E-2</v>
      </c>
      <c r="E48" s="63">
        <f t="shared" si="7"/>
        <v>0.48034235660531127</v>
      </c>
      <c r="F48" s="63">
        <f t="shared" si="7"/>
        <v>0.23597507288770295</v>
      </c>
      <c r="G48" s="63">
        <f t="shared" si="7"/>
        <v>0.98428525775814657</v>
      </c>
      <c r="H48" s="63">
        <f t="shared" si="7"/>
        <v>1.3154464967032677</v>
      </c>
      <c r="I48" s="63">
        <f t="shared" si="7"/>
        <v>1.4436080194014465</v>
      </c>
      <c r="J48" s="63">
        <f t="shared" si="7"/>
        <v>1.4350103860666628</v>
      </c>
      <c r="K48" s="63">
        <f t="shared" si="7"/>
        <v>1.1808743756706679</v>
      </c>
      <c r="L48" s="63">
        <f t="shared" si="7"/>
        <v>3.4867876097057744</v>
      </c>
      <c r="M48" s="63">
        <f t="shared" si="7"/>
        <v>3.3492810398642061</v>
      </c>
      <c r="N48" s="63">
        <f t="shared" si="7"/>
        <v>3.1628129232701876</v>
      </c>
      <c r="O48" s="63">
        <f t="shared" si="7"/>
        <v>2.7329263704252793</v>
      </c>
      <c r="P48" s="63">
        <f t="shared" si="7"/>
        <v>3.1686228982425546</v>
      </c>
      <c r="Q48" s="63">
        <f t="shared" si="7"/>
        <v>2.6528649903928283</v>
      </c>
      <c r="R48" s="63">
        <f t="shared" si="7"/>
        <v>3.5977767365078739</v>
      </c>
      <c r="S48" s="63">
        <f t="shared" si="7"/>
        <v>3.1171960058713752</v>
      </c>
      <c r="T48" s="63">
        <f t="shared" si="7"/>
        <v>2.8850973483568816</v>
      </c>
      <c r="U48" s="63">
        <f t="shared" si="7"/>
        <v>3.3460594408703108</v>
      </c>
      <c r="V48" s="63">
        <f t="shared" si="7"/>
        <v>3.604004533358081</v>
      </c>
      <c r="W48" s="63">
        <f t="shared" si="7"/>
        <v>6.0046037819310412</v>
      </c>
      <c r="X48" s="63">
        <f t="shared" si="7"/>
        <v>6.1069765553235147</v>
      </c>
      <c r="Y48" s="63">
        <f t="shared" si="7"/>
        <v>5.6782227300762971</v>
      </c>
      <c r="Z48" s="63">
        <f t="shared" si="7"/>
        <v>1.2178808577893501</v>
      </c>
      <c r="AA48" s="63">
        <f t="shared" si="7"/>
        <v>1.1145726004787797</v>
      </c>
      <c r="AB48" s="63">
        <f t="shared" si="6"/>
        <v>4.2478788182876945</v>
      </c>
      <c r="AC48" s="63">
        <f t="shared" si="6"/>
        <v>4.3341360182611162</v>
      </c>
      <c r="AD48" s="63">
        <f t="shared" si="6"/>
        <v>3.4411855524834909</v>
      </c>
      <c r="AE48" s="63">
        <f t="shared" si="4"/>
        <v>2.6744246312448414</v>
      </c>
      <c r="AF48" s="63">
        <f t="shared" si="4"/>
        <v>3.4246206527022127</v>
      </c>
    </row>
    <row r="49" spans="1:32">
      <c r="A49" s="1" t="s">
        <v>43</v>
      </c>
      <c r="B49" s="1" t="s">
        <v>44</v>
      </c>
      <c r="C49" s="63">
        <f t="shared" si="5"/>
        <v>1.1528052132674939E-2</v>
      </c>
      <c r="D49" s="63">
        <f t="shared" si="7"/>
        <v>0</v>
      </c>
      <c r="E49" s="63">
        <f t="shared" si="7"/>
        <v>0.13293402855061603</v>
      </c>
      <c r="F49" s="63">
        <f t="shared" si="7"/>
        <v>0</v>
      </c>
      <c r="G49" s="63">
        <f t="shared" si="7"/>
        <v>1.6468651849866799E-2</v>
      </c>
      <c r="H49" s="63">
        <f t="shared" si="7"/>
        <v>7.3693961833885598E-3</v>
      </c>
      <c r="I49" s="63">
        <f t="shared" si="7"/>
        <v>0.15384848597670711</v>
      </c>
      <c r="J49" s="63">
        <f t="shared" si="7"/>
        <v>0.39145316668055863</v>
      </c>
      <c r="K49" s="63">
        <f t="shared" si="7"/>
        <v>0</v>
      </c>
      <c r="L49" s="63">
        <f t="shared" si="7"/>
        <v>0.1347976274923364</v>
      </c>
      <c r="M49" s="63">
        <f t="shared" si="7"/>
        <v>0.2024640298572552</v>
      </c>
      <c r="N49" s="63">
        <f t="shared" si="7"/>
        <v>0.19883275743220233</v>
      </c>
      <c r="O49" s="63">
        <f t="shared" si="7"/>
        <v>0.30774389154079468</v>
      </c>
      <c r="P49" s="63">
        <f t="shared" si="7"/>
        <v>0.26869201534585735</v>
      </c>
      <c r="Q49" s="63">
        <f t="shared" si="7"/>
        <v>0.42046286463973276</v>
      </c>
      <c r="R49" s="63">
        <f t="shared" si="7"/>
        <v>0.52278502856365983</v>
      </c>
      <c r="S49" s="63">
        <f t="shared" si="7"/>
        <v>0.5543489549308751</v>
      </c>
      <c r="T49" s="63">
        <f t="shared" si="7"/>
        <v>0.6586723004801478</v>
      </c>
      <c r="U49" s="63">
        <f t="shared" si="7"/>
        <v>0.91350528729190295</v>
      </c>
      <c r="V49" s="63">
        <f t="shared" si="7"/>
        <v>1.2535308627460333</v>
      </c>
      <c r="W49" s="63">
        <f t="shared" si="7"/>
        <v>2.2352642803584262</v>
      </c>
      <c r="X49" s="63">
        <f t="shared" si="7"/>
        <v>2.6581087867291155</v>
      </c>
      <c r="Y49" s="63">
        <f t="shared" si="7"/>
        <v>2.6667915665235888</v>
      </c>
      <c r="Z49" s="63">
        <f t="shared" si="7"/>
        <v>3.8873983472692678E-3</v>
      </c>
      <c r="AA49" s="63">
        <f t="shared" si="7"/>
        <v>1.1520493686926762E-2</v>
      </c>
      <c r="AB49" s="63">
        <f t="shared" si="6"/>
        <v>2.997142162724391</v>
      </c>
      <c r="AC49" s="63">
        <f t="shared" si="6"/>
        <v>3.5515232217751618</v>
      </c>
      <c r="AD49" s="63">
        <f t="shared" si="6"/>
        <v>2.5734353442705986</v>
      </c>
      <c r="AE49" s="63">
        <f t="shared" si="4"/>
        <v>2.7771327599258631</v>
      </c>
      <c r="AF49" s="63">
        <f t="shared" si="4"/>
        <v>1.5072382557734856</v>
      </c>
    </row>
    <row r="50" spans="1:32">
      <c r="A50" s="1" t="s">
        <v>45</v>
      </c>
      <c r="B50" s="1" t="s">
        <v>46</v>
      </c>
      <c r="C50" s="63">
        <f t="shared" si="5"/>
        <v>7.6461570267741957E-4</v>
      </c>
      <c r="D50" s="63">
        <f t="shared" si="7"/>
        <v>0.45327942312051106</v>
      </c>
      <c r="E50" s="63">
        <f t="shared" si="7"/>
        <v>4.0009429780384025</v>
      </c>
      <c r="F50" s="63">
        <f t="shared" si="7"/>
        <v>0.98281509091104513</v>
      </c>
      <c r="G50" s="63">
        <f t="shared" si="7"/>
        <v>0.8681089061348195</v>
      </c>
      <c r="H50" s="63">
        <f t="shared" si="7"/>
        <v>0.42778534030809584</v>
      </c>
      <c r="I50" s="63">
        <f t="shared" si="7"/>
        <v>0.18232579696327711</v>
      </c>
      <c r="J50" s="63">
        <f t="shared" si="7"/>
        <v>0.25941595215714552</v>
      </c>
      <c r="K50" s="63">
        <f t="shared" si="7"/>
        <v>0.32990139519733619</v>
      </c>
      <c r="L50" s="63">
        <f t="shared" si="7"/>
        <v>0.45488617852652163</v>
      </c>
      <c r="M50" s="63">
        <f t="shared" si="7"/>
        <v>0.65785357020362389</v>
      </c>
      <c r="N50" s="63">
        <f t="shared" si="7"/>
        <v>0.49412944818154059</v>
      </c>
      <c r="O50" s="63">
        <f t="shared" si="7"/>
        <v>0.71143716028525616</v>
      </c>
      <c r="P50" s="63">
        <f t="shared" si="7"/>
        <v>0.75944794756724943</v>
      </c>
      <c r="Q50" s="63">
        <f t="shared" si="7"/>
        <v>0.66865903890621936</v>
      </c>
      <c r="R50" s="63">
        <f t="shared" si="7"/>
        <v>0.78389524297025093</v>
      </c>
      <c r="S50" s="63">
        <f t="shared" si="7"/>
        <v>0.68854649255778699</v>
      </c>
      <c r="T50" s="63">
        <f t="shared" si="7"/>
        <v>0.60337039243229929</v>
      </c>
      <c r="U50" s="63">
        <f t="shared" si="7"/>
        <v>0.77775889931999398</v>
      </c>
      <c r="V50" s="63">
        <f t="shared" si="7"/>
        <v>1.0015251052539249</v>
      </c>
      <c r="W50" s="63">
        <f t="shared" si="7"/>
        <v>1.6165673014197184</v>
      </c>
      <c r="X50" s="63">
        <f t="shared" si="7"/>
        <v>1.7952640205055306</v>
      </c>
      <c r="Y50" s="63">
        <f t="shared" si="7"/>
        <v>2.0818012683292686</v>
      </c>
      <c r="Z50" s="63">
        <f t="shared" si="7"/>
        <v>2.1863133667384473</v>
      </c>
      <c r="AA50" s="63">
        <f t="shared" si="7"/>
        <v>2.0221925870495601</v>
      </c>
      <c r="AB50" s="63">
        <f t="shared" si="6"/>
        <v>1.6413592141025934</v>
      </c>
      <c r="AC50" s="63">
        <f t="shared" si="6"/>
        <v>1.811240939774271</v>
      </c>
      <c r="AD50" s="63">
        <f t="shared" si="6"/>
        <v>1.2689306416279231</v>
      </c>
      <c r="AE50" s="63">
        <f t="shared" si="4"/>
        <v>1.3465049003236165</v>
      </c>
      <c r="AF50" s="63">
        <f t="shared" si="4"/>
        <v>1.2419132854562971</v>
      </c>
    </row>
    <row r="51" spans="1:32">
      <c r="A51" s="1" t="s">
        <v>47</v>
      </c>
      <c r="B51" s="1" t="s">
        <v>48</v>
      </c>
      <c r="C51" s="63">
        <f t="shared" si="5"/>
        <v>7.2269711719294287</v>
      </c>
      <c r="D51" s="63">
        <f t="shared" si="7"/>
        <v>3.6852547482873934</v>
      </c>
      <c r="E51" s="63">
        <f t="shared" si="7"/>
        <v>0.60766506105989504</v>
      </c>
      <c r="F51" s="63">
        <f t="shared" si="7"/>
        <v>5.848040257292611E-2</v>
      </c>
      <c r="G51" s="63">
        <f t="shared" si="7"/>
        <v>2.7795833394394394</v>
      </c>
      <c r="H51" s="63">
        <f t="shared" si="7"/>
        <v>10.38486500127026</v>
      </c>
      <c r="I51" s="63">
        <f t="shared" si="7"/>
        <v>6.0438279798414714</v>
      </c>
      <c r="J51" s="63">
        <f t="shared" si="7"/>
        <v>8.5252492601767251</v>
      </c>
      <c r="K51" s="63">
        <f t="shared" si="7"/>
        <v>6.1178896087247061</v>
      </c>
      <c r="L51" s="63">
        <f t="shared" si="7"/>
        <v>1.325883625946447</v>
      </c>
      <c r="M51" s="63">
        <f t="shared" si="7"/>
        <v>0.43746477637926956</v>
      </c>
      <c r="N51" s="63">
        <f t="shared" si="7"/>
        <v>0.32688060254088847</v>
      </c>
      <c r="O51" s="63">
        <f t="shared" si="7"/>
        <v>4.1843327134414673E-2</v>
      </c>
      <c r="P51" s="63">
        <f t="shared" si="7"/>
        <v>6.5390321082524239E-2</v>
      </c>
      <c r="Q51" s="63">
        <f t="shared" si="7"/>
        <v>1.5772895506395469E-3</v>
      </c>
      <c r="R51" s="63">
        <f t="shared" si="7"/>
        <v>1.7756257996630492E-3</v>
      </c>
      <c r="S51" s="63">
        <f t="shared" si="7"/>
        <v>1.5390567728157921E-4</v>
      </c>
      <c r="T51" s="63">
        <f t="shared" si="7"/>
        <v>3.8166207568851349E-5</v>
      </c>
      <c r="U51" s="63">
        <f t="shared" si="7"/>
        <v>1.4180203278412856E-4</v>
      </c>
      <c r="V51" s="63">
        <f t="shared" si="7"/>
        <v>2.4129852721935796E-5</v>
      </c>
      <c r="W51" s="63">
        <f t="shared" si="7"/>
        <v>1.9392944207004606E-3</v>
      </c>
      <c r="X51" s="63">
        <f t="shared" si="7"/>
        <v>2.727081387627864E-4</v>
      </c>
      <c r="Y51" s="63">
        <f t="shared" si="7"/>
        <v>8.0609267810537053E-5</v>
      </c>
      <c r="Z51" s="63">
        <f t="shared" si="7"/>
        <v>1.8978528694993039E-3</v>
      </c>
      <c r="AA51" s="63">
        <f t="shared" si="7"/>
        <v>2.0128675751609947E-4</v>
      </c>
      <c r="AB51" s="63">
        <f t="shared" si="6"/>
        <v>1.6382202352624386E-3</v>
      </c>
      <c r="AC51" s="63">
        <f t="shared" si="6"/>
        <v>1.9913863243652208E-3</v>
      </c>
      <c r="AD51" s="63">
        <f t="shared" si="6"/>
        <v>1.35353025984288E-3</v>
      </c>
      <c r="AE51" s="63">
        <f t="shared" si="4"/>
        <v>1.0060114527846665E-3</v>
      </c>
      <c r="AF51" s="63">
        <f t="shared" si="4"/>
        <v>0.2292199932263784</v>
      </c>
    </row>
    <row r="52" spans="1:32">
      <c r="A52" s="1" t="s">
        <v>49</v>
      </c>
      <c r="B52" s="1" t="s">
        <v>50</v>
      </c>
      <c r="C52" s="63">
        <f t="shared" si="5"/>
        <v>34.867034799719214</v>
      </c>
      <c r="D52" s="63">
        <f t="shared" si="7"/>
        <v>24.689947477599041</v>
      </c>
      <c r="E52" s="63">
        <f t="shared" si="7"/>
        <v>36.558595601173579</v>
      </c>
      <c r="F52" s="63">
        <f t="shared" si="7"/>
        <v>17.716801587254448</v>
      </c>
      <c r="G52" s="63">
        <f t="shared" si="7"/>
        <v>24.640972689125601</v>
      </c>
      <c r="H52" s="63">
        <f t="shared" si="7"/>
        <v>9.714599822115261</v>
      </c>
      <c r="I52" s="63">
        <f t="shared" si="7"/>
        <v>10.537413600897171</v>
      </c>
      <c r="J52" s="63">
        <f t="shared" si="7"/>
        <v>28.311495150526227</v>
      </c>
      <c r="K52" s="63">
        <f t="shared" si="7"/>
        <v>47.114983242940752</v>
      </c>
      <c r="L52" s="63">
        <f t="shared" si="7"/>
        <v>51.764895342934089</v>
      </c>
      <c r="M52" s="63">
        <f t="shared" si="7"/>
        <v>55.82110388626846</v>
      </c>
      <c r="N52" s="63">
        <f t="shared" si="7"/>
        <v>63.714862281234431</v>
      </c>
      <c r="O52" s="63">
        <f t="shared" si="7"/>
        <v>67.770937542172916</v>
      </c>
      <c r="P52" s="63">
        <f t="shared" si="7"/>
        <v>65.228719636737281</v>
      </c>
      <c r="Q52" s="63">
        <f t="shared" si="7"/>
        <v>69.069267503777738</v>
      </c>
      <c r="R52" s="63">
        <f t="shared" si="7"/>
        <v>66.454673272596892</v>
      </c>
      <c r="S52" s="63">
        <f t="shared" si="7"/>
        <v>70.301029065271806</v>
      </c>
      <c r="T52" s="63">
        <f t="shared" si="7"/>
        <v>75.578254656181912</v>
      </c>
      <c r="U52" s="63">
        <f t="shared" si="7"/>
        <v>74.224272227582304</v>
      </c>
      <c r="V52" s="63">
        <f t="shared" si="7"/>
        <v>66.665137670790671</v>
      </c>
      <c r="W52" s="63">
        <f t="shared" si="7"/>
        <v>45.869431481066741</v>
      </c>
      <c r="X52" s="63">
        <f t="shared" si="7"/>
        <v>43.223225510917004</v>
      </c>
      <c r="Y52" s="63">
        <f t="shared" si="7"/>
        <v>41.179136232693075</v>
      </c>
      <c r="Z52" s="63">
        <f t="shared" si="7"/>
        <v>41.624135707021061</v>
      </c>
      <c r="AA52" s="63">
        <f t="shared" si="7"/>
        <v>38.163159090055181</v>
      </c>
      <c r="AB52" s="63">
        <f t="shared" si="6"/>
        <v>38.49075861402094</v>
      </c>
      <c r="AC52" s="63">
        <f t="shared" si="6"/>
        <v>34.033212912510066</v>
      </c>
      <c r="AD52" s="63">
        <f t="shared" si="6"/>
        <v>37.694134537225651</v>
      </c>
      <c r="AE52" s="63">
        <f t="shared" si="4"/>
        <v>43.102210380153849</v>
      </c>
      <c r="AF52" s="63">
        <f t="shared" si="4"/>
        <v>52.013679364291008</v>
      </c>
    </row>
    <row r="53" spans="1:32">
      <c r="A53" s="1" t="s">
        <v>51</v>
      </c>
      <c r="B53" s="1" t="s">
        <v>52</v>
      </c>
      <c r="C53" s="63">
        <f t="shared" si="5"/>
        <v>0</v>
      </c>
      <c r="D53" s="63">
        <f t="shared" si="7"/>
        <v>6.8113596874750909E-2</v>
      </c>
      <c r="E53" s="63">
        <f t="shared" si="7"/>
        <v>1.8883942851611368</v>
      </c>
      <c r="F53" s="63">
        <f t="shared" si="7"/>
        <v>2.1366590899347126E-2</v>
      </c>
      <c r="G53" s="63">
        <f t="shared" si="7"/>
        <v>0.1050722408215852</v>
      </c>
      <c r="H53" s="63">
        <f t="shared" si="7"/>
        <v>0.36738818630150888</v>
      </c>
      <c r="I53" s="63">
        <f t="shared" si="7"/>
        <v>1.2585508162801788</v>
      </c>
      <c r="J53" s="63">
        <f t="shared" si="7"/>
        <v>2.0591989022866226</v>
      </c>
      <c r="K53" s="63">
        <f t="shared" si="7"/>
        <v>1.7596741802960743</v>
      </c>
      <c r="L53" s="63">
        <f t="shared" si="7"/>
        <v>1.3253848925157363</v>
      </c>
      <c r="M53" s="63">
        <f t="shared" si="7"/>
        <v>0.77927120139079331</v>
      </c>
      <c r="N53" s="63">
        <f t="shared" si="7"/>
        <v>0.8406774926480578</v>
      </c>
      <c r="O53" s="63">
        <f t="shared" si="7"/>
        <v>0.62737160810530834</v>
      </c>
      <c r="P53" s="63">
        <f t="shared" si="7"/>
        <v>0.57422873425750864</v>
      </c>
      <c r="Q53" s="63">
        <f t="shared" si="7"/>
        <v>0.31484857385218312</v>
      </c>
      <c r="R53" s="63">
        <f t="shared" si="7"/>
        <v>0.71738676872503027</v>
      </c>
      <c r="S53" s="63">
        <f t="shared" si="7"/>
        <v>0.52836385472195446</v>
      </c>
      <c r="T53" s="63">
        <f t="shared" si="7"/>
        <v>0.57377551030076024</v>
      </c>
      <c r="U53" s="63">
        <f t="shared" si="7"/>
        <v>0.43016851320274424</v>
      </c>
      <c r="V53" s="63">
        <f t="shared" si="7"/>
        <v>1.9851075512719911</v>
      </c>
      <c r="W53" s="63">
        <f t="shared" si="7"/>
        <v>4.3771778805832673</v>
      </c>
      <c r="X53" s="63">
        <f t="shared" si="7"/>
        <v>4.8723690172493388</v>
      </c>
      <c r="Y53" s="63">
        <f t="shared" si="7"/>
        <v>5.1061359690436525</v>
      </c>
      <c r="Z53" s="63">
        <f t="shared" si="7"/>
        <v>3.4551298293006871</v>
      </c>
      <c r="AA53" s="63">
        <f t="shared" si="7"/>
        <v>2.1139857307750041</v>
      </c>
      <c r="AB53" s="63">
        <f t="shared" si="6"/>
        <v>0.67922516542835132</v>
      </c>
      <c r="AC53" s="63">
        <f t="shared" si="6"/>
        <v>0.60786847915701414</v>
      </c>
      <c r="AD53" s="63">
        <f t="shared" si="6"/>
        <v>0.26501658925658217</v>
      </c>
      <c r="AE53" s="63">
        <f t="shared" si="4"/>
        <v>0.29925359096837517</v>
      </c>
      <c r="AF53" s="63">
        <f t="shared" si="4"/>
        <v>1.4539765597751799</v>
      </c>
    </row>
    <row r="54" spans="1:32">
      <c r="A54" s="1" t="s">
        <v>53</v>
      </c>
      <c r="B54" s="1" t="s">
        <v>54</v>
      </c>
      <c r="C54" s="63">
        <f t="shared" si="5"/>
        <v>0.63946869795650563</v>
      </c>
      <c r="D54" s="63">
        <f t="shared" si="7"/>
        <v>6.6765996812127639</v>
      </c>
      <c r="E54" s="63">
        <f t="shared" si="7"/>
        <v>5.7142800275023777</v>
      </c>
      <c r="F54" s="63">
        <f t="shared" si="7"/>
        <v>44.121262400515562</v>
      </c>
      <c r="G54" s="63">
        <f t="shared" si="7"/>
        <v>16.879483567536379</v>
      </c>
      <c r="H54" s="63">
        <f t="shared" si="7"/>
        <v>57.352922679855823</v>
      </c>
      <c r="I54" s="63">
        <f t="shared" si="7"/>
        <v>52.085624581256397</v>
      </c>
      <c r="J54" s="63">
        <f t="shared" si="7"/>
        <v>39.386759545870554</v>
      </c>
      <c r="K54" s="63">
        <f t="shared" si="7"/>
        <v>29.505012138318502</v>
      </c>
      <c r="L54" s="63">
        <f t="shared" si="7"/>
        <v>22.574520801656924</v>
      </c>
      <c r="M54" s="63">
        <f t="shared" si="7"/>
        <v>18.471770914059128</v>
      </c>
      <c r="N54" s="63">
        <f t="shared" si="7"/>
        <v>14.183569676593407</v>
      </c>
      <c r="O54" s="63">
        <f t="shared" si="7"/>
        <v>9.7667298645876137</v>
      </c>
      <c r="P54" s="63">
        <f t="shared" si="7"/>
        <v>8.636685570696816</v>
      </c>
      <c r="Q54" s="63">
        <f t="shared" si="7"/>
        <v>6.705416175579999</v>
      </c>
      <c r="R54" s="63">
        <f t="shared" si="7"/>
        <v>6.6166326693462052</v>
      </c>
      <c r="S54" s="63">
        <f t="shared" si="7"/>
        <v>5.7440606249377204</v>
      </c>
      <c r="T54" s="63">
        <f t="shared" si="7"/>
        <v>4.0210729484004197</v>
      </c>
      <c r="U54" s="63">
        <f t="shared" si="7"/>
        <v>3.6283529469536475</v>
      </c>
      <c r="V54" s="63">
        <f t="shared" si="7"/>
        <v>7.0039215155022827</v>
      </c>
      <c r="W54" s="63">
        <f t="shared" si="7"/>
        <v>5.1098960434893117</v>
      </c>
      <c r="X54" s="63">
        <f t="shared" si="7"/>
        <v>4.0757316041251688</v>
      </c>
      <c r="Y54" s="63">
        <f t="shared" si="7"/>
        <v>3.5259873194335603</v>
      </c>
      <c r="Z54" s="63">
        <f t="shared" si="7"/>
        <v>4.510536349155549</v>
      </c>
      <c r="AA54" s="63">
        <f t="shared" si="7"/>
        <v>5.1229024907719163</v>
      </c>
      <c r="AB54" s="63">
        <f t="shared" si="6"/>
        <v>4.8322906042670342</v>
      </c>
      <c r="AC54" s="63">
        <f t="shared" si="6"/>
        <v>3.3959094438200861</v>
      </c>
      <c r="AD54" s="63">
        <f t="shared" si="6"/>
        <v>4.761757657319122</v>
      </c>
      <c r="AE54" s="63">
        <f t="shared" si="4"/>
        <v>4.6064446990784251</v>
      </c>
      <c r="AF54" s="63">
        <f t="shared" si="4"/>
        <v>6.7275774190044642</v>
      </c>
    </row>
    <row r="55" spans="1:32">
      <c r="A55" s="1" t="s">
        <v>55</v>
      </c>
      <c r="B55" s="1" t="s">
        <v>56</v>
      </c>
      <c r="C55" s="63">
        <f t="shared" si="5"/>
        <v>0.73570734745696154</v>
      </c>
      <c r="D55" s="63">
        <f t="shared" si="7"/>
        <v>0.1796838897981505</v>
      </c>
      <c r="E55" s="63">
        <f t="shared" si="7"/>
        <v>0.29992259358308726</v>
      </c>
      <c r="F55" s="63">
        <f t="shared" si="7"/>
        <v>6.5472755300283918</v>
      </c>
      <c r="G55" s="63">
        <f t="shared" si="7"/>
        <v>28.180221511927826</v>
      </c>
      <c r="H55" s="63">
        <f t="shared" si="7"/>
        <v>6.1270807851023328</v>
      </c>
      <c r="I55" s="63">
        <f t="shared" si="7"/>
        <v>1.5278958853000726</v>
      </c>
      <c r="J55" s="63">
        <f t="shared" si="7"/>
        <v>1.2397875408668932</v>
      </c>
      <c r="K55" s="63">
        <f t="shared" si="7"/>
        <v>0.44311857085936096</v>
      </c>
      <c r="L55" s="63">
        <f t="shared" si="7"/>
        <v>1.3726185088142446</v>
      </c>
      <c r="M55" s="63">
        <f t="shared" si="7"/>
        <v>0.75339379051947375</v>
      </c>
      <c r="N55" s="63">
        <f t="shared" si="7"/>
        <v>0.30902759780024969</v>
      </c>
      <c r="O55" s="63">
        <f t="shared" si="7"/>
        <v>0.41482805994549554</v>
      </c>
      <c r="P55" s="63">
        <f t="shared" si="7"/>
        <v>0.34404395459077136</v>
      </c>
      <c r="Q55" s="63">
        <f t="shared" si="7"/>
        <v>0.2181805438328038</v>
      </c>
      <c r="R55" s="63">
        <f t="shared" si="7"/>
        <v>0.23118975698330863</v>
      </c>
      <c r="S55" s="63">
        <f t="shared" si="7"/>
        <v>0.12952370660354409</v>
      </c>
      <c r="T55" s="63">
        <f t="shared" si="7"/>
        <v>3.3672569503136254E-2</v>
      </c>
      <c r="U55" s="63">
        <f t="shared" si="7"/>
        <v>1.0065490477379275E-2</v>
      </c>
      <c r="V55" s="63">
        <f t="shared" si="7"/>
        <v>1.9487943554118519E-4</v>
      </c>
      <c r="W55" s="63">
        <f t="shared" si="7"/>
        <v>4.6647148139130555E-4</v>
      </c>
      <c r="X55" s="63">
        <f t="shared" si="7"/>
        <v>2.7369621172931824E-4</v>
      </c>
      <c r="Y55" s="63">
        <f t="shared" si="7"/>
        <v>2.6691423479707673E-4</v>
      </c>
      <c r="Z55" s="63">
        <f t="shared" si="7"/>
        <v>4.6472317926736029E-5</v>
      </c>
      <c r="AA55" s="63">
        <f t="shared" si="7"/>
        <v>4.6041668522749882E-5</v>
      </c>
      <c r="AB55" s="63">
        <f t="shared" ref="AB55:AD63" si="8">AB26/AB$34*100</f>
        <v>7.3369718840291692E-4</v>
      </c>
      <c r="AC55" s="63">
        <f t="shared" si="8"/>
        <v>0</v>
      </c>
      <c r="AD55" s="63">
        <f t="shared" si="8"/>
        <v>3.4934196498454586E-4</v>
      </c>
      <c r="AE55" s="63">
        <f t="shared" si="4"/>
        <v>8.8608886534504772E-5</v>
      </c>
      <c r="AF55" s="63">
        <f t="shared" si="4"/>
        <v>0.15185454709282303</v>
      </c>
    </row>
    <row r="56" spans="1:32">
      <c r="A56" s="1" t="s">
        <v>57</v>
      </c>
      <c r="B56" s="1" t="s">
        <v>58</v>
      </c>
      <c r="C56" s="63">
        <f t="shared" si="5"/>
        <v>0</v>
      </c>
      <c r="D56" s="63">
        <f t="shared" si="7"/>
        <v>0</v>
      </c>
      <c r="E56" s="63">
        <f t="shared" si="7"/>
        <v>0</v>
      </c>
      <c r="F56" s="63">
        <f t="shared" si="7"/>
        <v>0</v>
      </c>
      <c r="G56" s="63">
        <f t="shared" si="7"/>
        <v>3.3625196026383357E-2</v>
      </c>
      <c r="H56" s="63">
        <f t="shared" si="7"/>
        <v>9.8196673013576943E-2</v>
      </c>
      <c r="I56" s="63">
        <f t="shared" si="7"/>
        <v>0.2635906850510672</v>
      </c>
      <c r="J56" s="63">
        <f t="shared" si="7"/>
        <v>0.1252542684558155</v>
      </c>
      <c r="K56" s="63">
        <f t="shared" si="7"/>
        <v>2.6616488820219251E-2</v>
      </c>
      <c r="L56" s="63">
        <f t="shared" si="7"/>
        <v>2.8045489253758483E-2</v>
      </c>
      <c r="M56" s="63">
        <f t="shared" si="7"/>
        <v>2.1447648936719441E-2</v>
      </c>
      <c r="N56" s="63">
        <f t="shared" si="7"/>
        <v>1.5337477418647584E-2</v>
      </c>
      <c r="O56" s="63">
        <f t="shared" si="7"/>
        <v>2.9868695933518041E-2</v>
      </c>
      <c r="P56" s="63">
        <f t="shared" si="7"/>
        <v>5.7424226260324771E-2</v>
      </c>
      <c r="Q56" s="63">
        <f t="shared" si="7"/>
        <v>6.3311938339089949E-2</v>
      </c>
      <c r="R56" s="63">
        <f t="shared" si="7"/>
        <v>0.10540479602591682</v>
      </c>
      <c r="S56" s="63">
        <f t="shared" si="7"/>
        <v>9.845128765184899E-2</v>
      </c>
      <c r="T56" s="63">
        <f t="shared" si="7"/>
        <v>1.6599239679638906E-2</v>
      </c>
      <c r="U56" s="63">
        <f t="shared" si="7"/>
        <v>5.9575238575162545E-2</v>
      </c>
      <c r="V56" s="63">
        <f t="shared" si="7"/>
        <v>6.2326257712790663E-2</v>
      </c>
      <c r="W56" s="63">
        <f t="shared" si="7"/>
        <v>6.2863126683070064E-2</v>
      </c>
      <c r="X56" s="63">
        <f t="shared" si="7"/>
        <v>5.0472910746373514E-2</v>
      </c>
      <c r="Y56" s="63">
        <f t="shared" si="7"/>
        <v>6.1935072166923885E-2</v>
      </c>
      <c r="Z56" s="63">
        <f t="shared" si="7"/>
        <v>4.09186034343701E-2</v>
      </c>
      <c r="AA56" s="63">
        <f t="shared" si="7"/>
        <v>8.5209587613958943E-2</v>
      </c>
      <c r="AB56" s="63">
        <f t="shared" si="8"/>
        <v>7.9724334656166324E-2</v>
      </c>
      <c r="AC56" s="63">
        <f t="shared" si="8"/>
        <v>5.5490825666909938E-2</v>
      </c>
      <c r="AD56" s="63">
        <f t="shared" si="8"/>
        <v>1.9258277489607012E-2</v>
      </c>
      <c r="AE56" s="63">
        <f t="shared" si="4"/>
        <v>2.9772333205219024E-2</v>
      </c>
      <c r="AF56" s="63">
        <f t="shared" si="4"/>
        <v>5.4282108980103549E-2</v>
      </c>
    </row>
    <row r="57" spans="1:32">
      <c r="A57" s="1" t="s">
        <v>59</v>
      </c>
      <c r="B57" s="1" t="s">
        <v>60</v>
      </c>
      <c r="C57" s="63">
        <f t="shared" si="5"/>
        <v>9.016863011156623</v>
      </c>
      <c r="D57" s="63">
        <f t="shared" si="7"/>
        <v>3.9685209102454455</v>
      </c>
      <c r="E57" s="63">
        <f t="shared" si="7"/>
        <v>0.93028174779808159</v>
      </c>
      <c r="F57" s="63">
        <f t="shared" si="7"/>
        <v>0.96913335534754252</v>
      </c>
      <c r="G57" s="63">
        <f t="shared" si="7"/>
        <v>0.42559133925013137</v>
      </c>
      <c r="H57" s="63">
        <f t="shared" si="7"/>
        <v>0.25431718190438918</v>
      </c>
      <c r="I57" s="63">
        <f t="shared" si="7"/>
        <v>0.17442922455158577</v>
      </c>
      <c r="J57" s="63">
        <f t="shared" si="7"/>
        <v>2.6538441625981363E-2</v>
      </c>
      <c r="K57" s="63">
        <f t="shared" si="7"/>
        <v>4.9583069492012119E-2</v>
      </c>
      <c r="L57" s="63">
        <f t="shared" si="7"/>
        <v>0.177554842149445</v>
      </c>
      <c r="M57" s="63">
        <f t="shared" si="7"/>
        <v>0.60778077602802238</v>
      </c>
      <c r="N57" s="63">
        <f t="shared" si="7"/>
        <v>0.23452883762681617</v>
      </c>
      <c r="O57" s="63">
        <f t="shared" si="7"/>
        <v>0.27764319004159271</v>
      </c>
      <c r="P57" s="63">
        <f t="shared" ref="D57:AA63" si="9">P28/P$34*100</f>
        <v>0.35839598266381928</v>
      </c>
      <c r="Q57" s="63">
        <f t="shared" si="9"/>
        <v>0.35740646339571674</v>
      </c>
      <c r="R57" s="63">
        <f t="shared" si="9"/>
        <v>0.57742549557936151</v>
      </c>
      <c r="S57" s="63">
        <f t="shared" si="9"/>
        <v>0.36594895111895376</v>
      </c>
      <c r="T57" s="63">
        <f t="shared" si="9"/>
        <v>0.40385820070613809</v>
      </c>
      <c r="U57" s="63">
        <f t="shared" si="9"/>
        <v>0.34220174358619981</v>
      </c>
      <c r="V57" s="63">
        <f t="shared" si="9"/>
        <v>0.2917667791832278</v>
      </c>
      <c r="W57" s="63">
        <f t="shared" si="9"/>
        <v>0.81533998072042602</v>
      </c>
      <c r="X57" s="63">
        <f t="shared" si="9"/>
        <v>0.49967771002483696</v>
      </c>
      <c r="Y57" s="63">
        <f t="shared" si="9"/>
        <v>0.49567463002341472</v>
      </c>
      <c r="Z57" s="63">
        <f t="shared" si="9"/>
        <v>0.45636582150340738</v>
      </c>
      <c r="AA57" s="63">
        <f t="shared" si="9"/>
        <v>0.51612838347455592</v>
      </c>
      <c r="AB57" s="63">
        <f t="shared" si="8"/>
        <v>0.5199814062938154</v>
      </c>
      <c r="AC57" s="63">
        <f t="shared" si="8"/>
        <v>0.48889983909273238</v>
      </c>
      <c r="AD57" s="63">
        <f t="shared" si="8"/>
        <v>0.44418356986263752</v>
      </c>
      <c r="AE57" s="63">
        <f t="shared" si="4"/>
        <v>0.40899036472517841</v>
      </c>
      <c r="AF57" s="63">
        <f t="shared" si="4"/>
        <v>0.43190076638394032</v>
      </c>
    </row>
    <row r="58" spans="1:32">
      <c r="A58" s="1" t="s">
        <v>61</v>
      </c>
      <c r="B58" s="1" t="s">
        <v>62</v>
      </c>
      <c r="C58" s="63">
        <f t="shared" si="5"/>
        <v>0.35906059314769051</v>
      </c>
      <c r="D58" s="63">
        <f t="shared" si="9"/>
        <v>1.1948553652979537</v>
      </c>
      <c r="E58" s="63">
        <f t="shared" si="9"/>
        <v>2.6020199771558636</v>
      </c>
      <c r="F58" s="63">
        <f t="shared" si="9"/>
        <v>0.79530558252562022</v>
      </c>
      <c r="G58" s="63">
        <f t="shared" si="9"/>
        <v>2.1268846033208266</v>
      </c>
      <c r="H58" s="63">
        <f t="shared" si="9"/>
        <v>4.0447101586468852E-2</v>
      </c>
      <c r="I58" s="63">
        <f t="shared" si="9"/>
        <v>9.6619716314625043E-2</v>
      </c>
      <c r="J58" s="63">
        <f t="shared" si="9"/>
        <v>0.12468466717568724</v>
      </c>
      <c r="K58" s="63">
        <f t="shared" si="9"/>
        <v>0.1037938415683033</v>
      </c>
      <c r="L58" s="63">
        <f t="shared" si="9"/>
        <v>0.22114524799671914</v>
      </c>
      <c r="M58" s="63">
        <f t="shared" si="9"/>
        <v>0.31967347653471978</v>
      </c>
      <c r="N58" s="63">
        <f t="shared" si="9"/>
        <v>7.5654976990252629E-2</v>
      </c>
      <c r="O58" s="63">
        <f t="shared" si="9"/>
        <v>0.68453636913589877</v>
      </c>
      <c r="P58" s="63">
        <f t="shared" si="9"/>
        <v>0.88790577738605847</v>
      </c>
      <c r="Q58" s="63">
        <f t="shared" si="9"/>
        <v>0.71509968335061114</v>
      </c>
      <c r="R58" s="63">
        <f t="shared" si="9"/>
        <v>0.66621191688338643</v>
      </c>
      <c r="S58" s="63">
        <f t="shared" si="9"/>
        <v>0.45790790637749235</v>
      </c>
      <c r="T58" s="63">
        <f t="shared" si="9"/>
        <v>0.49186024474676893</v>
      </c>
      <c r="U58" s="63">
        <f t="shared" si="9"/>
        <v>0.58499614277365186</v>
      </c>
      <c r="V58" s="63">
        <f t="shared" si="9"/>
        <v>0.46100348436142052</v>
      </c>
      <c r="W58" s="63">
        <f t="shared" si="9"/>
        <v>0.39794869293788593</v>
      </c>
      <c r="X58" s="63">
        <f t="shared" si="9"/>
        <v>0.5493179767064138</v>
      </c>
      <c r="Y58" s="63">
        <f t="shared" si="9"/>
        <v>0.72856650873217599</v>
      </c>
      <c r="Z58" s="63">
        <f t="shared" si="9"/>
        <v>0.62501985826219375</v>
      </c>
      <c r="AA58" s="63">
        <f t="shared" si="9"/>
        <v>0.43982595409249975</v>
      </c>
      <c r="AB58" s="63">
        <f t="shared" si="8"/>
        <v>0.28839928849193092</v>
      </c>
      <c r="AC58" s="63">
        <f t="shared" si="8"/>
        <v>0.27535274399651888</v>
      </c>
      <c r="AD58" s="63">
        <f t="shared" si="8"/>
        <v>0.2388947630128633</v>
      </c>
      <c r="AE58" s="63">
        <f t="shared" si="4"/>
        <v>0.26610431820686553</v>
      </c>
      <c r="AF58" s="63">
        <f t="shared" si="4"/>
        <v>0.44824308222782422</v>
      </c>
    </row>
    <row r="59" spans="1:32">
      <c r="A59" s="1" t="s">
        <v>63</v>
      </c>
      <c r="B59" s="1" t="s">
        <v>64</v>
      </c>
      <c r="C59" s="63">
        <f t="shared" si="5"/>
        <v>0.16378950600238032</v>
      </c>
      <c r="D59" s="63">
        <f t="shared" si="9"/>
        <v>0.40679519733642594</v>
      </c>
      <c r="E59" s="63">
        <f t="shared" si="9"/>
        <v>0.99834488905022822</v>
      </c>
      <c r="F59" s="63">
        <f t="shared" si="9"/>
        <v>0.6340125878218944</v>
      </c>
      <c r="G59" s="63">
        <f t="shared" si="9"/>
        <v>1.9242620968821036</v>
      </c>
      <c r="H59" s="63">
        <f t="shared" si="9"/>
        <v>1.1584941977750425</v>
      </c>
      <c r="I59" s="63">
        <f t="shared" si="9"/>
        <v>0.50577946728346823</v>
      </c>
      <c r="J59" s="63">
        <f t="shared" si="9"/>
        <v>0.43688963854288881</v>
      </c>
      <c r="K59" s="63">
        <f t="shared" si="9"/>
        <v>0.310904356525253</v>
      </c>
      <c r="L59" s="63">
        <f t="shared" si="9"/>
        <v>0.39789863904705103</v>
      </c>
      <c r="M59" s="63">
        <f t="shared" si="9"/>
        <v>0.63338946163300403</v>
      </c>
      <c r="N59" s="63">
        <f t="shared" si="9"/>
        <v>0.8468884529708115</v>
      </c>
      <c r="O59" s="63">
        <f t="shared" si="9"/>
        <v>0.84410343890670281</v>
      </c>
      <c r="P59" s="63">
        <f t="shared" si="9"/>
        <v>1.2628702436623043</v>
      </c>
      <c r="Q59" s="63">
        <f t="shared" si="9"/>
        <v>2.1962419137979956</v>
      </c>
      <c r="R59" s="63">
        <f t="shared" si="9"/>
        <v>2.558355786593371</v>
      </c>
      <c r="S59" s="63">
        <f t="shared" si="9"/>
        <v>3.6275047544108907</v>
      </c>
      <c r="T59" s="63">
        <f t="shared" si="9"/>
        <v>2.7184334823744885</v>
      </c>
      <c r="U59" s="63">
        <f t="shared" si="9"/>
        <v>3.2943983653485818</v>
      </c>
      <c r="V59" s="63">
        <f t="shared" si="9"/>
        <v>5.5893508062980199</v>
      </c>
      <c r="W59" s="63">
        <f t="shared" si="9"/>
        <v>13.564488826052381</v>
      </c>
      <c r="X59" s="63">
        <f t="shared" si="9"/>
        <v>14.94044624317282</v>
      </c>
      <c r="Y59" s="63">
        <f t="shared" si="9"/>
        <v>16.567122942726549</v>
      </c>
      <c r="Z59" s="63">
        <f t="shared" si="9"/>
        <v>22.215071535909836</v>
      </c>
      <c r="AA59" s="63">
        <f t="shared" si="9"/>
        <v>26.024278617610292</v>
      </c>
      <c r="AB59" s="63">
        <f t="shared" si="8"/>
        <v>23.616805078644848</v>
      </c>
      <c r="AC59" s="63">
        <f t="shared" si="8"/>
        <v>27.050985166439816</v>
      </c>
      <c r="AD59" s="63">
        <f t="shared" si="8"/>
        <v>24.162339595929829</v>
      </c>
      <c r="AE59" s="63">
        <f t="shared" si="4"/>
        <v>25.443415529216029</v>
      </c>
      <c r="AF59" s="63">
        <f t="shared" si="4"/>
        <v>13.330768103319111</v>
      </c>
    </row>
    <row r="60" spans="1:32">
      <c r="A60" s="1" t="s">
        <v>65</v>
      </c>
      <c r="B60" s="1" t="s">
        <v>66</v>
      </c>
      <c r="C60" s="63">
        <f t="shared" si="5"/>
        <v>1.1239703787876782</v>
      </c>
      <c r="D60" s="63">
        <f t="shared" si="9"/>
        <v>2.6275464800047089E-2</v>
      </c>
      <c r="E60" s="63">
        <f t="shared" si="9"/>
        <v>7.7126999000717332E-3</v>
      </c>
      <c r="F60" s="63">
        <f t="shared" si="9"/>
        <v>5.9776440440892364E-3</v>
      </c>
      <c r="G60" s="63">
        <f t="shared" si="9"/>
        <v>0</v>
      </c>
      <c r="H60" s="63">
        <f t="shared" si="9"/>
        <v>1.3715257648900358E-5</v>
      </c>
      <c r="I60" s="63">
        <f t="shared" si="9"/>
        <v>3.537064672432508E-3</v>
      </c>
      <c r="J60" s="63">
        <f t="shared" si="9"/>
        <v>5.1953380626150133E-4</v>
      </c>
      <c r="K60" s="63">
        <f t="shared" si="9"/>
        <v>1.5409287403108697E-4</v>
      </c>
      <c r="L60" s="63">
        <f t="shared" si="9"/>
        <v>4.7472136182747397E-3</v>
      </c>
      <c r="M60" s="63">
        <f t="shared" si="9"/>
        <v>9.4742759459800433E-3</v>
      </c>
      <c r="N60" s="63">
        <f t="shared" si="9"/>
        <v>3.4791719586707709E-2</v>
      </c>
      <c r="O60" s="63">
        <f t="shared" si="9"/>
        <v>1.6370976190134692E-2</v>
      </c>
      <c r="P60" s="63">
        <f t="shared" si="9"/>
        <v>1.0212492792335177E-2</v>
      </c>
      <c r="Q60" s="63">
        <f t="shared" si="9"/>
        <v>3.9404830731658647E-3</v>
      </c>
      <c r="R60" s="63">
        <f t="shared" si="9"/>
        <v>3.9532451114442767E-3</v>
      </c>
      <c r="S60" s="63">
        <f t="shared" si="9"/>
        <v>1.2439187185590166E-2</v>
      </c>
      <c r="T60" s="63">
        <f t="shared" si="9"/>
        <v>5.6420385222117134E-3</v>
      </c>
      <c r="U60" s="63">
        <f t="shared" si="9"/>
        <v>5.2769986998046645E-3</v>
      </c>
      <c r="V60" s="63">
        <f t="shared" si="9"/>
        <v>7.412211009106843E-3</v>
      </c>
      <c r="W60" s="63">
        <f t="shared" si="9"/>
        <v>1.1143748959493206E-2</v>
      </c>
      <c r="X60" s="63">
        <f t="shared" si="9"/>
        <v>8.4169414329000151E-3</v>
      </c>
      <c r="Y60" s="63">
        <f t="shared" si="9"/>
        <v>9.3439164157559772E-3</v>
      </c>
      <c r="Z60" s="63">
        <f t="shared" si="9"/>
        <v>5.5090392022639264E-3</v>
      </c>
      <c r="AA60" s="63">
        <f t="shared" si="9"/>
        <v>6.9206391982349225E-3</v>
      </c>
      <c r="AB60" s="63">
        <f t="shared" si="8"/>
        <v>5.5822105642923791E-3</v>
      </c>
      <c r="AC60" s="63">
        <f t="shared" si="8"/>
        <v>3.0683266148999566E-3</v>
      </c>
      <c r="AD60" s="63">
        <f t="shared" si="8"/>
        <v>1.9750634756462203E-3</v>
      </c>
      <c r="AE60" s="63">
        <f t="shared" si="4"/>
        <v>1.6164979288613315E-3</v>
      </c>
      <c r="AF60" s="63">
        <f t="shared" si="4"/>
        <v>6.9012852914109154E-3</v>
      </c>
    </row>
    <row r="61" spans="1:32">
      <c r="A61" s="1" t="s">
        <v>67</v>
      </c>
      <c r="B61" s="1" t="s">
        <v>68</v>
      </c>
      <c r="C61" s="63">
        <f t="shared" si="5"/>
        <v>1.138101065139082E-2</v>
      </c>
      <c r="D61" s="63">
        <f t="shared" si="9"/>
        <v>3.7471502648593627E-2</v>
      </c>
      <c r="E61" s="63">
        <f t="shared" si="9"/>
        <v>2.3356275330142794E-2</v>
      </c>
      <c r="F61" s="63">
        <f t="shared" si="9"/>
        <v>1.8298419620080084E-2</v>
      </c>
      <c r="G61" s="63">
        <f t="shared" si="9"/>
        <v>1.073825399393852E-2</v>
      </c>
      <c r="H61" s="63">
        <f t="shared" si="9"/>
        <v>1.5328817372300401E-5</v>
      </c>
      <c r="I61" s="63">
        <f t="shared" si="9"/>
        <v>1.4233300421810028E-3</v>
      </c>
      <c r="J61" s="63">
        <f t="shared" si="9"/>
        <v>1.2480203375878594E-2</v>
      </c>
      <c r="K61" s="63">
        <f t="shared" si="9"/>
        <v>5.6409650699885214E-3</v>
      </c>
      <c r="L61" s="63">
        <f t="shared" si="9"/>
        <v>4.4181102741799256E-3</v>
      </c>
      <c r="M61" s="63">
        <f t="shared" si="9"/>
        <v>3.2424381049935198E-3</v>
      </c>
      <c r="N61" s="63">
        <f t="shared" si="9"/>
        <v>4.9914553523613065E-3</v>
      </c>
      <c r="O61" s="63">
        <f t="shared" si="9"/>
        <v>6.5054332504416246E-3</v>
      </c>
      <c r="P61" s="63">
        <f t="shared" si="9"/>
        <v>4.4106562574384844E-3</v>
      </c>
      <c r="Q61" s="63">
        <f t="shared" si="9"/>
        <v>1.0086584883987196E-3</v>
      </c>
      <c r="R61" s="63">
        <f t="shared" si="9"/>
        <v>2.3362955418463178E-3</v>
      </c>
      <c r="S61" s="63">
        <f t="shared" si="9"/>
        <v>2.980169597727724E-3</v>
      </c>
      <c r="T61" s="63">
        <f t="shared" si="9"/>
        <v>1.5748999001887833E-2</v>
      </c>
      <c r="U61" s="63">
        <f t="shared" si="9"/>
        <v>4.6507074478622824E-3</v>
      </c>
      <c r="V61" s="63">
        <f t="shared" si="9"/>
        <v>6.9305639488697768E-3</v>
      </c>
      <c r="W61" s="63">
        <f t="shared" si="9"/>
        <v>6.5802878715322827E-3</v>
      </c>
      <c r="X61" s="63">
        <f t="shared" si="9"/>
        <v>7.3961448294766023E-3</v>
      </c>
      <c r="Y61" s="63">
        <f t="shared" si="9"/>
        <v>7.1889410093318763E-3</v>
      </c>
      <c r="Z61" s="63">
        <f t="shared" si="9"/>
        <v>6.455351108825942E-3</v>
      </c>
      <c r="AA61" s="63">
        <f t="shared" si="9"/>
        <v>9.4663280431844798E-3</v>
      </c>
      <c r="AB61" s="63">
        <f t="shared" si="8"/>
        <v>6.7755281034102936E-3</v>
      </c>
      <c r="AC61" s="63">
        <f t="shared" si="8"/>
        <v>3.6721518533990422E-3</v>
      </c>
      <c r="AD61" s="63">
        <f t="shared" si="8"/>
        <v>9.8430774847750265E-4</v>
      </c>
      <c r="AE61" s="63">
        <f t="shared" si="4"/>
        <v>6.9663836103764647E-4</v>
      </c>
      <c r="AF61" s="63">
        <f t="shared" si="4"/>
        <v>5.321459172203869E-3</v>
      </c>
    </row>
    <row r="62" spans="1:32">
      <c r="A62" s="1" t="s">
        <v>69</v>
      </c>
      <c r="B62" s="1" t="s">
        <v>70</v>
      </c>
      <c r="C62" s="63">
        <f t="shared" si="5"/>
        <v>24.733450554802211</v>
      </c>
      <c r="D62" s="63">
        <f t="shared" si="9"/>
        <v>3.1970248232402958</v>
      </c>
      <c r="E62" s="63">
        <f t="shared" si="9"/>
        <v>4.146194360573352</v>
      </c>
      <c r="F62" s="63">
        <f t="shared" si="9"/>
        <v>2.5139383582749293</v>
      </c>
      <c r="G62" s="63">
        <f t="shared" si="9"/>
        <v>2.7392096649136861</v>
      </c>
      <c r="H62" s="63">
        <f t="shared" si="9"/>
        <v>0.50353201903676692</v>
      </c>
      <c r="I62" s="63">
        <f t="shared" si="9"/>
        <v>3.7137948193366492</v>
      </c>
      <c r="J62" s="63">
        <f t="shared" si="9"/>
        <v>1.3893677089677956</v>
      </c>
      <c r="K62" s="63">
        <f t="shared" si="9"/>
        <v>1.0699191485505959</v>
      </c>
      <c r="L62" s="63">
        <f t="shared" si="9"/>
        <v>1.1465798219797765</v>
      </c>
      <c r="M62" s="63">
        <f t="shared" si="9"/>
        <v>1.2859500112265896</v>
      </c>
      <c r="N62" s="63">
        <f t="shared" si="9"/>
        <v>1.3815025492572854</v>
      </c>
      <c r="O62" s="63">
        <f t="shared" si="9"/>
        <v>1.4672588149975259</v>
      </c>
      <c r="P62" s="63">
        <f t="shared" si="9"/>
        <v>1.5562443564347217</v>
      </c>
      <c r="Q62" s="63">
        <f t="shared" si="9"/>
        <v>1.9353390108031516</v>
      </c>
      <c r="R62" s="63">
        <f t="shared" si="9"/>
        <v>2.1498696605112428</v>
      </c>
      <c r="S62" s="63">
        <f t="shared" si="9"/>
        <v>2.4264296689242926</v>
      </c>
      <c r="T62" s="63">
        <f t="shared" si="9"/>
        <v>2.3946059291574144</v>
      </c>
      <c r="U62" s="63">
        <f t="shared" si="9"/>
        <v>2.3917725729763553</v>
      </c>
      <c r="V62" s="63">
        <f t="shared" si="9"/>
        <v>2.3072689911895079</v>
      </c>
      <c r="W62" s="63">
        <f t="shared" si="9"/>
        <v>3.8655774365372335</v>
      </c>
      <c r="X62" s="63">
        <f t="shared" si="9"/>
        <v>4.8239023467940099</v>
      </c>
      <c r="Y62" s="63">
        <f t="shared" si="9"/>
        <v>5.6803327627063398</v>
      </c>
      <c r="Z62" s="63">
        <f t="shared" si="9"/>
        <v>5.6842678715358419</v>
      </c>
      <c r="AA62" s="63">
        <f t="shared" si="9"/>
        <v>6.6265150150280814</v>
      </c>
      <c r="AB62" s="63">
        <f t="shared" si="8"/>
        <v>5.8015118921252657</v>
      </c>
      <c r="AC62" s="63">
        <f t="shared" si="8"/>
        <v>5.4299986450005955</v>
      </c>
      <c r="AD62" s="63">
        <f t="shared" si="8"/>
        <v>4.5985903621472577</v>
      </c>
      <c r="AE62" s="63">
        <f t="shared" si="4"/>
        <v>4.3227586613671214</v>
      </c>
      <c r="AF62" s="63">
        <f t="shared" si="4"/>
        <v>3.7200933476459364</v>
      </c>
    </row>
    <row r="63" spans="1:32">
      <c r="B63" s="1" t="s">
        <v>431</v>
      </c>
      <c r="C63" s="63">
        <f t="shared" si="5"/>
        <v>100</v>
      </c>
      <c r="D63" s="63">
        <f t="shared" si="9"/>
        <v>100</v>
      </c>
      <c r="E63" s="63">
        <f t="shared" si="9"/>
        <v>100</v>
      </c>
      <c r="F63" s="63">
        <f t="shared" si="9"/>
        <v>100</v>
      </c>
      <c r="G63" s="63">
        <f t="shared" si="9"/>
        <v>100</v>
      </c>
      <c r="H63" s="63">
        <f t="shared" si="9"/>
        <v>100</v>
      </c>
      <c r="I63" s="63">
        <f t="shared" si="9"/>
        <v>100</v>
      </c>
      <c r="J63" s="63">
        <f t="shared" si="9"/>
        <v>100</v>
      </c>
      <c r="K63" s="63">
        <f t="shared" si="9"/>
        <v>100</v>
      </c>
      <c r="L63" s="63">
        <f t="shared" si="9"/>
        <v>100</v>
      </c>
      <c r="M63" s="63">
        <f t="shared" si="9"/>
        <v>100</v>
      </c>
      <c r="N63" s="63">
        <f t="shared" si="9"/>
        <v>100</v>
      </c>
      <c r="O63" s="63">
        <f t="shared" si="9"/>
        <v>100</v>
      </c>
      <c r="P63" s="63">
        <f t="shared" si="9"/>
        <v>100</v>
      </c>
      <c r="Q63" s="63">
        <f t="shared" si="9"/>
        <v>100</v>
      </c>
      <c r="R63" s="63">
        <f t="shared" si="9"/>
        <v>100</v>
      </c>
      <c r="S63" s="63">
        <f t="shared" si="9"/>
        <v>100</v>
      </c>
      <c r="T63" s="63">
        <f t="shared" si="9"/>
        <v>100</v>
      </c>
      <c r="U63" s="63">
        <f t="shared" si="9"/>
        <v>100</v>
      </c>
      <c r="V63" s="63">
        <f t="shared" si="9"/>
        <v>100</v>
      </c>
      <c r="W63" s="63">
        <f t="shared" si="9"/>
        <v>100</v>
      </c>
      <c r="X63" s="63">
        <f t="shared" si="9"/>
        <v>100</v>
      </c>
      <c r="Y63" s="63">
        <f t="shared" si="9"/>
        <v>100</v>
      </c>
      <c r="Z63" s="63">
        <f t="shared" si="9"/>
        <v>100</v>
      </c>
      <c r="AA63" s="63">
        <f t="shared" si="9"/>
        <v>100</v>
      </c>
      <c r="AB63" s="63">
        <f t="shared" si="8"/>
        <v>100</v>
      </c>
      <c r="AC63" s="63">
        <f t="shared" si="8"/>
        <v>100</v>
      </c>
      <c r="AD63" s="63">
        <f t="shared" si="8"/>
        <v>100</v>
      </c>
      <c r="AE63" s="63">
        <f t="shared" si="4"/>
        <v>100</v>
      </c>
      <c r="AF63" s="63">
        <f t="shared" si="4"/>
        <v>100</v>
      </c>
    </row>
    <row r="64" spans="1:3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13.8"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13.8" thickTop="1">
      <c r="A67" s="30" t="s">
        <v>21</v>
      </c>
      <c r="B67" s="30" t="s">
        <v>22</v>
      </c>
      <c r="C67" s="66" t="s">
        <v>434</v>
      </c>
      <c r="D67" s="64">
        <f t="shared" ref="D67:D92" si="10">IF(C9=0, "--", (D9/C9*100-100))</f>
        <v>-73.771754196827345</v>
      </c>
      <c r="E67" s="64">
        <f t="shared" ref="E67:E92" si="11">IF(D9=0, "--", (E9/D9*100-100))</f>
        <v>-95.30240751614798</v>
      </c>
      <c r="F67" s="64">
        <f t="shared" ref="F67:F92" si="12">IF(E9=0, "--", (F9/E9*100-100))</f>
        <v>143361.25</v>
      </c>
      <c r="G67" s="64">
        <f t="shared" ref="G67:G92" si="13">IF(F9=0, "--", (G9/F9*100-100))</f>
        <v>-29.344160879680061</v>
      </c>
      <c r="H67" s="64">
        <f t="shared" ref="H67:H92" si="14">IF(G9=0, "--", (H9/G9*100-100))</f>
        <v>52.998483185556978</v>
      </c>
      <c r="I67" s="64">
        <f t="shared" ref="I67:I92" si="15">IF(H9=0, "--", (I9/H9*100-100))</f>
        <v>57.132379017957902</v>
      </c>
      <c r="J67" s="64">
        <f t="shared" ref="J67:J92" si="16">IF(I9=0, "--", (J9/I9*100-100))</f>
        <v>-29.063200496535032</v>
      </c>
      <c r="K67" s="64">
        <f t="shared" ref="K67:K92" si="17">IF(J9=0, "--", (K9/J9*100-100))</f>
        <v>-16.043588927776014</v>
      </c>
      <c r="L67" s="64">
        <f t="shared" ref="L67:L92" si="18">IF(K9=0, "--", (L9/K9*100-100))</f>
        <v>60.870763533008898</v>
      </c>
      <c r="M67" s="64">
        <f t="shared" ref="M67:M92" si="19">IF(L9=0, "--", (M9/L9*100-100))</f>
        <v>653.45461748911816</v>
      </c>
      <c r="N67" s="64">
        <f t="shared" ref="N67:N92" si="20">IF(M9=0, "--", (N9/M9*100-100))</f>
        <v>-79.640089675583297</v>
      </c>
      <c r="O67" s="64">
        <f t="shared" ref="O67:O92" si="21">IF(N9=0, "--", (O9/N9*100-100))</f>
        <v>9144.3589367731838</v>
      </c>
      <c r="P67" s="64">
        <f t="shared" ref="P67:P92" si="22">IF(O9=0, "--", (P9/O9*100-100))</f>
        <v>38.4155361660587</v>
      </c>
      <c r="Q67" s="64">
        <f t="shared" ref="Q67:Q92" si="23">IF(P9=0, "--", (Q9/P9*100-100))</f>
        <v>-21.86480328644916</v>
      </c>
      <c r="R67" s="64">
        <f t="shared" ref="R67:R92" si="24">IF(Q9=0, "--", (R9/Q9*100-100))</f>
        <v>25.503790115838115</v>
      </c>
      <c r="S67" s="64">
        <f t="shared" ref="S67:S92" si="25">IF(R9=0, "--", (S9/R9*100-100))</f>
        <v>-24.340010892222068</v>
      </c>
      <c r="T67" s="64">
        <f t="shared" ref="T67:T92" si="26">IF(S9=0, "--", (T9/S9*100-100))</f>
        <v>-1.532817557400179</v>
      </c>
      <c r="U67" s="64">
        <f t="shared" ref="U67:U92" si="27">IF(T9=0, "--", (U9/T9*100-100))</f>
        <v>9.1823088755683244</v>
      </c>
      <c r="V67" s="64">
        <f t="shared" ref="V67:V92" si="28">IF(U9=0, "--", (V9/U9*100-100))</f>
        <v>-26.055738337807469</v>
      </c>
      <c r="W67" s="64">
        <f t="shared" ref="W67:W92" si="29">IF(V9=0, "--", (W9/V9*100-100))</f>
        <v>-17.523256546335944</v>
      </c>
      <c r="X67" s="64">
        <f t="shared" ref="X67:X92" si="30">IF(W9=0, "--", (X9/W9*100-100))</f>
        <v>-41.601020332869744</v>
      </c>
      <c r="Y67" s="64">
        <f t="shared" ref="Y67:Y92" si="31">IF(X9=0, "--", (Y9/X9*100-100))</f>
        <v>83.926108909304446</v>
      </c>
      <c r="Z67" s="64">
        <f t="shared" ref="Z67:Z92" si="32">IF(Y9=0, "--", (Z9/Y9*100-100))</f>
        <v>-12.117797066176507</v>
      </c>
      <c r="AA67" s="64">
        <f t="shared" ref="AA67" si="33">IF(Z9=0, "--", (AA9/Z9*100-100))</f>
        <v>-21.623564767369956</v>
      </c>
      <c r="AB67" s="64">
        <f t="shared" ref="AB67" si="34">IF(AA9=0, "--", (AB9/AA9*100-100))</f>
        <v>-41.282895098324445</v>
      </c>
      <c r="AC67" s="64">
        <f t="shared" ref="AC67" si="35">IF(AB9=0, "--", (AC9/AB9*100-100))</f>
        <v>-35.119213029440417</v>
      </c>
      <c r="AD67" s="64">
        <f t="shared" ref="AD67:AE82" si="36">IF(AC9=0, "--", (AD9/AC9*100-100))</f>
        <v>-35.677739871754369</v>
      </c>
      <c r="AE67" s="64">
        <f t="shared" si="36"/>
        <v>36.782538099325023</v>
      </c>
      <c r="AF67" s="64">
        <f>IFERROR(POWER(AE9/C9,1/29)*100-100,"--")</f>
        <v>25.226933342722901</v>
      </c>
    </row>
    <row r="68" spans="1:32">
      <c r="A68" s="1" t="s">
        <v>23</v>
      </c>
      <c r="B68" s="1" t="s">
        <v>24</v>
      </c>
      <c r="C68" s="66" t="s">
        <v>434</v>
      </c>
      <c r="D68" s="64">
        <f t="shared" si="10"/>
        <v>1633.566847002407</v>
      </c>
      <c r="E68" s="64">
        <f t="shared" si="11"/>
        <v>-55.134662933284972</v>
      </c>
      <c r="F68" s="64">
        <f t="shared" si="12"/>
        <v>-49.060037373479915</v>
      </c>
      <c r="G68" s="64">
        <f t="shared" si="13"/>
        <v>130.61464251157952</v>
      </c>
      <c r="H68" s="64">
        <f t="shared" si="14"/>
        <v>81.117489884488833</v>
      </c>
      <c r="I68" s="64">
        <f t="shared" si="15"/>
        <v>625.07002761408773</v>
      </c>
      <c r="J68" s="64">
        <f t="shared" si="16"/>
        <v>55.303893391100814</v>
      </c>
      <c r="K68" s="64">
        <f t="shared" si="17"/>
        <v>-33.633677947993064</v>
      </c>
      <c r="L68" s="64">
        <f t="shared" si="18"/>
        <v>55.599939105043291</v>
      </c>
      <c r="M68" s="64">
        <f t="shared" si="19"/>
        <v>28.684290427346554</v>
      </c>
      <c r="N68" s="64">
        <f t="shared" si="20"/>
        <v>40.416453217482882</v>
      </c>
      <c r="O68" s="64">
        <f t="shared" si="21"/>
        <v>114.68830406126352</v>
      </c>
      <c r="P68" s="64">
        <f t="shared" si="22"/>
        <v>24.992780153890678</v>
      </c>
      <c r="Q68" s="64">
        <f t="shared" si="23"/>
        <v>-0.65572030049766283</v>
      </c>
      <c r="R68" s="64">
        <f t="shared" si="24"/>
        <v>23.868223124375561</v>
      </c>
      <c r="S68" s="64">
        <f t="shared" si="25"/>
        <v>-8.5472950877969112</v>
      </c>
      <c r="T68" s="64">
        <f t="shared" si="26"/>
        <v>-12.436313195572296</v>
      </c>
      <c r="U68" s="64">
        <f t="shared" si="27"/>
        <v>4.5997932216718311</v>
      </c>
      <c r="V68" s="64">
        <f t="shared" si="28"/>
        <v>-5.614040815506911</v>
      </c>
      <c r="W68" s="64">
        <f t="shared" si="29"/>
        <v>12.775347722549668</v>
      </c>
      <c r="X68" s="64">
        <f t="shared" si="30"/>
        <v>11.838983311438795</v>
      </c>
      <c r="Y68" s="64">
        <f t="shared" si="31"/>
        <v>3.6950780665316216</v>
      </c>
      <c r="Z68" s="64">
        <f t="shared" si="32"/>
        <v>5.9682386156121794</v>
      </c>
      <c r="AA68" s="64">
        <f t="shared" ref="AA68:AA92" si="37">IF(Z10=0, "--", (AA10/Z10*100-100))</f>
        <v>0.19099804778231544</v>
      </c>
      <c r="AB68" s="64">
        <f t="shared" ref="AB68:AB92" si="38">IF(AA10=0, "--", (AB10/AA10*100-100))</f>
        <v>17.888840780401253</v>
      </c>
      <c r="AC68" s="64">
        <f t="shared" ref="AC68:AC92" si="39">IF(AB10=0, "--", (AC10/AB10*100-100))</f>
        <v>35.879946664130358</v>
      </c>
      <c r="AD68" s="64">
        <f t="shared" ref="AD68:AE92" si="40">IF(AC10=0, "--", (AD10/AC10*100-100))</f>
        <v>-9.0110886505549814</v>
      </c>
      <c r="AE68" s="64">
        <f t="shared" si="36"/>
        <v>-18.959566431565136</v>
      </c>
      <c r="AF68" s="64">
        <f t="shared" ref="AF68:AF92" si="41">IFERROR(POWER(AE10/C10,1/29)*100-100,"--")</f>
        <v>28.649791925085196</v>
      </c>
    </row>
    <row r="69" spans="1:32">
      <c r="A69" s="1" t="s">
        <v>25</v>
      </c>
      <c r="B69" s="1" t="s">
        <v>26</v>
      </c>
      <c r="C69" s="66" t="s">
        <v>434</v>
      </c>
      <c r="D69" s="64">
        <f t="shared" si="10"/>
        <v>79.234738531106444</v>
      </c>
      <c r="E69" s="64">
        <f t="shared" si="11"/>
        <v>120.59496742099392</v>
      </c>
      <c r="F69" s="64">
        <f t="shared" si="12"/>
        <v>12.112408127972344</v>
      </c>
      <c r="G69" s="64">
        <f t="shared" si="13"/>
        <v>112.62912174078471</v>
      </c>
      <c r="H69" s="64">
        <f t="shared" si="14"/>
        <v>41.680675926642408</v>
      </c>
      <c r="I69" s="64">
        <f t="shared" si="15"/>
        <v>542.70693697873003</v>
      </c>
      <c r="J69" s="64">
        <f t="shared" si="16"/>
        <v>10.622356912020805</v>
      </c>
      <c r="K69" s="64">
        <f t="shared" si="17"/>
        <v>0.27485452471944427</v>
      </c>
      <c r="L69" s="64">
        <f t="shared" si="18"/>
        <v>58.734799636644937</v>
      </c>
      <c r="M69" s="64">
        <f t="shared" si="19"/>
        <v>42.390383565220503</v>
      </c>
      <c r="N69" s="64">
        <f t="shared" si="20"/>
        <v>15.984543570317229</v>
      </c>
      <c r="O69" s="64">
        <f t="shared" si="21"/>
        <v>-46.581783640866412</v>
      </c>
      <c r="P69" s="64">
        <f t="shared" si="22"/>
        <v>47.345470042202038</v>
      </c>
      <c r="Q69" s="64">
        <f t="shared" si="23"/>
        <v>22.427939268416551</v>
      </c>
      <c r="R69" s="64">
        <f t="shared" si="24"/>
        <v>48.706949140614256</v>
      </c>
      <c r="S69" s="64">
        <f t="shared" si="25"/>
        <v>1.8256706497642057</v>
      </c>
      <c r="T69" s="64">
        <f t="shared" si="26"/>
        <v>2.4625481129788795</v>
      </c>
      <c r="U69" s="64">
        <f t="shared" si="27"/>
        <v>4.8126226645443353</v>
      </c>
      <c r="V69" s="64">
        <f t="shared" si="28"/>
        <v>26.478768070640982</v>
      </c>
      <c r="W69" s="64">
        <f t="shared" si="29"/>
        <v>-9.3034592239958869</v>
      </c>
      <c r="X69" s="64">
        <f t="shared" si="30"/>
        <v>21.774673206311775</v>
      </c>
      <c r="Y69" s="64">
        <f t="shared" si="31"/>
        <v>10.269737933391454</v>
      </c>
      <c r="Z69" s="64">
        <f t="shared" si="32"/>
        <v>37.237654067594889</v>
      </c>
      <c r="AA69" s="64">
        <f t="shared" si="37"/>
        <v>35.362986754813875</v>
      </c>
      <c r="AB69" s="64">
        <f t="shared" si="38"/>
        <v>-37.496781760355326</v>
      </c>
      <c r="AC69" s="64">
        <f t="shared" si="39"/>
        <v>-29.451525961216234</v>
      </c>
      <c r="AD69" s="64">
        <f t="shared" si="40"/>
        <v>302.69854558102622</v>
      </c>
      <c r="AE69" s="64">
        <f t="shared" si="36"/>
        <v>-58.351029614598623</v>
      </c>
      <c r="AF69" s="64">
        <f t="shared" si="41"/>
        <v>26.071081774587185</v>
      </c>
    </row>
    <row r="70" spans="1:32">
      <c r="A70" s="1" t="s">
        <v>27</v>
      </c>
      <c r="B70" s="1" t="s">
        <v>28</v>
      </c>
      <c r="C70" s="66" t="s">
        <v>434</v>
      </c>
      <c r="D70" s="64">
        <f t="shared" si="10"/>
        <v>439.54708951821272</v>
      </c>
      <c r="E70" s="64">
        <f t="shared" si="11"/>
        <v>-68.184396044363822</v>
      </c>
      <c r="F70" s="64">
        <f t="shared" si="12"/>
        <v>78.378585763192063</v>
      </c>
      <c r="G70" s="64">
        <f t="shared" si="13"/>
        <v>981.6984272473685</v>
      </c>
      <c r="H70" s="64">
        <f t="shared" si="14"/>
        <v>-38.735695122958482</v>
      </c>
      <c r="I70" s="64">
        <f t="shared" si="15"/>
        <v>23.431885771579132</v>
      </c>
      <c r="J70" s="64">
        <f t="shared" si="16"/>
        <v>-78.202063106796118</v>
      </c>
      <c r="K70" s="64">
        <f t="shared" si="17"/>
        <v>-48.546428008054264</v>
      </c>
      <c r="L70" s="64">
        <f t="shared" si="18"/>
        <v>196.95046076716369</v>
      </c>
      <c r="M70" s="64">
        <f t="shared" si="19"/>
        <v>53.301915438899073</v>
      </c>
      <c r="N70" s="64">
        <f t="shared" si="20"/>
        <v>8.1335023570891423</v>
      </c>
      <c r="O70" s="64">
        <f t="shared" si="21"/>
        <v>896.64392108188179</v>
      </c>
      <c r="P70" s="64">
        <f t="shared" si="22"/>
        <v>-61.367848562879161</v>
      </c>
      <c r="Q70" s="64">
        <f t="shared" si="23"/>
        <v>31.540208203929069</v>
      </c>
      <c r="R70" s="64">
        <f t="shared" si="24"/>
        <v>24.771296937402852</v>
      </c>
      <c r="S70" s="64">
        <f t="shared" si="25"/>
        <v>-4.0215252173201037</v>
      </c>
      <c r="T70" s="64">
        <f t="shared" si="26"/>
        <v>-57.413061407623637</v>
      </c>
      <c r="U70" s="64">
        <f t="shared" si="27"/>
        <v>-31.876640155633766</v>
      </c>
      <c r="V70" s="64">
        <f t="shared" si="28"/>
        <v>24.06878413514309</v>
      </c>
      <c r="W70" s="64">
        <f t="shared" si="29"/>
        <v>-3.6730758129237984</v>
      </c>
      <c r="X70" s="64">
        <f t="shared" si="30"/>
        <v>123.8445770862071</v>
      </c>
      <c r="Y70" s="64">
        <f t="shared" si="31"/>
        <v>-43.823043126750918</v>
      </c>
      <c r="Z70" s="64">
        <f t="shared" si="32"/>
        <v>24.588861658074876</v>
      </c>
      <c r="AA70" s="64">
        <f t="shared" si="37"/>
        <v>-9.2502534753195391</v>
      </c>
      <c r="AB70" s="64">
        <f t="shared" si="38"/>
        <v>697.16004387637361</v>
      </c>
      <c r="AC70" s="64">
        <f t="shared" si="39"/>
        <v>32.395594370264519</v>
      </c>
      <c r="AD70" s="64">
        <f t="shared" si="40"/>
        <v>31.681541493744675</v>
      </c>
      <c r="AE70" s="64">
        <f t="shared" si="36"/>
        <v>-31.800993315573763</v>
      </c>
      <c r="AF70" s="64">
        <f t="shared" si="41"/>
        <v>22.862354684965865</v>
      </c>
    </row>
    <row r="71" spans="1:32">
      <c r="A71" s="1" t="s">
        <v>29</v>
      </c>
      <c r="B71" s="1" t="s">
        <v>30</v>
      </c>
      <c r="C71" s="66" t="s">
        <v>434</v>
      </c>
      <c r="D71" s="64">
        <f t="shared" si="10"/>
        <v>107.49674905613867</v>
      </c>
      <c r="E71" s="64">
        <f t="shared" si="11"/>
        <v>93.959471989637279</v>
      </c>
      <c r="F71" s="64">
        <f t="shared" si="12"/>
        <v>-10.887164580680789</v>
      </c>
      <c r="G71" s="64">
        <f t="shared" si="13"/>
        <v>-44.489823426337779</v>
      </c>
      <c r="H71" s="64">
        <f t="shared" si="14"/>
        <v>81.799771750479579</v>
      </c>
      <c r="I71" s="64">
        <f t="shared" si="15"/>
        <v>2211.2632996129319</v>
      </c>
      <c r="J71" s="64">
        <f t="shared" si="16"/>
        <v>-17.510897556697032</v>
      </c>
      <c r="K71" s="64">
        <f t="shared" si="17"/>
        <v>12.17358481789266</v>
      </c>
      <c r="L71" s="64">
        <f t="shared" si="18"/>
        <v>16.766834752199046</v>
      </c>
      <c r="M71" s="64">
        <f t="shared" si="19"/>
        <v>108.28822313287091</v>
      </c>
      <c r="N71" s="64">
        <f t="shared" si="20"/>
        <v>31.915211482761634</v>
      </c>
      <c r="O71" s="64">
        <f t="shared" si="21"/>
        <v>-65.732795941389469</v>
      </c>
      <c r="P71" s="64">
        <f t="shared" si="22"/>
        <v>44.297073865427706</v>
      </c>
      <c r="Q71" s="64">
        <f t="shared" si="23"/>
        <v>36.971453710328746</v>
      </c>
      <c r="R71" s="64">
        <f t="shared" si="24"/>
        <v>34.396319593372368</v>
      </c>
      <c r="S71" s="64">
        <f t="shared" si="25"/>
        <v>-34.129976602983092</v>
      </c>
      <c r="T71" s="64">
        <f t="shared" si="26"/>
        <v>10.468328583581581</v>
      </c>
      <c r="U71" s="64">
        <f t="shared" si="27"/>
        <v>-15.326814170350815</v>
      </c>
      <c r="V71" s="64">
        <f t="shared" si="28"/>
        <v>96.114581478546626</v>
      </c>
      <c r="W71" s="64">
        <f t="shared" si="29"/>
        <v>31.473728397313181</v>
      </c>
      <c r="X71" s="64">
        <f t="shared" si="30"/>
        <v>-17.231909906526084</v>
      </c>
      <c r="Y71" s="64">
        <f t="shared" si="31"/>
        <v>13.089130453875498</v>
      </c>
      <c r="Z71" s="64">
        <f t="shared" si="32"/>
        <v>-6.2945435998079518</v>
      </c>
      <c r="AA71" s="64">
        <f t="shared" si="37"/>
        <v>-17.864854323728593</v>
      </c>
      <c r="AB71" s="64">
        <f t="shared" si="38"/>
        <v>-38.911917568989594</v>
      </c>
      <c r="AC71" s="64">
        <f t="shared" si="39"/>
        <v>0.30271451368074054</v>
      </c>
      <c r="AD71" s="64">
        <f t="shared" si="40"/>
        <v>773.52190528412359</v>
      </c>
      <c r="AE71" s="64">
        <f t="shared" si="36"/>
        <v>25.373357141697312</v>
      </c>
      <c r="AF71" s="64">
        <f t="shared" si="41"/>
        <v>29.332722205254726</v>
      </c>
    </row>
    <row r="72" spans="1:32">
      <c r="A72" s="1" t="s">
        <v>31</v>
      </c>
      <c r="B72" s="1" t="s">
        <v>32</v>
      </c>
      <c r="C72" s="66" t="s">
        <v>434</v>
      </c>
      <c r="D72" s="64">
        <f t="shared" si="10"/>
        <v>58.692467961887843</v>
      </c>
      <c r="E72" s="64">
        <f t="shared" si="11"/>
        <v>148.95941220192753</v>
      </c>
      <c r="F72" s="64">
        <f t="shared" si="12"/>
        <v>-13.456686496817454</v>
      </c>
      <c r="G72" s="64">
        <f t="shared" si="13"/>
        <v>-42.054670180518471</v>
      </c>
      <c r="H72" s="64">
        <f t="shared" si="14"/>
        <v>82.680281569861791</v>
      </c>
      <c r="I72" s="64">
        <f t="shared" si="15"/>
        <v>2128.3681445053194</v>
      </c>
      <c r="J72" s="64">
        <f t="shared" si="16"/>
        <v>-14.905280687531217</v>
      </c>
      <c r="K72" s="64">
        <f t="shared" si="17"/>
        <v>8.3938384773271366</v>
      </c>
      <c r="L72" s="64">
        <f t="shared" si="18"/>
        <v>16.829602000152704</v>
      </c>
      <c r="M72" s="64">
        <f t="shared" si="19"/>
        <v>112.15999841590349</v>
      </c>
      <c r="N72" s="64">
        <f t="shared" si="20"/>
        <v>12.179650193626102</v>
      </c>
      <c r="O72" s="64">
        <f t="shared" si="21"/>
        <v>-60.18550866891605</v>
      </c>
      <c r="P72" s="64">
        <f t="shared" si="22"/>
        <v>36.678677831172052</v>
      </c>
      <c r="Q72" s="64">
        <f t="shared" si="23"/>
        <v>30.901785726555971</v>
      </c>
      <c r="R72" s="64">
        <f t="shared" si="24"/>
        <v>20.872406825640795</v>
      </c>
      <c r="S72" s="64">
        <f t="shared" si="25"/>
        <v>-44.168204061436455</v>
      </c>
      <c r="T72" s="64">
        <f t="shared" si="26"/>
        <v>-22.706014836628782</v>
      </c>
      <c r="U72" s="64">
        <f t="shared" si="27"/>
        <v>-18.36735926123022</v>
      </c>
      <c r="V72" s="64">
        <f t="shared" si="28"/>
        <v>69.328791951562437</v>
      </c>
      <c r="W72" s="64">
        <f t="shared" si="29"/>
        <v>46.85863916035575</v>
      </c>
      <c r="X72" s="64">
        <f t="shared" si="30"/>
        <v>25.498641644869608</v>
      </c>
      <c r="Y72" s="64">
        <f t="shared" si="31"/>
        <v>28.83654530538405</v>
      </c>
      <c r="Z72" s="64">
        <f t="shared" si="32"/>
        <v>-11.809532138778906</v>
      </c>
      <c r="AA72" s="64">
        <f t="shared" si="37"/>
        <v>15.293916774191558</v>
      </c>
      <c r="AB72" s="64">
        <f t="shared" si="38"/>
        <v>53.247795852875214</v>
      </c>
      <c r="AC72" s="64">
        <f t="shared" si="39"/>
        <v>160.33404597464965</v>
      </c>
      <c r="AD72" s="64">
        <f t="shared" si="40"/>
        <v>14.661373813598459</v>
      </c>
      <c r="AE72" s="64">
        <f t="shared" si="36"/>
        <v>-94.083457014447774</v>
      </c>
      <c r="AF72" s="64">
        <f t="shared" si="41"/>
        <v>15.744456186353162</v>
      </c>
    </row>
    <row r="73" spans="1:32">
      <c r="A73" s="1" t="s">
        <v>33</v>
      </c>
      <c r="B73" s="1" t="s">
        <v>34</v>
      </c>
      <c r="C73" s="66" t="s">
        <v>434</v>
      </c>
      <c r="D73" s="64">
        <f t="shared" si="10"/>
        <v>230.63307287513959</v>
      </c>
      <c r="E73" s="64">
        <f t="shared" si="11"/>
        <v>-47.728368862737526</v>
      </c>
      <c r="F73" s="64">
        <f t="shared" si="12"/>
        <v>-31.657132312234722</v>
      </c>
      <c r="G73" s="64">
        <f t="shared" si="13"/>
        <v>2828.027541514783</v>
      </c>
      <c r="H73" s="64">
        <f t="shared" si="14"/>
        <v>-32.413465572969258</v>
      </c>
      <c r="I73" s="64">
        <f t="shared" si="15"/>
        <v>145.87907027513799</v>
      </c>
      <c r="J73" s="64">
        <f t="shared" si="16"/>
        <v>153.55315583276914</v>
      </c>
      <c r="K73" s="64">
        <f t="shared" si="17"/>
        <v>24.831041893731481</v>
      </c>
      <c r="L73" s="64">
        <f t="shared" si="18"/>
        <v>22.694172523188683</v>
      </c>
      <c r="M73" s="64">
        <f t="shared" si="19"/>
        <v>-36.513805384975363</v>
      </c>
      <c r="N73" s="64">
        <f t="shared" si="20"/>
        <v>81.961455138845906</v>
      </c>
      <c r="O73" s="64">
        <f t="shared" si="21"/>
        <v>38.976623884259908</v>
      </c>
      <c r="P73" s="64">
        <f t="shared" si="22"/>
        <v>6.59425214157325</v>
      </c>
      <c r="Q73" s="64">
        <f t="shared" si="23"/>
        <v>39.315183447170199</v>
      </c>
      <c r="R73" s="64">
        <f t="shared" si="24"/>
        <v>76.968222017043814</v>
      </c>
      <c r="S73" s="64">
        <f t="shared" si="25"/>
        <v>17.145210472403562</v>
      </c>
      <c r="T73" s="64">
        <f t="shared" si="26"/>
        <v>9.7219646334977909</v>
      </c>
      <c r="U73" s="64">
        <f t="shared" si="27"/>
        <v>-2.4687319424942444</v>
      </c>
      <c r="V73" s="64">
        <f t="shared" si="28"/>
        <v>-30.031086260353803</v>
      </c>
      <c r="W73" s="64">
        <f t="shared" si="29"/>
        <v>42.75033432996841</v>
      </c>
      <c r="X73" s="64">
        <f t="shared" si="30"/>
        <v>13.843983517193109</v>
      </c>
      <c r="Y73" s="64">
        <f t="shared" si="31"/>
        <v>11.360430213651583</v>
      </c>
      <c r="Z73" s="64">
        <f t="shared" si="32"/>
        <v>19.485247916965818</v>
      </c>
      <c r="AA73" s="64">
        <f t="shared" si="37"/>
        <v>-8.8726915799170598</v>
      </c>
      <c r="AB73" s="64">
        <f t="shared" si="38"/>
        <v>-29.830577155745431</v>
      </c>
      <c r="AC73" s="64">
        <f t="shared" si="39"/>
        <v>15.557437071641147</v>
      </c>
      <c r="AD73" s="64">
        <f t="shared" si="40"/>
        <v>23.616073737226799</v>
      </c>
      <c r="AE73" s="64">
        <f t="shared" si="36"/>
        <v>18.252291330326798</v>
      </c>
      <c r="AF73" s="64">
        <f t="shared" si="41"/>
        <v>29.804310808706902</v>
      </c>
    </row>
    <row r="74" spans="1:32">
      <c r="A74" s="1" t="s">
        <v>35</v>
      </c>
      <c r="B74" s="1" t="s">
        <v>36</v>
      </c>
      <c r="C74" s="66" t="s">
        <v>434</v>
      </c>
      <c r="D74" s="64">
        <f t="shared" si="10"/>
        <v>62.788144895718972</v>
      </c>
      <c r="E74" s="64">
        <f t="shared" si="11"/>
        <v>821.71136265655559</v>
      </c>
      <c r="F74" s="64">
        <f t="shared" si="12"/>
        <v>41.629020598573305</v>
      </c>
      <c r="G74" s="64">
        <f t="shared" si="13"/>
        <v>38.716142478652614</v>
      </c>
      <c r="H74" s="64">
        <f t="shared" si="14"/>
        <v>379.03591194285144</v>
      </c>
      <c r="I74" s="64">
        <f t="shared" si="15"/>
        <v>-3.0663811625931032</v>
      </c>
      <c r="J74" s="64">
        <f t="shared" si="16"/>
        <v>26.069909427063777</v>
      </c>
      <c r="K74" s="64">
        <f t="shared" si="17"/>
        <v>64.833698613016537</v>
      </c>
      <c r="L74" s="64">
        <f t="shared" si="18"/>
        <v>99.784870064973461</v>
      </c>
      <c r="M74" s="64">
        <f t="shared" si="19"/>
        <v>15.997546650231612</v>
      </c>
      <c r="N74" s="64">
        <f t="shared" si="20"/>
        <v>20.093876460600654</v>
      </c>
      <c r="O74" s="64">
        <f t="shared" si="21"/>
        <v>3.0739214727062034</v>
      </c>
      <c r="P74" s="64">
        <f t="shared" si="22"/>
        <v>4.9143511130658908</v>
      </c>
      <c r="Q74" s="64">
        <f t="shared" si="23"/>
        <v>-32.191028388756138</v>
      </c>
      <c r="R74" s="64">
        <f t="shared" si="24"/>
        <v>31.234168323249378</v>
      </c>
      <c r="S74" s="64">
        <f t="shared" si="25"/>
        <v>15.259461171114026</v>
      </c>
      <c r="T74" s="64">
        <f t="shared" si="26"/>
        <v>13.752067621254554</v>
      </c>
      <c r="U74" s="64">
        <f t="shared" si="27"/>
        <v>-7.0973062131701994</v>
      </c>
      <c r="V74" s="64">
        <f t="shared" si="28"/>
        <v>4.6080932188886266</v>
      </c>
      <c r="W74" s="64">
        <f t="shared" si="29"/>
        <v>-3.6228570429609164</v>
      </c>
      <c r="X74" s="64">
        <f t="shared" si="30"/>
        <v>15.830556963279861</v>
      </c>
      <c r="Y74" s="64">
        <f t="shared" si="31"/>
        <v>18.927679140460739</v>
      </c>
      <c r="Z74" s="64">
        <f t="shared" si="32"/>
        <v>23.15925470748472</v>
      </c>
      <c r="AA74" s="64">
        <f t="shared" si="37"/>
        <v>-11.500961590029362</v>
      </c>
      <c r="AB74" s="64">
        <f t="shared" si="38"/>
        <v>20.416438244408596</v>
      </c>
      <c r="AC74" s="64">
        <f t="shared" si="39"/>
        <v>50.155556297453643</v>
      </c>
      <c r="AD74" s="64">
        <f t="shared" si="40"/>
        <v>-3.5484883061176902</v>
      </c>
      <c r="AE74" s="64">
        <f t="shared" si="36"/>
        <v>-20.166084894443159</v>
      </c>
      <c r="AF74" s="64">
        <f t="shared" si="41"/>
        <v>29.865147954834981</v>
      </c>
    </row>
    <row r="75" spans="1:32">
      <c r="A75" s="1" t="s">
        <v>37</v>
      </c>
      <c r="B75" s="1" t="s">
        <v>38</v>
      </c>
      <c r="C75" s="66" t="s">
        <v>434</v>
      </c>
      <c r="D75" s="64">
        <f t="shared" si="10"/>
        <v>10103.813559322034</v>
      </c>
      <c r="E75" s="64">
        <f t="shared" si="11"/>
        <v>2989.8135459490886</v>
      </c>
      <c r="F75" s="64">
        <f t="shared" si="12"/>
        <v>-12.882060269495128</v>
      </c>
      <c r="G75" s="64">
        <f t="shared" si="13"/>
        <v>-19.818252783057275</v>
      </c>
      <c r="H75" s="64">
        <f t="shared" si="14"/>
        <v>-61.554956329504215</v>
      </c>
      <c r="I75" s="64">
        <f t="shared" si="15"/>
        <v>-36.557382792168802</v>
      </c>
      <c r="J75" s="64">
        <f t="shared" si="16"/>
        <v>261.87459818488031</v>
      </c>
      <c r="K75" s="64">
        <f t="shared" si="17"/>
        <v>-20.046845401455698</v>
      </c>
      <c r="L75" s="64">
        <f t="shared" si="18"/>
        <v>43.330938615707822</v>
      </c>
      <c r="M75" s="64">
        <f t="shared" si="19"/>
        <v>37.426254283504989</v>
      </c>
      <c r="N75" s="64">
        <f t="shared" si="20"/>
        <v>203.11622141802718</v>
      </c>
      <c r="O75" s="64">
        <f t="shared" si="21"/>
        <v>-15.723860198054894</v>
      </c>
      <c r="P75" s="64">
        <f t="shared" si="22"/>
        <v>9.9480835507242489</v>
      </c>
      <c r="Q75" s="64">
        <f t="shared" si="23"/>
        <v>-32.004753692353887</v>
      </c>
      <c r="R75" s="64">
        <f t="shared" si="24"/>
        <v>-3.551595527247315</v>
      </c>
      <c r="S75" s="64">
        <f t="shared" si="25"/>
        <v>18.117318358088525</v>
      </c>
      <c r="T75" s="64">
        <f t="shared" si="26"/>
        <v>-31.428208792089691</v>
      </c>
      <c r="U75" s="64">
        <f t="shared" si="27"/>
        <v>-16.316123235047584</v>
      </c>
      <c r="V75" s="64">
        <f t="shared" si="28"/>
        <v>1.1325802385231611</v>
      </c>
      <c r="W75" s="64">
        <f t="shared" si="29"/>
        <v>-6.3561293929668636</v>
      </c>
      <c r="X75" s="64">
        <f t="shared" si="30"/>
        <v>-9.4752067131583573</v>
      </c>
      <c r="Y75" s="64">
        <f t="shared" si="31"/>
        <v>36.668518122171491</v>
      </c>
      <c r="Z75" s="64">
        <f t="shared" si="32"/>
        <v>42.694835072134509</v>
      </c>
      <c r="AA75" s="64">
        <f t="shared" si="37"/>
        <v>-47.687488312442724</v>
      </c>
      <c r="AB75" s="64">
        <f t="shared" si="38"/>
        <v>-46.337465774262235</v>
      </c>
      <c r="AC75" s="64">
        <f t="shared" si="39"/>
        <v>74.478956282642741</v>
      </c>
      <c r="AD75" s="64">
        <f t="shared" si="40"/>
        <v>-15.949660654159672</v>
      </c>
      <c r="AE75" s="64">
        <f t="shared" si="36"/>
        <v>59.680486325713559</v>
      </c>
      <c r="AF75" s="64">
        <f t="shared" si="41"/>
        <v>33.334192249823928</v>
      </c>
    </row>
    <row r="76" spans="1:32">
      <c r="A76" s="1" t="s">
        <v>39</v>
      </c>
      <c r="B76" s="1" t="s">
        <v>40</v>
      </c>
      <c r="C76" s="66" t="s">
        <v>434</v>
      </c>
      <c r="D76" s="64" t="str">
        <f t="shared" si="10"/>
        <v>--</v>
      </c>
      <c r="E76" s="64" t="str">
        <f t="shared" si="11"/>
        <v>--</v>
      </c>
      <c r="F76" s="64">
        <f t="shared" si="12"/>
        <v>-100</v>
      </c>
      <c r="G76" s="64" t="str">
        <f t="shared" si="13"/>
        <v>--</v>
      </c>
      <c r="H76" s="64" t="str">
        <f t="shared" si="14"/>
        <v>--</v>
      </c>
      <c r="I76" s="64" t="str">
        <f t="shared" si="15"/>
        <v>--</v>
      </c>
      <c r="J76" s="64">
        <f t="shared" si="16"/>
        <v>5655.3917553917554</v>
      </c>
      <c r="K76" s="64">
        <f t="shared" si="17"/>
        <v>-74.920073996774505</v>
      </c>
      <c r="L76" s="64">
        <f t="shared" si="18"/>
        <v>479.09538804883357</v>
      </c>
      <c r="M76" s="64">
        <f t="shared" si="19"/>
        <v>5.874658706415687</v>
      </c>
      <c r="N76" s="64">
        <f t="shared" si="20"/>
        <v>-41.867291019833395</v>
      </c>
      <c r="O76" s="64">
        <f t="shared" si="21"/>
        <v>138.42994502578904</v>
      </c>
      <c r="P76" s="64">
        <f t="shared" si="22"/>
        <v>-68.565584898269861</v>
      </c>
      <c r="Q76" s="64">
        <f t="shared" si="23"/>
        <v>459.99164560367603</v>
      </c>
      <c r="R76" s="64">
        <f t="shared" si="24"/>
        <v>-56.156528423450816</v>
      </c>
      <c r="S76" s="64">
        <f t="shared" si="25"/>
        <v>6.1002740934801523</v>
      </c>
      <c r="T76" s="64">
        <f t="shared" si="26"/>
        <v>98.736050487315651</v>
      </c>
      <c r="U76" s="64">
        <f t="shared" si="27"/>
        <v>-42.757797782465545</v>
      </c>
      <c r="V76" s="64">
        <f t="shared" si="28"/>
        <v>-23.028084049072433</v>
      </c>
      <c r="W76" s="64">
        <f t="shared" si="29"/>
        <v>67.090346160113654</v>
      </c>
      <c r="X76" s="64">
        <f t="shared" si="30"/>
        <v>-3.536508909539279</v>
      </c>
      <c r="Y76" s="64">
        <f t="shared" si="31"/>
        <v>9.1228495858283338</v>
      </c>
      <c r="Z76" s="64">
        <f t="shared" si="32"/>
        <v>128.76716075766308</v>
      </c>
      <c r="AA76" s="64">
        <f t="shared" si="37"/>
        <v>42.256236789731105</v>
      </c>
      <c r="AB76" s="64">
        <f t="shared" si="38"/>
        <v>7.0082578481008113</v>
      </c>
      <c r="AC76" s="64">
        <f t="shared" si="39"/>
        <v>20.779728843947055</v>
      </c>
      <c r="AD76" s="64">
        <f t="shared" si="40"/>
        <v>59.972505958336029</v>
      </c>
      <c r="AE76" s="64">
        <f t="shared" si="36"/>
        <v>3.2679963979468596</v>
      </c>
      <c r="AF76" s="64" t="str">
        <f t="shared" si="41"/>
        <v>--</v>
      </c>
    </row>
    <row r="77" spans="1:32">
      <c r="A77" s="1" t="s">
        <v>41</v>
      </c>
      <c r="B77" s="1" t="s">
        <v>42</v>
      </c>
      <c r="C77" s="66" t="s">
        <v>434</v>
      </c>
      <c r="D77" s="64">
        <f t="shared" si="10"/>
        <v>-68.468318642940289</v>
      </c>
      <c r="E77" s="64">
        <f t="shared" si="11"/>
        <v>845.54701627486418</v>
      </c>
      <c r="F77" s="64">
        <f t="shared" si="12"/>
        <v>-21.798028575299014</v>
      </c>
      <c r="G77" s="64">
        <f t="shared" si="13"/>
        <v>884.16311724306581</v>
      </c>
      <c r="H77" s="64">
        <f t="shared" si="14"/>
        <v>406.44828635858198</v>
      </c>
      <c r="I77" s="64">
        <f t="shared" si="15"/>
        <v>84.624540271124999</v>
      </c>
      <c r="J77" s="64">
        <f t="shared" si="16"/>
        <v>65.986295426766958</v>
      </c>
      <c r="K77" s="64">
        <f t="shared" si="17"/>
        <v>12.164832774960345</v>
      </c>
      <c r="L77" s="64">
        <f t="shared" si="18"/>
        <v>275.68806968406199</v>
      </c>
      <c r="M77" s="64">
        <f t="shared" si="19"/>
        <v>21.683548753978002</v>
      </c>
      <c r="N77" s="64">
        <f t="shared" si="20"/>
        <v>39.658804135381331</v>
      </c>
      <c r="O77" s="64">
        <f t="shared" si="21"/>
        <v>8.6703211340940669</v>
      </c>
      <c r="P77" s="64">
        <f t="shared" si="22"/>
        <v>17.659546930537772</v>
      </c>
      <c r="Q77" s="64">
        <f t="shared" si="23"/>
        <v>-9.7340930778049994</v>
      </c>
      <c r="R77" s="64">
        <f t="shared" si="24"/>
        <v>69.211157477326168</v>
      </c>
      <c r="S77" s="64">
        <f t="shared" si="25"/>
        <v>2.109733772927342</v>
      </c>
      <c r="T77" s="64">
        <f t="shared" si="26"/>
        <v>10.530575855987067</v>
      </c>
      <c r="U77" s="64">
        <f t="shared" si="27"/>
        <v>11.228760082382692</v>
      </c>
      <c r="V77" s="64">
        <f t="shared" si="28"/>
        <v>15.321813634373086</v>
      </c>
      <c r="W77" s="64">
        <f t="shared" si="29"/>
        <v>8.4260672901410771</v>
      </c>
      <c r="X77" s="64">
        <f t="shared" si="30"/>
        <v>10.815670947409544</v>
      </c>
      <c r="Y77" s="64">
        <f t="shared" si="31"/>
        <v>3.9057890324091176</v>
      </c>
      <c r="Z77" s="64">
        <f t="shared" si="32"/>
        <v>-78.178688862912963</v>
      </c>
      <c r="AA77" s="64">
        <f t="shared" si="37"/>
        <v>-6.2212555333984909</v>
      </c>
      <c r="AB77" s="64">
        <f t="shared" si="38"/>
        <v>333.65583180713429</v>
      </c>
      <c r="AC77" s="64">
        <f t="shared" si="39"/>
        <v>25.149612135740739</v>
      </c>
      <c r="AD77" s="64">
        <f t="shared" si="40"/>
        <v>-5.517402684549964</v>
      </c>
      <c r="AE77" s="64">
        <f t="shared" si="36"/>
        <v>-22.797161707831705</v>
      </c>
      <c r="AF77" s="64">
        <f t="shared" si="41"/>
        <v>35.89482662461802</v>
      </c>
    </row>
    <row r="78" spans="1:32">
      <c r="A78" s="1" t="s">
        <v>43</v>
      </c>
      <c r="B78" s="1" t="s">
        <v>44</v>
      </c>
      <c r="C78" s="66" t="s">
        <v>434</v>
      </c>
      <c r="D78" s="64">
        <f t="shared" si="10"/>
        <v>-100</v>
      </c>
      <c r="E78" s="64" t="str">
        <f t="shared" si="11"/>
        <v>--</v>
      </c>
      <c r="F78" s="64">
        <f t="shared" si="12"/>
        <v>-100</v>
      </c>
      <c r="G78" s="64" t="str">
        <f t="shared" si="13"/>
        <v>--</v>
      </c>
      <c r="H78" s="64">
        <f t="shared" si="14"/>
        <v>69.573019801980195</v>
      </c>
      <c r="I78" s="64">
        <f t="shared" si="15"/>
        <v>3412.1629018720578</v>
      </c>
      <c r="J78" s="64">
        <f t="shared" si="16"/>
        <v>324.8670563714233</v>
      </c>
      <c r="K78" s="64">
        <f t="shared" si="17"/>
        <v>-100</v>
      </c>
      <c r="L78" s="64" t="str">
        <f t="shared" si="18"/>
        <v>--</v>
      </c>
      <c r="M78" s="64">
        <f t="shared" si="19"/>
        <v>90.270473251407992</v>
      </c>
      <c r="N78" s="64">
        <f t="shared" si="20"/>
        <v>45.240074768125169</v>
      </c>
      <c r="O78" s="64">
        <f t="shared" si="21"/>
        <v>94.65162326269521</v>
      </c>
      <c r="P78" s="64">
        <f t="shared" si="22"/>
        <v>-11.396706369497991</v>
      </c>
      <c r="Q78" s="64">
        <f t="shared" si="23"/>
        <v>68.714357322146867</v>
      </c>
      <c r="R78" s="64">
        <f t="shared" si="24"/>
        <v>55.133443398179367</v>
      </c>
      <c r="S78" s="64">
        <f t="shared" si="25"/>
        <v>24.967572396371082</v>
      </c>
      <c r="T78" s="64">
        <f t="shared" si="26"/>
        <v>41.896681622538978</v>
      </c>
      <c r="U78" s="64">
        <f t="shared" si="27"/>
        <v>33.010394347716527</v>
      </c>
      <c r="V78" s="64">
        <f t="shared" si="28"/>
        <v>46.920958364711026</v>
      </c>
      <c r="W78" s="64">
        <f t="shared" si="29"/>
        <v>16.045559304220475</v>
      </c>
      <c r="X78" s="64">
        <f t="shared" si="30"/>
        <v>29.569611307807065</v>
      </c>
      <c r="Y78" s="64">
        <f t="shared" si="31"/>
        <v>12.116593911870538</v>
      </c>
      <c r="Z78" s="64">
        <f t="shared" si="32"/>
        <v>-99.85169409828994</v>
      </c>
      <c r="AA78" s="64">
        <f t="shared" si="37"/>
        <v>203.67769925923119</v>
      </c>
      <c r="AB78" s="64">
        <f t="shared" si="38"/>
        <v>29501.770538685458</v>
      </c>
      <c r="AC78" s="64">
        <f t="shared" si="39"/>
        <v>45.347111577081137</v>
      </c>
      <c r="AD78" s="64">
        <f t="shared" si="40"/>
        <v>-13.772683214382582</v>
      </c>
      <c r="AE78" s="64">
        <f t="shared" si="36"/>
        <v>7.1998986355239651</v>
      </c>
      <c r="AF78" s="64">
        <f t="shared" si="41"/>
        <v>56.105454359897919</v>
      </c>
    </row>
    <row r="79" spans="1:32">
      <c r="A79" s="1" t="s">
        <v>45</v>
      </c>
      <c r="B79" s="1" t="s">
        <v>46</v>
      </c>
      <c r="C79" s="66" t="s">
        <v>434</v>
      </c>
      <c r="D79" s="64">
        <f t="shared" si="10"/>
        <v>149619.23076923078</v>
      </c>
      <c r="E79" s="64">
        <f t="shared" si="11"/>
        <v>1242.610527397436</v>
      </c>
      <c r="F79" s="64">
        <f t="shared" si="12"/>
        <v>-60.896834902934721</v>
      </c>
      <c r="G79" s="64">
        <f t="shared" si="13"/>
        <v>108.40811673060361</v>
      </c>
      <c r="H79" s="64">
        <f t="shared" si="14"/>
        <v>86.738808624634487</v>
      </c>
      <c r="I79" s="64">
        <f t="shared" si="15"/>
        <v>-28.297292913748151</v>
      </c>
      <c r="J79" s="64">
        <f t="shared" si="16"/>
        <v>137.58281934270568</v>
      </c>
      <c r="K79" s="64">
        <f t="shared" si="17"/>
        <v>73.338698975656825</v>
      </c>
      <c r="L79" s="64">
        <f t="shared" si="18"/>
        <v>75.438214030470533</v>
      </c>
      <c r="M79" s="64">
        <f t="shared" si="19"/>
        <v>83.202866563730026</v>
      </c>
      <c r="N79" s="64">
        <f t="shared" si="20"/>
        <v>11.085636087364904</v>
      </c>
      <c r="O79" s="64">
        <f t="shared" si="21"/>
        <v>81.072431209711851</v>
      </c>
      <c r="P79" s="64">
        <f t="shared" si="22"/>
        <v>8.3293191353885021</v>
      </c>
      <c r="Q79" s="64">
        <f t="shared" si="23"/>
        <v>-5.0738505025778409</v>
      </c>
      <c r="R79" s="64">
        <f t="shared" si="24"/>
        <v>46.272688757686723</v>
      </c>
      <c r="S79" s="64">
        <f t="shared" si="25"/>
        <v>3.517192143311604</v>
      </c>
      <c r="T79" s="64">
        <f t="shared" si="26"/>
        <v>4.6494131385374118</v>
      </c>
      <c r="U79" s="64">
        <f t="shared" si="27"/>
        <v>23.62460290548303</v>
      </c>
      <c r="V79" s="64">
        <f t="shared" si="28"/>
        <v>37.872178545623797</v>
      </c>
      <c r="W79" s="64">
        <f t="shared" si="29"/>
        <v>5.042881997682926</v>
      </c>
      <c r="X79" s="64">
        <f t="shared" si="30"/>
        <v>21.002354248256651</v>
      </c>
      <c r="Y79" s="64">
        <f t="shared" si="31"/>
        <v>29.587918821554013</v>
      </c>
      <c r="Z79" s="64">
        <f t="shared" si="32"/>
        <v>6.8468202926808459</v>
      </c>
      <c r="AA79" s="64">
        <f t="shared" si="37"/>
        <v>-5.2212536634125115</v>
      </c>
      <c r="AB79" s="64">
        <f t="shared" si="38"/>
        <v>-7.6445437016602966</v>
      </c>
      <c r="AC79" s="64">
        <f t="shared" si="39"/>
        <v>35.354182046275156</v>
      </c>
      <c r="AD79" s="64">
        <f t="shared" si="40"/>
        <v>-16.630359669598604</v>
      </c>
      <c r="AE79" s="64">
        <f t="shared" si="36"/>
        <v>5.4098142739718895</v>
      </c>
      <c r="AF79" s="64">
        <f t="shared" si="41"/>
        <v>67.189331387441399</v>
      </c>
    </row>
    <row r="80" spans="1:32">
      <c r="A80" s="1" t="s">
        <v>47</v>
      </c>
      <c r="B80" s="1" t="s">
        <v>48</v>
      </c>
      <c r="C80" s="66" t="s">
        <v>434</v>
      </c>
      <c r="D80" s="64">
        <f t="shared" si="10"/>
        <v>28.785209118357983</v>
      </c>
      <c r="E80" s="64">
        <f t="shared" si="11"/>
        <v>-74.91867690202838</v>
      </c>
      <c r="F80" s="64">
        <f t="shared" si="12"/>
        <v>-84.680360551030816</v>
      </c>
      <c r="G80" s="64">
        <f t="shared" si="13"/>
        <v>11114.54298754163</v>
      </c>
      <c r="H80" s="64">
        <f t="shared" si="14"/>
        <v>1315.8069931721082</v>
      </c>
      <c r="I80" s="64">
        <f t="shared" si="15"/>
        <v>-2.090559400538325</v>
      </c>
      <c r="J80" s="64">
        <f t="shared" si="16"/>
        <v>135.53826117752291</v>
      </c>
      <c r="K80" s="64">
        <f t="shared" si="17"/>
        <v>-2.1856418668368462</v>
      </c>
      <c r="L80" s="64">
        <f t="shared" si="18"/>
        <v>-72.425389947052906</v>
      </c>
      <c r="M80" s="64">
        <f t="shared" si="19"/>
        <v>-58.20315957468334</v>
      </c>
      <c r="N80" s="64">
        <f t="shared" si="20"/>
        <v>10.507680823729032</v>
      </c>
      <c r="O80" s="64">
        <f t="shared" si="21"/>
        <v>-83.901197080165645</v>
      </c>
      <c r="P80" s="64">
        <f t="shared" si="22"/>
        <v>58.588542115747885</v>
      </c>
      <c r="Q80" s="64">
        <f t="shared" si="23"/>
        <v>-97.399378706340769</v>
      </c>
      <c r="R80" s="64">
        <f t="shared" si="24"/>
        <v>40.459124107409536</v>
      </c>
      <c r="S80" s="64">
        <f t="shared" si="25"/>
        <v>-89.784951432851685</v>
      </c>
      <c r="T80" s="64">
        <f t="shared" si="26"/>
        <v>-70.385088466269281</v>
      </c>
      <c r="U80" s="64">
        <f t="shared" si="27"/>
        <v>256.32587859424922</v>
      </c>
      <c r="V80" s="64">
        <f t="shared" si="28"/>
        <v>-81.78068681072358</v>
      </c>
      <c r="W80" s="64">
        <f t="shared" si="29"/>
        <v>5130.2657480314965</v>
      </c>
      <c r="X80" s="64">
        <f t="shared" si="30"/>
        <v>-84.678064340085996</v>
      </c>
      <c r="Y80" s="64">
        <f t="shared" si="31"/>
        <v>-66.967575534266757</v>
      </c>
      <c r="Z80" s="64">
        <f t="shared" si="32"/>
        <v>2295.3337051496555</v>
      </c>
      <c r="AA80" s="64">
        <f t="shared" si="37"/>
        <v>-89.131902673755292</v>
      </c>
      <c r="AB80" s="64">
        <f t="shared" si="38"/>
        <v>826.05870170677701</v>
      </c>
      <c r="AC80" s="64">
        <f t="shared" si="39"/>
        <v>49.101607082266582</v>
      </c>
      <c r="AD80" s="64">
        <f t="shared" si="40"/>
        <v>-19.116726748004893</v>
      </c>
      <c r="AE80" s="64">
        <f t="shared" si="36"/>
        <v>-26.16777609392085</v>
      </c>
      <c r="AF80" s="64">
        <f t="shared" si="41"/>
        <v>-4.8720941994841667</v>
      </c>
    </row>
    <row r="81" spans="1:32">
      <c r="A81" s="1" t="s">
        <v>49</v>
      </c>
      <c r="B81" s="1" t="s">
        <v>50</v>
      </c>
      <c r="C81" s="66" t="s">
        <v>434</v>
      </c>
      <c r="D81" s="64">
        <f t="shared" si="10"/>
        <v>78.838058431924537</v>
      </c>
      <c r="E81" s="64">
        <f t="shared" si="11"/>
        <v>125.22833623695848</v>
      </c>
      <c r="F81" s="64">
        <f t="shared" si="12"/>
        <v>-22.856689062447003</v>
      </c>
      <c r="G81" s="64">
        <f t="shared" si="13"/>
        <v>228.15933247513101</v>
      </c>
      <c r="H81" s="64">
        <f t="shared" si="14"/>
        <v>49.399782630966058</v>
      </c>
      <c r="I81" s="64">
        <f t="shared" si="15"/>
        <v>82.483012217384214</v>
      </c>
      <c r="J81" s="64">
        <f t="shared" si="16"/>
        <v>348.6371700199918</v>
      </c>
      <c r="K81" s="64">
        <f t="shared" si="17"/>
        <v>126.83198557691105</v>
      </c>
      <c r="L81" s="64">
        <f t="shared" si="18"/>
        <v>39.79186787016846</v>
      </c>
      <c r="M81" s="64">
        <f t="shared" si="19"/>
        <v>36.605709199968118</v>
      </c>
      <c r="N81" s="64">
        <f t="shared" si="20"/>
        <v>68.806332075522761</v>
      </c>
      <c r="O81" s="64">
        <f t="shared" si="21"/>
        <v>33.770166881175214</v>
      </c>
      <c r="P81" s="64">
        <f t="shared" si="22"/>
        <v>-2.3257901027001679</v>
      </c>
      <c r="Q81" s="64">
        <f t="shared" si="23"/>
        <v>14.162942550346671</v>
      </c>
      <c r="R81" s="64">
        <f t="shared" si="24"/>
        <v>20.046806742361383</v>
      </c>
      <c r="S81" s="64">
        <f t="shared" si="25"/>
        <v>24.673283394991614</v>
      </c>
      <c r="T81" s="64">
        <f t="shared" si="26"/>
        <v>28.387058372742814</v>
      </c>
      <c r="U81" s="64">
        <f t="shared" si="27"/>
        <v>-5.8125572990389855</v>
      </c>
      <c r="V81" s="64">
        <f t="shared" si="28"/>
        <v>-3.8359779848055524</v>
      </c>
      <c r="W81" s="64">
        <f t="shared" si="29"/>
        <v>-55.222560473139467</v>
      </c>
      <c r="X81" s="64">
        <f t="shared" si="30"/>
        <v>2.6722544772141532</v>
      </c>
      <c r="Y81" s="64">
        <f t="shared" si="31"/>
        <v>6.466660866975289</v>
      </c>
      <c r="Z81" s="64">
        <f t="shared" si="32"/>
        <v>2.8386714016512116</v>
      </c>
      <c r="AA81" s="64">
        <f t="shared" si="37"/>
        <v>-6.049316322567563</v>
      </c>
      <c r="AB81" s="64">
        <f t="shared" si="38"/>
        <v>14.760805476974298</v>
      </c>
      <c r="AC81" s="64">
        <f t="shared" si="39"/>
        <v>8.4539989767923345</v>
      </c>
      <c r="AD81" s="64">
        <f t="shared" si="40"/>
        <v>31.800511246414885</v>
      </c>
      <c r="AE81" s="64">
        <f t="shared" si="36"/>
        <v>13.589126696247476</v>
      </c>
      <c r="AF81" s="64">
        <f t="shared" si="41"/>
        <v>30.15503339248508</v>
      </c>
    </row>
    <row r="82" spans="1:32">
      <c r="A82" s="1" t="s">
        <v>51</v>
      </c>
      <c r="B82" s="1" t="s">
        <v>52</v>
      </c>
      <c r="C82" s="66" t="s">
        <v>434</v>
      </c>
      <c r="D82" s="64" t="str">
        <f t="shared" si="10"/>
        <v>--</v>
      </c>
      <c r="E82" s="64">
        <f t="shared" si="11"/>
        <v>4117.0869305068809</v>
      </c>
      <c r="F82" s="64">
        <f t="shared" si="12"/>
        <v>-98.198870189335508</v>
      </c>
      <c r="G82" s="64">
        <f t="shared" si="13"/>
        <v>1060.2858428989423</v>
      </c>
      <c r="H82" s="64">
        <f t="shared" si="14"/>
        <v>1225.0128512264434</v>
      </c>
      <c r="I82" s="64">
        <f t="shared" si="15"/>
        <v>476.31363971750795</v>
      </c>
      <c r="J82" s="64">
        <f t="shared" si="16"/>
        <v>173.2083800425292</v>
      </c>
      <c r="K82" s="64">
        <f t="shared" si="17"/>
        <v>16.47749511127121</v>
      </c>
      <c r="L82" s="64">
        <f t="shared" si="18"/>
        <v>-4.1669384072360032</v>
      </c>
      <c r="M82" s="64">
        <f t="shared" si="19"/>
        <v>-25.517819746313776</v>
      </c>
      <c r="N82" s="64">
        <f t="shared" si="20"/>
        <v>59.546469596328819</v>
      </c>
      <c r="O82" s="64">
        <f t="shared" si="21"/>
        <v>-6.146177731117703</v>
      </c>
      <c r="P82" s="64">
        <f t="shared" si="22"/>
        <v>-7.1152093412541291</v>
      </c>
      <c r="Q82" s="64">
        <f t="shared" si="23"/>
        <v>-40.885234976875438</v>
      </c>
      <c r="R82" s="64">
        <f t="shared" si="24"/>
        <v>184.28998942664566</v>
      </c>
      <c r="S82" s="64">
        <f t="shared" si="25"/>
        <v>-13.200548741421386</v>
      </c>
      <c r="T82" s="64">
        <f t="shared" si="26"/>
        <v>29.686562855685906</v>
      </c>
      <c r="U82" s="64">
        <f t="shared" si="27"/>
        <v>-28.098073561270184</v>
      </c>
      <c r="V82" s="64">
        <f t="shared" si="28"/>
        <v>394.08902807870749</v>
      </c>
      <c r="W82" s="64">
        <f t="shared" si="29"/>
        <v>43.497664732093568</v>
      </c>
      <c r="X82" s="64">
        <f t="shared" si="30"/>
        <v>21.284488228835841</v>
      </c>
      <c r="Y82" s="64">
        <f t="shared" si="31"/>
        <v>17.113180598265387</v>
      </c>
      <c r="Z82" s="64">
        <f t="shared" si="32"/>
        <v>-31.156893898497202</v>
      </c>
      <c r="AA82" s="64">
        <f t="shared" si="37"/>
        <v>-37.304187291803494</v>
      </c>
      <c r="AB82" s="64">
        <f t="shared" si="38"/>
        <v>-63.441097343058161</v>
      </c>
      <c r="AC82" s="64">
        <f t="shared" si="39"/>
        <v>9.7728514913500248</v>
      </c>
      <c r="AD82" s="64">
        <f t="shared" si="40"/>
        <v>-48.118836652297482</v>
      </c>
      <c r="AE82" s="64">
        <f t="shared" si="36"/>
        <v>12.170151056959796</v>
      </c>
      <c r="AF82" s="64" t="str">
        <f t="shared" si="41"/>
        <v>--</v>
      </c>
    </row>
    <row r="83" spans="1:32">
      <c r="A83" s="1" t="s">
        <v>53</v>
      </c>
      <c r="B83" s="1" t="s">
        <v>54</v>
      </c>
      <c r="C83" s="66" t="s">
        <v>434</v>
      </c>
      <c r="D83" s="64">
        <f t="shared" si="10"/>
        <v>2536.8828899261885</v>
      </c>
      <c r="E83" s="64">
        <f t="shared" si="11"/>
        <v>30.184677794888842</v>
      </c>
      <c r="F83" s="64">
        <f t="shared" si="12"/>
        <v>1129.1046675660357</v>
      </c>
      <c r="G83" s="64">
        <f t="shared" si="13"/>
        <v>-9.7341535871790938</v>
      </c>
      <c r="H83" s="64">
        <f t="shared" si="14"/>
        <v>1187.595045429814</v>
      </c>
      <c r="I83" s="64">
        <f t="shared" si="15"/>
        <v>52.78321750079445</v>
      </c>
      <c r="J83" s="64">
        <f t="shared" si="16"/>
        <v>26.269612935923774</v>
      </c>
      <c r="K83" s="64">
        <f t="shared" si="17"/>
        <v>2.1065505461606904</v>
      </c>
      <c r="L83" s="64">
        <f t="shared" si="18"/>
        <v>-2.6517046494726912</v>
      </c>
      <c r="M83" s="64">
        <f t="shared" si="19"/>
        <v>3.6563145674461737</v>
      </c>
      <c r="N83" s="64">
        <f t="shared" si="20"/>
        <v>13.559485935693559</v>
      </c>
      <c r="O83" s="64">
        <f t="shared" si="21"/>
        <v>-13.399549101906587</v>
      </c>
      <c r="P83" s="64">
        <f t="shared" si="22"/>
        <v>-10.260740897436861</v>
      </c>
      <c r="Q83" s="64">
        <f t="shared" si="23"/>
        <v>-16.293769157017877</v>
      </c>
      <c r="R83" s="64">
        <f t="shared" si="24"/>
        <v>23.11790661265762</v>
      </c>
      <c r="S83" s="64">
        <f t="shared" si="25"/>
        <v>2.3102703130594193</v>
      </c>
      <c r="T83" s="64">
        <f t="shared" si="26"/>
        <v>-16.399474158485575</v>
      </c>
      <c r="U83" s="64">
        <f t="shared" si="27"/>
        <v>-13.461076148031509</v>
      </c>
      <c r="V83" s="64">
        <f t="shared" si="28"/>
        <v>106.67670611610282</v>
      </c>
      <c r="W83" s="64">
        <f t="shared" si="29"/>
        <v>-52.520572571814114</v>
      </c>
      <c r="X83" s="64">
        <f t="shared" si="30"/>
        <v>-13.093392881415156</v>
      </c>
      <c r="Y83" s="64">
        <f t="shared" si="31"/>
        <v>-3.3217584470272072</v>
      </c>
      <c r="Z83" s="64">
        <f t="shared" si="32"/>
        <v>30.147521535060207</v>
      </c>
      <c r="AA83" s="64">
        <f t="shared" si="37"/>
        <v>16.382788461631719</v>
      </c>
      <c r="AB83" s="64">
        <f t="shared" si="38"/>
        <v>7.3293228271430735</v>
      </c>
      <c r="AC83" s="64">
        <f t="shared" si="39"/>
        <v>-13.801016010494536</v>
      </c>
      <c r="AD83" s="64">
        <f t="shared" si="40"/>
        <v>66.862004869866212</v>
      </c>
      <c r="AE83" s="64">
        <f t="shared" si="40"/>
        <v>-3.9030580659336067</v>
      </c>
      <c r="AF83" s="64">
        <f t="shared" si="41"/>
        <v>38.310837422440443</v>
      </c>
    </row>
    <row r="84" spans="1:32">
      <c r="A84" s="1" t="s">
        <v>55</v>
      </c>
      <c r="B84" s="1" t="s">
        <v>56</v>
      </c>
      <c r="C84" s="66" t="s">
        <v>434</v>
      </c>
      <c r="D84" s="64">
        <f t="shared" si="10"/>
        <v>-38.3179437982172</v>
      </c>
      <c r="E84" s="64">
        <f t="shared" si="11"/>
        <v>153.89475730672024</v>
      </c>
      <c r="F84" s="64">
        <f t="shared" si="12"/>
        <v>3374.9926617915435</v>
      </c>
      <c r="G84" s="64">
        <f t="shared" si="13"/>
        <v>915.53762532593942</v>
      </c>
      <c r="H84" s="64">
        <f t="shared" si="14"/>
        <v>-17.606661258030769</v>
      </c>
      <c r="I84" s="64">
        <f t="shared" si="15"/>
        <v>-58.047921328215772</v>
      </c>
      <c r="J84" s="64">
        <f t="shared" si="16"/>
        <v>35.493973826282911</v>
      </c>
      <c r="K84" s="64">
        <f t="shared" si="17"/>
        <v>-51.28297688287298</v>
      </c>
      <c r="L84" s="64">
        <f t="shared" si="18"/>
        <v>294.1263831397851</v>
      </c>
      <c r="M84" s="64">
        <f t="shared" si="19"/>
        <v>-30.469083220817836</v>
      </c>
      <c r="N84" s="64">
        <f t="shared" si="20"/>
        <v>-39.337314161765981</v>
      </c>
      <c r="O84" s="64">
        <f t="shared" si="21"/>
        <v>68.821355637091017</v>
      </c>
      <c r="P84" s="64">
        <f t="shared" si="22"/>
        <v>-15.835227818875325</v>
      </c>
      <c r="Q84" s="64">
        <f t="shared" si="23"/>
        <v>-31.627533548304612</v>
      </c>
      <c r="R84" s="64">
        <f t="shared" si="24"/>
        <v>32.209451637330915</v>
      </c>
      <c r="S84" s="64">
        <f t="shared" si="25"/>
        <v>-33.973554512121822</v>
      </c>
      <c r="T84" s="64">
        <f t="shared" si="26"/>
        <v>-68.953470083060111</v>
      </c>
      <c r="U84" s="64">
        <f t="shared" si="27"/>
        <v>-71.331656453536837</v>
      </c>
      <c r="V84" s="64">
        <f t="shared" si="28"/>
        <v>-97.927040307198709</v>
      </c>
      <c r="W84" s="64">
        <f t="shared" si="29"/>
        <v>55.7735665102675</v>
      </c>
      <c r="X84" s="64">
        <f t="shared" si="30"/>
        <v>-36.07025504615865</v>
      </c>
      <c r="Y84" s="64">
        <f t="shared" si="31"/>
        <v>8.9824389646943672</v>
      </c>
      <c r="Z84" s="64">
        <f t="shared" si="32"/>
        <v>-82.286227612149787</v>
      </c>
      <c r="AA84" s="64">
        <f t="shared" si="37"/>
        <v>1.5213946117274162</v>
      </c>
      <c r="AB84" s="64">
        <f t="shared" si="38"/>
        <v>1713.2063690290352</v>
      </c>
      <c r="AC84" s="64">
        <f t="shared" si="39"/>
        <v>-100</v>
      </c>
      <c r="AD84" s="64" t="str">
        <f t="shared" si="40"/>
        <v>--</v>
      </c>
      <c r="AE84" s="64">
        <f t="shared" si="40"/>
        <v>-74.803656814409237</v>
      </c>
      <c r="AF84" s="64">
        <f t="shared" si="41"/>
        <v>-5.3458079651432229</v>
      </c>
    </row>
    <row r="85" spans="1:32">
      <c r="A85" s="1" t="s">
        <v>57</v>
      </c>
      <c r="B85" s="1" t="s">
        <v>58</v>
      </c>
      <c r="C85" s="66" t="s">
        <v>434</v>
      </c>
      <c r="D85" s="64" t="str">
        <f t="shared" si="10"/>
        <v>--</v>
      </c>
      <c r="E85" s="64" t="str">
        <f t="shared" si="11"/>
        <v>--</v>
      </c>
      <c r="F85" s="64" t="str">
        <f t="shared" si="12"/>
        <v>--</v>
      </c>
      <c r="G85" s="64" t="str">
        <f t="shared" si="13"/>
        <v>--</v>
      </c>
      <c r="H85" s="64">
        <f t="shared" si="14"/>
        <v>1006.6616153962723</v>
      </c>
      <c r="I85" s="64">
        <f t="shared" si="15"/>
        <v>351.59238983083344</v>
      </c>
      <c r="J85" s="64">
        <f t="shared" si="16"/>
        <v>-20.653285286829629</v>
      </c>
      <c r="K85" s="64">
        <f t="shared" si="17"/>
        <v>-71.03548319542891</v>
      </c>
      <c r="L85" s="64">
        <f t="shared" si="18"/>
        <v>34.065757183946005</v>
      </c>
      <c r="M85" s="64">
        <f t="shared" si="19"/>
        <v>-3.1226073623858497</v>
      </c>
      <c r="N85" s="64">
        <f t="shared" si="20"/>
        <v>5.7598069093302655</v>
      </c>
      <c r="O85" s="64">
        <f t="shared" si="21"/>
        <v>144.9169538606946</v>
      </c>
      <c r="P85" s="64">
        <f t="shared" si="22"/>
        <v>95.102770751220618</v>
      </c>
      <c r="Q85" s="64">
        <f t="shared" si="23"/>
        <v>18.869275480478919</v>
      </c>
      <c r="R85" s="64">
        <f t="shared" si="24"/>
        <v>107.72305329022777</v>
      </c>
      <c r="S85" s="64">
        <f t="shared" si="25"/>
        <v>10.077427243546168</v>
      </c>
      <c r="T85" s="64">
        <f t="shared" si="26"/>
        <v>-79.864942817756372</v>
      </c>
      <c r="U85" s="64">
        <f t="shared" si="27"/>
        <v>244.20843620688765</v>
      </c>
      <c r="V85" s="64">
        <f t="shared" si="28"/>
        <v>12.012127948275037</v>
      </c>
      <c r="W85" s="64">
        <f t="shared" si="29"/>
        <v>-34.361355183394153</v>
      </c>
      <c r="X85" s="64">
        <f t="shared" si="30"/>
        <v>-12.517405241034822</v>
      </c>
      <c r="Y85" s="64">
        <f t="shared" si="31"/>
        <v>37.129808802567283</v>
      </c>
      <c r="Z85" s="64">
        <f t="shared" si="32"/>
        <v>-32.784007487265541</v>
      </c>
      <c r="AA85" s="64">
        <f t="shared" si="37"/>
        <v>113.38727461420422</v>
      </c>
      <c r="AB85" s="64">
        <f t="shared" si="38"/>
        <v>6.4593658603487825</v>
      </c>
      <c r="AC85" s="64">
        <f t="shared" si="39"/>
        <v>-14.625264035267023</v>
      </c>
      <c r="AD85" s="64">
        <f t="shared" si="40"/>
        <v>-58.70071599435164</v>
      </c>
      <c r="AE85" s="64">
        <f t="shared" si="40"/>
        <v>53.570014511687759</v>
      </c>
      <c r="AF85" s="64" t="str">
        <f t="shared" si="41"/>
        <v>--</v>
      </c>
    </row>
    <row r="86" spans="1:32">
      <c r="A86" s="1" t="s">
        <v>59</v>
      </c>
      <c r="B86" s="1" t="s">
        <v>60</v>
      </c>
      <c r="C86" s="66" t="s">
        <v>434</v>
      </c>
      <c r="D86" s="64">
        <f t="shared" si="10"/>
        <v>11.154742432964412</v>
      </c>
      <c r="E86" s="64">
        <f t="shared" si="11"/>
        <v>-64.343433750671181</v>
      </c>
      <c r="F86" s="64">
        <f t="shared" si="12"/>
        <v>65.833206469637076</v>
      </c>
      <c r="G86" s="64">
        <f t="shared" si="13"/>
        <v>3.6147238776715227</v>
      </c>
      <c r="H86" s="64">
        <f t="shared" si="14"/>
        <v>126.44660752128152</v>
      </c>
      <c r="I86" s="64">
        <f t="shared" si="15"/>
        <v>15.386998704628979</v>
      </c>
      <c r="J86" s="64">
        <f t="shared" si="16"/>
        <v>-74.594798686933302</v>
      </c>
      <c r="K86" s="64">
        <f t="shared" si="17"/>
        <v>154.66311711360737</v>
      </c>
      <c r="L86" s="64">
        <f t="shared" si="18"/>
        <v>355.62203600142766</v>
      </c>
      <c r="M86" s="64">
        <f t="shared" si="19"/>
        <v>333.6308868718296</v>
      </c>
      <c r="N86" s="64">
        <f t="shared" si="20"/>
        <v>-42.931599944508235</v>
      </c>
      <c r="O86" s="64">
        <f t="shared" si="21"/>
        <v>48.883749801662333</v>
      </c>
      <c r="P86" s="64">
        <f t="shared" si="22"/>
        <v>30.996790062889971</v>
      </c>
      <c r="Q86" s="64">
        <f t="shared" si="23"/>
        <v>7.5173191387724216</v>
      </c>
      <c r="R86" s="64">
        <f t="shared" si="24"/>
        <v>101.57816575248688</v>
      </c>
      <c r="S86" s="64">
        <f t="shared" si="25"/>
        <v>-25.310114609456448</v>
      </c>
      <c r="T86" s="64">
        <f t="shared" si="26"/>
        <v>31.793645637691412</v>
      </c>
      <c r="U86" s="64">
        <f t="shared" si="27"/>
        <v>-18.736181057308116</v>
      </c>
      <c r="V86" s="64">
        <f t="shared" si="28"/>
        <v>-8.7120593305866265</v>
      </c>
      <c r="W86" s="64">
        <f t="shared" si="29"/>
        <v>81.860163197501521</v>
      </c>
      <c r="X86" s="64">
        <f t="shared" si="30"/>
        <v>-33.225519057991903</v>
      </c>
      <c r="Y86" s="64">
        <f t="shared" si="31"/>
        <v>10.85627671821922</v>
      </c>
      <c r="Z86" s="64">
        <f t="shared" si="32"/>
        <v>-6.3290593508814084</v>
      </c>
      <c r="AA86" s="64">
        <f t="shared" si="37"/>
        <v>15.889873096594172</v>
      </c>
      <c r="AB86" s="64">
        <f t="shared" si="38"/>
        <v>14.63348777391144</v>
      </c>
      <c r="AC86" s="64">
        <f t="shared" si="39"/>
        <v>15.327046579082221</v>
      </c>
      <c r="AD86" s="64">
        <f t="shared" si="40"/>
        <v>8.1157250372757375</v>
      </c>
      <c r="AE86" s="64">
        <f t="shared" si="40"/>
        <v>-8.533601065154528</v>
      </c>
      <c r="AF86" s="64">
        <f t="shared" si="41"/>
        <v>16.135097226866364</v>
      </c>
    </row>
    <row r="87" spans="1:32">
      <c r="A87" s="1" t="s">
        <v>61</v>
      </c>
      <c r="B87" s="1" t="s">
        <v>62</v>
      </c>
      <c r="C87" s="66" t="s">
        <v>434</v>
      </c>
      <c r="D87" s="64">
        <f t="shared" si="10"/>
        <v>740.43163110692501</v>
      </c>
      <c r="E87" s="64">
        <f t="shared" si="11"/>
        <v>231.24473139237421</v>
      </c>
      <c r="F87" s="64">
        <f t="shared" si="12"/>
        <v>-51.34518098785373</v>
      </c>
      <c r="G87" s="64">
        <f t="shared" si="13"/>
        <v>530.98949672566323</v>
      </c>
      <c r="H87" s="64">
        <f t="shared" si="14"/>
        <v>-92.793467058101427</v>
      </c>
      <c r="I87" s="64">
        <f t="shared" si="15"/>
        <v>301.87563995159638</v>
      </c>
      <c r="J87" s="64">
        <f t="shared" si="16"/>
        <v>115.48337356414069</v>
      </c>
      <c r="K87" s="64">
        <f t="shared" si="17"/>
        <v>13.46622196424569</v>
      </c>
      <c r="L87" s="64">
        <f t="shared" si="18"/>
        <v>171.08883677057094</v>
      </c>
      <c r="M87" s="64">
        <f t="shared" si="19"/>
        <v>83.119571129359883</v>
      </c>
      <c r="N87" s="64">
        <f t="shared" si="20"/>
        <v>-64.999253702351965</v>
      </c>
      <c r="O87" s="64">
        <f t="shared" si="21"/>
        <v>1037.9300004283941</v>
      </c>
      <c r="P87" s="64">
        <f t="shared" si="22"/>
        <v>31.630006122734613</v>
      </c>
      <c r="Q87" s="64">
        <f t="shared" si="23"/>
        <v>-13.168188435995248</v>
      </c>
      <c r="R87" s="64">
        <f t="shared" si="24"/>
        <v>16.240038873739465</v>
      </c>
      <c r="S87" s="64">
        <f t="shared" si="25"/>
        <v>-18.996648626091243</v>
      </c>
      <c r="T87" s="64">
        <f t="shared" si="26"/>
        <v>28.277253094409303</v>
      </c>
      <c r="U87" s="64">
        <f t="shared" si="27"/>
        <v>14.065733319275211</v>
      </c>
      <c r="V87" s="64">
        <f t="shared" si="28"/>
        <v>-15.62554273634332</v>
      </c>
      <c r="W87" s="64">
        <f t="shared" si="29"/>
        <v>-43.823127974972088</v>
      </c>
      <c r="X87" s="64">
        <f t="shared" si="30"/>
        <v>50.402831413866863</v>
      </c>
      <c r="Y87" s="64">
        <f t="shared" si="31"/>
        <v>48.217323025632851</v>
      </c>
      <c r="Z87" s="64">
        <f t="shared" si="32"/>
        <v>-12.720334375409365</v>
      </c>
      <c r="AA87" s="64">
        <f t="shared" si="37"/>
        <v>-27.891262272838759</v>
      </c>
      <c r="AB87" s="64">
        <f t="shared" si="38"/>
        <v>-25.390390657345321</v>
      </c>
      <c r="AC87" s="64">
        <f t="shared" si="39"/>
        <v>17.110089892480616</v>
      </c>
      <c r="AD87" s="64">
        <f t="shared" si="40"/>
        <v>3.2436832822443762</v>
      </c>
      <c r="AE87" s="64">
        <f t="shared" si="40"/>
        <v>10.651240542279638</v>
      </c>
      <c r="AF87" s="64">
        <f t="shared" si="41"/>
        <v>27.878898547318045</v>
      </c>
    </row>
    <row r="88" spans="1:32">
      <c r="A88" s="1" t="s">
        <v>63</v>
      </c>
      <c r="B88" s="1" t="s">
        <v>64</v>
      </c>
      <c r="C88" s="66" t="s">
        <v>434</v>
      </c>
      <c r="D88" s="64">
        <f t="shared" si="10"/>
        <v>527.25558847293291</v>
      </c>
      <c r="E88" s="64">
        <f t="shared" si="11"/>
        <v>273.3004150565335</v>
      </c>
      <c r="F88" s="64">
        <f t="shared" si="12"/>
        <v>1.0926866673056708</v>
      </c>
      <c r="G88" s="64">
        <f t="shared" si="13"/>
        <v>616.10808760785062</v>
      </c>
      <c r="H88" s="64">
        <f t="shared" si="14"/>
        <v>128.14583004536598</v>
      </c>
      <c r="I88" s="64">
        <f t="shared" si="15"/>
        <v>-26.551883830546373</v>
      </c>
      <c r="J88" s="64">
        <f t="shared" si="16"/>
        <v>44.237113985292837</v>
      </c>
      <c r="K88" s="64">
        <f t="shared" si="17"/>
        <v>-3.0019236554844895</v>
      </c>
      <c r="L88" s="64">
        <f t="shared" si="18"/>
        <v>62.836310865772049</v>
      </c>
      <c r="M88" s="64">
        <f t="shared" si="19"/>
        <v>101.65275027856825</v>
      </c>
      <c r="N88" s="64">
        <f t="shared" si="20"/>
        <v>97.743302683989754</v>
      </c>
      <c r="O88" s="64">
        <f t="shared" si="21"/>
        <v>25.350474430734437</v>
      </c>
      <c r="P88" s="64">
        <f t="shared" si="22"/>
        <v>51.826509377662205</v>
      </c>
      <c r="Q88" s="64">
        <f t="shared" si="23"/>
        <v>87.499711167915592</v>
      </c>
      <c r="R88" s="64">
        <f t="shared" si="24"/>
        <v>45.341855698254363</v>
      </c>
      <c r="S88" s="64">
        <f t="shared" si="25"/>
        <v>67.103017131161806</v>
      </c>
      <c r="T88" s="64">
        <f t="shared" si="26"/>
        <v>-10.505407991011751</v>
      </c>
      <c r="U88" s="64">
        <f t="shared" si="27"/>
        <v>16.225472117762024</v>
      </c>
      <c r="V88" s="64">
        <f t="shared" si="28"/>
        <v>81.654031764885758</v>
      </c>
      <c r="W88" s="64">
        <f t="shared" si="29"/>
        <v>57.934402912813169</v>
      </c>
      <c r="X88" s="64">
        <f t="shared" si="30"/>
        <v>20.010548343148955</v>
      </c>
      <c r="Y88" s="64">
        <f t="shared" si="31"/>
        <v>23.918771524701967</v>
      </c>
      <c r="Z88" s="64">
        <f t="shared" si="32"/>
        <v>36.423466935083439</v>
      </c>
      <c r="AA88" s="64">
        <f t="shared" si="37"/>
        <v>20.041617766094404</v>
      </c>
      <c r="AB88" s="64">
        <f t="shared" si="38"/>
        <v>3.2580407032113641</v>
      </c>
      <c r="AC88" s="64">
        <f t="shared" si="39"/>
        <v>40.495052611319039</v>
      </c>
      <c r="AD88" s="64">
        <f t="shared" si="40"/>
        <v>6.2923886812270524</v>
      </c>
      <c r="AE88" s="64">
        <f t="shared" si="40"/>
        <v>4.6037902669126822</v>
      </c>
      <c r="AF88" s="64">
        <f t="shared" si="41"/>
        <v>53.761405701527082</v>
      </c>
    </row>
    <row r="89" spans="1:32">
      <c r="A89" s="1" t="s">
        <v>65</v>
      </c>
      <c r="B89" s="1" t="s">
        <v>66</v>
      </c>
      <c r="C89" s="66" t="s">
        <v>434</v>
      </c>
      <c r="D89" s="64">
        <f t="shared" si="10"/>
        <v>-94.095945786836566</v>
      </c>
      <c r="E89" s="64">
        <f t="shared" si="11"/>
        <v>-55.351207622424113</v>
      </c>
      <c r="F89" s="64">
        <f t="shared" si="12"/>
        <v>23.374689826302728</v>
      </c>
      <c r="G89" s="64">
        <f t="shared" si="13"/>
        <v>-100</v>
      </c>
      <c r="H89" s="64" t="str">
        <f t="shared" si="14"/>
        <v>--</v>
      </c>
      <c r="I89" s="64">
        <f t="shared" si="15"/>
        <v>43286.274509803923</v>
      </c>
      <c r="J89" s="64">
        <f t="shared" si="16"/>
        <v>-75.473403534143813</v>
      </c>
      <c r="K89" s="64">
        <f t="shared" si="17"/>
        <v>-59.572507831214303</v>
      </c>
      <c r="L89" s="64">
        <f t="shared" si="18"/>
        <v>3819.781221513219</v>
      </c>
      <c r="M89" s="64">
        <f t="shared" si="19"/>
        <v>152.82093023255814</v>
      </c>
      <c r="N89" s="64">
        <f t="shared" si="20"/>
        <v>443.09558194512158</v>
      </c>
      <c r="O89" s="64">
        <f t="shared" si="21"/>
        <v>-40.82269181618706</v>
      </c>
      <c r="P89" s="64">
        <f t="shared" si="22"/>
        <v>-36.694457800979997</v>
      </c>
      <c r="Q89" s="64">
        <f t="shared" si="23"/>
        <v>-58.399661820787621</v>
      </c>
      <c r="R89" s="64">
        <f t="shared" si="24"/>
        <v>25.174023377004445</v>
      </c>
      <c r="S89" s="64">
        <f t="shared" si="25"/>
        <v>270.83054776561301</v>
      </c>
      <c r="T89" s="64">
        <f t="shared" si="26"/>
        <v>-45.83358209741484</v>
      </c>
      <c r="U89" s="64">
        <f t="shared" si="27"/>
        <v>-10.299501623074917</v>
      </c>
      <c r="V89" s="64">
        <f t="shared" si="28"/>
        <v>50.390559118748314</v>
      </c>
      <c r="W89" s="64">
        <f t="shared" si="29"/>
        <v>-2.1595988400967485</v>
      </c>
      <c r="X89" s="64">
        <f t="shared" si="30"/>
        <v>-17.703328912249688</v>
      </c>
      <c r="Y89" s="64">
        <f t="shared" si="31"/>
        <v>24.058982001376876</v>
      </c>
      <c r="Z89" s="64">
        <f t="shared" si="32"/>
        <v>-40.016006081669516</v>
      </c>
      <c r="AA89" s="64">
        <f t="shared" si="37"/>
        <v>28.727460375179135</v>
      </c>
      <c r="AB89" s="64">
        <f t="shared" si="38"/>
        <v>-8.2213974007739097</v>
      </c>
      <c r="AC89" s="64">
        <f t="shared" si="39"/>
        <v>-32.57911281397881</v>
      </c>
      <c r="AD89" s="64">
        <f t="shared" si="40"/>
        <v>-23.400534385993183</v>
      </c>
      <c r="AE89" s="64">
        <f t="shared" si="40"/>
        <v>-18.697277376325033</v>
      </c>
      <c r="AF89" s="64">
        <f t="shared" si="41"/>
        <v>3.1049325313734926</v>
      </c>
    </row>
    <row r="90" spans="1:32">
      <c r="A90" s="1" t="s">
        <v>67</v>
      </c>
      <c r="B90" s="1" t="s">
        <v>68</v>
      </c>
      <c r="C90" s="66" t="s">
        <v>434</v>
      </c>
      <c r="D90" s="64">
        <f t="shared" si="10"/>
        <v>731.52454780361768</v>
      </c>
      <c r="E90" s="64">
        <f t="shared" si="11"/>
        <v>-5.1895587321317436</v>
      </c>
      <c r="F90" s="64">
        <f t="shared" si="12"/>
        <v>24.713208784005246</v>
      </c>
      <c r="G90" s="64">
        <f t="shared" si="13"/>
        <v>38.46254927726676</v>
      </c>
      <c r="H90" s="64">
        <f t="shared" si="14"/>
        <v>-99.459049065198826</v>
      </c>
      <c r="I90" s="64">
        <f t="shared" si="15"/>
        <v>15521.052631578945</v>
      </c>
      <c r="J90" s="64">
        <f t="shared" si="16"/>
        <v>1364.1397124887694</v>
      </c>
      <c r="K90" s="64">
        <f t="shared" si="17"/>
        <v>-38.391617510566334</v>
      </c>
      <c r="L90" s="64">
        <f t="shared" si="18"/>
        <v>-0.34737353237795787</v>
      </c>
      <c r="M90" s="64">
        <f t="shared" si="19"/>
        <v>-7.0304105549863749</v>
      </c>
      <c r="N90" s="64">
        <f t="shared" si="20"/>
        <v>127.66795231887761</v>
      </c>
      <c r="O90" s="64">
        <f t="shared" si="21"/>
        <v>63.910040729590918</v>
      </c>
      <c r="P90" s="64">
        <f t="shared" si="22"/>
        <v>-31.196341112071451</v>
      </c>
      <c r="Q90" s="64">
        <f t="shared" si="23"/>
        <v>-75.344143540569689</v>
      </c>
      <c r="R90" s="64">
        <f t="shared" si="24"/>
        <v>188.99715535175989</v>
      </c>
      <c r="S90" s="64">
        <f t="shared" si="25"/>
        <v>50.331656076688574</v>
      </c>
      <c r="T90" s="64">
        <f t="shared" si="26"/>
        <v>531.09980747994189</v>
      </c>
      <c r="U90" s="64">
        <f t="shared" si="27"/>
        <v>-71.67890886370165</v>
      </c>
      <c r="V90" s="64">
        <f t="shared" si="28"/>
        <v>59.554604182215314</v>
      </c>
      <c r="W90" s="64">
        <f t="shared" si="29"/>
        <v>-38.21102410773949</v>
      </c>
      <c r="X90" s="64">
        <f t="shared" si="30"/>
        <v>22.467202227281405</v>
      </c>
      <c r="Y90" s="64">
        <f t="shared" si="31"/>
        <v>8.6208223892763272</v>
      </c>
      <c r="Z90" s="64">
        <f t="shared" si="32"/>
        <v>-8.6426675949994944</v>
      </c>
      <c r="AA90" s="64">
        <f t="shared" si="37"/>
        <v>50.266626811453648</v>
      </c>
      <c r="AB90" s="64">
        <f t="shared" si="38"/>
        <v>-18.559011643798158</v>
      </c>
      <c r="AC90" s="64">
        <f t="shared" si="39"/>
        <v>-33.52221028922601</v>
      </c>
      <c r="AD90" s="64">
        <f t="shared" si="40"/>
        <v>-68.102507720053069</v>
      </c>
      <c r="AE90" s="64">
        <f t="shared" si="40"/>
        <v>-29.694795431164096</v>
      </c>
      <c r="AF90" s="64">
        <f t="shared" si="41"/>
        <v>17.341618012341556</v>
      </c>
    </row>
    <row r="91" spans="1:32">
      <c r="A91" s="1" t="s">
        <v>69</v>
      </c>
      <c r="B91" s="1" t="s">
        <v>70</v>
      </c>
      <c r="C91" s="66" t="s">
        <v>434</v>
      </c>
      <c r="D91" s="64">
        <f t="shared" si="10"/>
        <v>-67.355043449362782</v>
      </c>
      <c r="E91" s="64">
        <f t="shared" si="11"/>
        <v>97.268316846107894</v>
      </c>
      <c r="F91" s="64">
        <f t="shared" si="12"/>
        <v>-3.4821975879411866</v>
      </c>
      <c r="G91" s="64">
        <f t="shared" si="13"/>
        <v>157.08863858961797</v>
      </c>
      <c r="H91" s="64">
        <f t="shared" si="14"/>
        <v>-30.339800407162215</v>
      </c>
      <c r="I91" s="64">
        <f t="shared" si="15"/>
        <v>1140.8067392410819</v>
      </c>
      <c r="J91" s="64">
        <f t="shared" si="16"/>
        <v>-37.530825246270538</v>
      </c>
      <c r="K91" s="64">
        <f t="shared" si="17"/>
        <v>4.964349353392123</v>
      </c>
      <c r="L91" s="64">
        <f t="shared" si="18"/>
        <v>36.351193246913937</v>
      </c>
      <c r="M91" s="64">
        <f t="shared" si="19"/>
        <v>42.077583536602418</v>
      </c>
      <c r="N91" s="64">
        <f t="shared" si="20"/>
        <v>58.88174802798963</v>
      </c>
      <c r="O91" s="64">
        <f t="shared" si="21"/>
        <v>33.570810292176276</v>
      </c>
      <c r="P91" s="64">
        <f t="shared" si="22"/>
        <v>7.6355188861074055</v>
      </c>
      <c r="Q91" s="64">
        <f t="shared" si="23"/>
        <v>34.078276641860981</v>
      </c>
      <c r="R91" s="64">
        <f t="shared" si="24"/>
        <v>38.600569716849293</v>
      </c>
      <c r="S91" s="64">
        <f t="shared" si="25"/>
        <v>33.012611058402285</v>
      </c>
      <c r="T91" s="64">
        <f t="shared" si="26"/>
        <v>17.856195620881749</v>
      </c>
      <c r="U91" s="64">
        <f t="shared" si="27"/>
        <v>-4.2078890518929057</v>
      </c>
      <c r="V91" s="64">
        <f t="shared" si="28"/>
        <v>3.2852095198027627</v>
      </c>
      <c r="W91" s="64">
        <f t="shared" si="29"/>
        <v>9.0312088488704774</v>
      </c>
      <c r="X91" s="64">
        <f t="shared" si="30"/>
        <v>35.970098733112479</v>
      </c>
      <c r="Y91" s="64">
        <f t="shared" si="31"/>
        <v>31.59180501071063</v>
      </c>
      <c r="Z91" s="64">
        <f t="shared" si="32"/>
        <v>1.8097143431881335</v>
      </c>
      <c r="AA91" s="64">
        <f t="shared" si="37"/>
        <v>19.456973178266537</v>
      </c>
      <c r="AB91" s="64">
        <f t="shared" si="38"/>
        <v>-0.382087845203543</v>
      </c>
      <c r="AC91" s="64">
        <f t="shared" si="39"/>
        <v>14.804159818990215</v>
      </c>
      <c r="AD91" s="64">
        <f t="shared" si="40"/>
        <v>0.77928499585146938</v>
      </c>
      <c r="AE91" s="64">
        <f t="shared" si="40"/>
        <v>-6.6214212815326192</v>
      </c>
      <c r="AF91" s="64">
        <f t="shared" si="41"/>
        <v>21.664571770395909</v>
      </c>
    </row>
    <row r="92" spans="1:32">
      <c r="B92" s="1" t="s">
        <v>431</v>
      </c>
      <c r="C92" s="66" t="s">
        <v>434</v>
      </c>
      <c r="D92" s="64">
        <f t="shared" si="10"/>
        <v>152.55431638797896</v>
      </c>
      <c r="E92" s="64">
        <f t="shared" si="11"/>
        <v>52.108572572711495</v>
      </c>
      <c r="F92" s="64">
        <f t="shared" si="12"/>
        <v>59.185115553277512</v>
      </c>
      <c r="G92" s="64">
        <f t="shared" si="13"/>
        <v>135.94579060726488</v>
      </c>
      <c r="H92" s="64">
        <f t="shared" si="14"/>
        <v>278.95086066132529</v>
      </c>
      <c r="I92" s="64">
        <f t="shared" si="15"/>
        <v>68.23382901807355</v>
      </c>
      <c r="J92" s="64">
        <f t="shared" si="16"/>
        <v>66.980775550768044</v>
      </c>
      <c r="K92" s="64">
        <f t="shared" si="17"/>
        <v>36.303829856655113</v>
      </c>
      <c r="L92" s="64">
        <f t="shared" si="18"/>
        <v>27.234711256909819</v>
      </c>
      <c r="M92" s="64">
        <f t="shared" si="19"/>
        <v>26.679333579484066</v>
      </c>
      <c r="N92" s="64">
        <f t="shared" si="20"/>
        <v>47.892586785406536</v>
      </c>
      <c r="O92" s="64">
        <f t="shared" si="21"/>
        <v>25.764052693944066</v>
      </c>
      <c r="P92" s="64">
        <f t="shared" si="22"/>
        <v>1.4809552493938725</v>
      </c>
      <c r="Q92" s="64">
        <f t="shared" si="23"/>
        <v>7.8149927116892002</v>
      </c>
      <c r="R92" s="64">
        <f t="shared" si="24"/>
        <v>24.76993113562645</v>
      </c>
      <c r="S92" s="64">
        <f t="shared" si="25"/>
        <v>17.852077330811596</v>
      </c>
      <c r="T92" s="64">
        <f t="shared" si="26"/>
        <v>19.422476257576292</v>
      </c>
      <c r="U92" s="64">
        <f t="shared" si="27"/>
        <v>-4.094411218457509</v>
      </c>
      <c r="V92" s="64">
        <f t="shared" si="28"/>
        <v>7.0680238268284086</v>
      </c>
      <c r="W92" s="64">
        <f t="shared" si="29"/>
        <v>-34.921927867455665</v>
      </c>
      <c r="X92" s="64">
        <f t="shared" si="30"/>
        <v>8.9580401758708774</v>
      </c>
      <c r="Y92" s="64">
        <f t="shared" si="31"/>
        <v>11.751554623287447</v>
      </c>
      <c r="Z92" s="64">
        <f t="shared" si="32"/>
        <v>1.7392334448745004</v>
      </c>
      <c r="AA92" s="64">
        <f t="shared" si="37"/>
        <v>2.4709720159385569</v>
      </c>
      <c r="AB92" s="64">
        <f t="shared" si="38"/>
        <v>13.784062315812264</v>
      </c>
      <c r="AC92" s="64">
        <f t="shared" si="39"/>
        <v>22.658906935187346</v>
      </c>
      <c r="AD92" s="64">
        <f t="shared" si="40"/>
        <v>18.999810349726147</v>
      </c>
      <c r="AE92" s="64">
        <f t="shared" si="40"/>
        <v>-0.66301041429238694</v>
      </c>
      <c r="AF92" s="64">
        <f t="shared" si="41"/>
        <v>29.20687995444996</v>
      </c>
    </row>
    <row r="93" spans="1:32" ht="13.8"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3.8" thickTop="1">
      <c r="A94" s="40" t="s">
        <v>583</v>
      </c>
      <c r="B94" s="30"/>
    </row>
  </sheetData>
  <mergeCells count="5">
    <mergeCell ref="C2:AF2"/>
    <mergeCell ref="C4:AF4"/>
    <mergeCell ref="C7:AF8"/>
    <mergeCell ref="C36:AF37"/>
    <mergeCell ref="C65:AF66"/>
  </mergeCells>
  <hyperlinks>
    <hyperlink ref="A1" location="INDICE!A1" display="ÍNDICE" xr:uid="{00000000-0004-0000-1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7CA3-DAA0-AB48-A915-E01A8B71AF04}">
  <dimension ref="A1:M83"/>
  <sheetViews>
    <sheetView zoomScaleNormal="100" workbookViewId="0"/>
  </sheetViews>
  <sheetFormatPr baseColWidth="10" defaultColWidth="11.44140625" defaultRowHeight="13.2"/>
  <cols>
    <col min="1" max="1" width="11.88671875" style="18" customWidth="1"/>
    <col min="2" max="4" width="2.88671875" style="18" customWidth="1"/>
    <col min="5" max="6" width="2.6640625" style="18" customWidth="1"/>
    <col min="7" max="16384" width="11.44140625" style="18"/>
  </cols>
  <sheetData>
    <row r="1" spans="1:13">
      <c r="A1" s="87" t="s">
        <v>428</v>
      </c>
    </row>
    <row r="2" spans="1:13">
      <c r="B2" s="70"/>
      <c r="D2" s="70"/>
      <c r="E2" s="70"/>
      <c r="F2" s="70"/>
      <c r="H2" s="70"/>
      <c r="I2" s="70"/>
      <c r="K2" s="70" t="s">
        <v>471</v>
      </c>
    </row>
    <row r="3" spans="1:13">
      <c r="A3" s="73"/>
      <c r="B3" s="73"/>
      <c r="C3" s="73"/>
      <c r="D3" s="73"/>
      <c r="E3" s="73"/>
      <c r="F3" s="73"/>
      <c r="G3" s="73"/>
      <c r="H3" s="73"/>
      <c r="I3" s="73"/>
      <c r="J3" s="73"/>
      <c r="K3" s="73"/>
      <c r="L3" s="73"/>
      <c r="M3" s="73"/>
    </row>
    <row r="4" spans="1:13">
      <c r="A4" s="73" t="s">
        <v>472</v>
      </c>
      <c r="B4" s="73"/>
      <c r="C4" s="73"/>
      <c r="D4" s="73"/>
      <c r="E4" s="73"/>
      <c r="F4" s="73"/>
      <c r="G4" s="73"/>
      <c r="H4" s="73"/>
      <c r="I4" s="73"/>
      <c r="J4" s="73"/>
      <c r="K4" s="73"/>
      <c r="L4" s="73"/>
      <c r="M4" s="73"/>
    </row>
    <row r="5" spans="1:13">
      <c r="A5" s="73" t="s">
        <v>473</v>
      </c>
      <c r="B5" s="73"/>
      <c r="C5" s="73"/>
      <c r="D5" s="73"/>
      <c r="E5" s="73"/>
      <c r="F5" s="73"/>
      <c r="G5" s="73"/>
      <c r="H5" s="73"/>
      <c r="I5" s="73"/>
      <c r="J5" s="73"/>
      <c r="K5" s="73"/>
      <c r="L5" s="73"/>
      <c r="M5" s="73"/>
    </row>
    <row r="6" spans="1:13">
      <c r="A6" s="73" t="s">
        <v>474</v>
      </c>
      <c r="B6" s="73"/>
      <c r="C6" s="73"/>
      <c r="D6" s="73"/>
      <c r="E6" s="73"/>
      <c r="F6" s="73"/>
      <c r="G6" s="73"/>
      <c r="H6" s="73"/>
      <c r="I6" s="73"/>
      <c r="J6" s="73"/>
      <c r="K6" s="73"/>
      <c r="L6" s="73"/>
      <c r="M6" s="73"/>
    </row>
    <row r="7" spans="1:13">
      <c r="A7" s="73" t="s">
        <v>475</v>
      </c>
      <c r="B7" s="73"/>
      <c r="C7" s="73"/>
      <c r="D7" s="73"/>
      <c r="E7" s="73"/>
      <c r="F7" s="73"/>
      <c r="G7" s="73"/>
      <c r="H7" s="73"/>
      <c r="I7" s="73"/>
      <c r="J7" s="73"/>
      <c r="K7" s="73"/>
      <c r="L7" s="73"/>
      <c r="M7" s="73"/>
    </row>
    <row r="8" spans="1:13">
      <c r="A8" s="73" t="s">
        <v>476</v>
      </c>
      <c r="B8" s="73"/>
      <c r="C8" s="73"/>
      <c r="D8" s="73"/>
      <c r="E8" s="73"/>
      <c r="F8" s="73"/>
      <c r="G8" s="73"/>
      <c r="H8" s="73"/>
      <c r="I8" s="73"/>
      <c r="J8" s="73"/>
      <c r="K8" s="73"/>
      <c r="L8" s="73"/>
      <c r="M8" s="73"/>
    </row>
    <row r="9" spans="1:13">
      <c r="A9" s="73" t="s">
        <v>477</v>
      </c>
      <c r="B9" s="73"/>
      <c r="C9" s="73"/>
      <c r="D9" s="73"/>
      <c r="E9" s="73"/>
      <c r="F9" s="73"/>
      <c r="G9" s="73"/>
      <c r="H9" s="73"/>
      <c r="I9" s="73"/>
      <c r="J9" s="73"/>
      <c r="K9" s="73"/>
      <c r="L9" s="73"/>
      <c r="M9" s="73"/>
    </row>
    <row r="10" spans="1:13">
      <c r="A10" s="73" t="s">
        <v>490</v>
      </c>
      <c r="B10" s="73"/>
      <c r="C10" s="73"/>
      <c r="D10" s="73"/>
      <c r="E10" s="73"/>
      <c r="F10" s="73"/>
      <c r="G10" s="73"/>
      <c r="H10" s="73"/>
      <c r="I10" s="73"/>
      <c r="J10" s="73"/>
      <c r="K10" s="73"/>
      <c r="L10" s="73"/>
      <c r="M10" s="73"/>
    </row>
    <row r="11" spans="1:13">
      <c r="A11" s="73"/>
      <c r="B11" s="73"/>
      <c r="C11" s="73"/>
      <c r="D11" s="73"/>
      <c r="E11" s="73"/>
      <c r="F11" s="73"/>
      <c r="G11" s="73"/>
      <c r="H11" s="73"/>
      <c r="I11" s="73"/>
      <c r="J11" s="73"/>
      <c r="K11" s="73"/>
      <c r="L11" s="73"/>
      <c r="M11" s="73"/>
    </row>
    <row r="12" spans="1:13">
      <c r="A12" s="18" t="s">
        <v>541</v>
      </c>
      <c r="B12" s="73"/>
      <c r="C12" s="73"/>
      <c r="D12" s="73"/>
      <c r="E12" s="73"/>
      <c r="F12" s="73"/>
      <c r="G12" s="73"/>
      <c r="H12" s="73"/>
      <c r="I12" s="73"/>
      <c r="J12" s="73"/>
      <c r="K12" s="73"/>
      <c r="L12" s="73"/>
      <c r="M12" s="73"/>
    </row>
    <row r="13" spans="1:13">
      <c r="A13" s="18" t="s">
        <v>542</v>
      </c>
      <c r="B13" s="73"/>
      <c r="C13" s="73"/>
      <c r="D13" s="73"/>
      <c r="E13" s="73"/>
      <c r="F13" s="73"/>
      <c r="G13" s="73"/>
      <c r="H13" s="73"/>
      <c r="I13" s="73"/>
      <c r="J13" s="73"/>
      <c r="K13" s="73"/>
      <c r="L13" s="73"/>
      <c r="M13" s="73"/>
    </row>
    <row r="14" spans="1:13">
      <c r="A14" s="18" t="s">
        <v>543</v>
      </c>
      <c r="B14" s="73"/>
      <c r="C14" s="73"/>
      <c r="D14" s="73"/>
      <c r="E14" s="73"/>
      <c r="F14" s="73"/>
      <c r="G14" s="73"/>
      <c r="H14" s="73"/>
      <c r="I14" s="73"/>
      <c r="J14" s="73"/>
      <c r="K14" s="73"/>
      <c r="L14" s="73"/>
      <c r="M14" s="73"/>
    </row>
    <row r="15" spans="1:13">
      <c r="A15" s="73"/>
      <c r="B15" s="73"/>
      <c r="C15" s="73"/>
      <c r="D15" s="73"/>
      <c r="E15" s="73"/>
      <c r="F15" s="73"/>
      <c r="G15" s="73"/>
      <c r="H15" s="73"/>
      <c r="I15" s="73"/>
      <c r="J15" s="73"/>
      <c r="K15" s="73"/>
      <c r="L15" s="73"/>
      <c r="M15" s="73"/>
    </row>
    <row r="16" spans="1:13">
      <c r="A16" s="73" t="s">
        <v>534</v>
      </c>
      <c r="B16" s="73"/>
      <c r="C16" s="73"/>
      <c r="D16" s="73"/>
      <c r="E16" s="73"/>
      <c r="F16" s="73"/>
      <c r="G16" s="73"/>
      <c r="H16" s="73"/>
      <c r="I16" s="73"/>
      <c r="J16" s="73"/>
      <c r="K16" s="73"/>
      <c r="L16" s="73"/>
      <c r="M16" s="73"/>
    </row>
    <row r="17" spans="1:13">
      <c r="A17" s="73" t="s">
        <v>533</v>
      </c>
      <c r="B17" s="73"/>
      <c r="C17" s="73"/>
      <c r="D17" s="73"/>
      <c r="E17" s="73"/>
      <c r="F17" s="73"/>
      <c r="G17" s="73"/>
      <c r="H17" s="73"/>
      <c r="I17" s="73"/>
      <c r="J17" s="73"/>
      <c r="K17" s="73"/>
      <c r="L17" s="73"/>
      <c r="M17" s="73"/>
    </row>
    <row r="18" spans="1:13">
      <c r="A18" s="73"/>
      <c r="B18" s="73"/>
      <c r="C18" s="73"/>
      <c r="D18" s="73"/>
      <c r="E18" s="73"/>
      <c r="F18" s="73"/>
      <c r="G18" s="73"/>
      <c r="H18" s="73"/>
      <c r="I18" s="73"/>
      <c r="J18" s="73"/>
      <c r="K18" s="73"/>
      <c r="L18" s="73"/>
      <c r="M18" s="73"/>
    </row>
    <row r="19" spans="1:13">
      <c r="A19" s="18" t="s">
        <v>555</v>
      </c>
      <c r="B19" s="73"/>
      <c r="C19" s="73"/>
      <c r="D19" s="73"/>
      <c r="E19" s="73"/>
      <c r="F19" s="73"/>
      <c r="G19" s="73"/>
      <c r="H19" s="73"/>
      <c r="I19" s="73"/>
      <c r="J19" s="73"/>
      <c r="K19" s="73"/>
      <c r="L19" s="73"/>
      <c r="M19" s="73"/>
    </row>
    <row r="20" spans="1:13">
      <c r="A20" s="18" t="s">
        <v>556</v>
      </c>
      <c r="B20" s="73"/>
      <c r="C20" s="73"/>
      <c r="D20" s="73"/>
      <c r="E20" s="73"/>
      <c r="F20" s="73"/>
      <c r="G20" s="73"/>
      <c r="H20" s="73"/>
      <c r="I20" s="73"/>
      <c r="J20" s="73"/>
      <c r="K20" s="73"/>
      <c r="L20" s="73"/>
      <c r="M20" s="73"/>
    </row>
    <row r="21" spans="1:13">
      <c r="A21" s="73"/>
      <c r="B21" s="73"/>
      <c r="C21" s="73"/>
      <c r="D21" s="73"/>
      <c r="E21" s="73"/>
      <c r="F21" s="73"/>
      <c r="G21" s="73"/>
      <c r="H21" s="73"/>
      <c r="I21" s="73"/>
      <c r="J21" s="73"/>
      <c r="K21" s="73"/>
      <c r="L21" s="73"/>
      <c r="M21" s="73"/>
    </row>
    <row r="22" spans="1:13">
      <c r="A22" s="73" t="s">
        <v>478</v>
      </c>
      <c r="B22" s="73"/>
      <c r="C22" s="73"/>
      <c r="D22" s="73"/>
      <c r="E22" s="73"/>
      <c r="F22" s="73"/>
      <c r="G22" s="73"/>
      <c r="H22" s="73"/>
      <c r="I22" s="73"/>
      <c r="J22" s="73"/>
      <c r="K22" s="73"/>
      <c r="L22" s="73"/>
      <c r="M22" s="73"/>
    </row>
    <row r="23" spans="1:13">
      <c r="A23" s="73" t="s">
        <v>21</v>
      </c>
      <c r="B23" s="73" t="s">
        <v>22</v>
      </c>
      <c r="C23" s="73"/>
      <c r="D23" s="73"/>
      <c r="E23" s="73"/>
      <c r="F23" s="73"/>
      <c r="G23" s="73"/>
      <c r="H23" s="73"/>
      <c r="I23" s="73"/>
      <c r="J23" s="73"/>
      <c r="K23" s="73"/>
      <c r="L23" s="73"/>
      <c r="M23" s="73"/>
    </row>
    <row r="24" spans="1:13">
      <c r="A24" s="73" t="s">
        <v>23</v>
      </c>
      <c r="B24" s="73" t="s">
        <v>24</v>
      </c>
      <c r="C24" s="73"/>
      <c r="D24" s="73"/>
      <c r="E24" s="73"/>
      <c r="F24" s="73"/>
      <c r="G24" s="73"/>
      <c r="H24" s="73"/>
      <c r="I24" s="73"/>
      <c r="J24" s="73"/>
      <c r="K24" s="73"/>
      <c r="L24" s="73"/>
      <c r="M24" s="73"/>
    </row>
    <row r="25" spans="1:13">
      <c r="A25" s="73" t="s">
        <v>25</v>
      </c>
      <c r="B25" s="73" t="s">
        <v>26</v>
      </c>
      <c r="C25" s="73"/>
      <c r="D25" s="73"/>
      <c r="E25" s="73"/>
      <c r="F25" s="73"/>
      <c r="G25" s="73"/>
      <c r="H25" s="73"/>
      <c r="I25" s="73"/>
      <c r="J25" s="73"/>
      <c r="K25" s="73"/>
      <c r="L25" s="73"/>
      <c r="M25" s="73"/>
    </row>
    <row r="26" spans="1:13">
      <c r="A26" s="73" t="s">
        <v>27</v>
      </c>
      <c r="B26" s="73" t="s">
        <v>28</v>
      </c>
      <c r="C26" s="73"/>
      <c r="D26" s="73"/>
      <c r="E26" s="73"/>
      <c r="F26" s="73"/>
      <c r="G26" s="73"/>
      <c r="H26" s="73"/>
      <c r="I26" s="73"/>
      <c r="J26" s="73"/>
      <c r="K26" s="73"/>
      <c r="L26" s="73"/>
      <c r="M26" s="73"/>
    </row>
    <row r="27" spans="1:13">
      <c r="A27" s="73" t="s">
        <v>29</v>
      </c>
      <c r="B27" s="73" t="s">
        <v>30</v>
      </c>
      <c r="C27" s="73"/>
      <c r="D27" s="73"/>
      <c r="E27" s="73"/>
      <c r="F27" s="73"/>
      <c r="G27" s="73"/>
      <c r="H27" s="73"/>
      <c r="I27" s="73"/>
      <c r="J27" s="73"/>
      <c r="K27" s="73"/>
      <c r="L27" s="73"/>
      <c r="M27" s="73"/>
    </row>
    <row r="28" spans="1:13">
      <c r="A28" s="73" t="s">
        <v>31</v>
      </c>
      <c r="B28" s="73" t="s">
        <v>32</v>
      </c>
      <c r="C28" s="73"/>
      <c r="D28" s="73"/>
      <c r="E28" s="73"/>
      <c r="F28" s="73"/>
      <c r="G28" s="73"/>
      <c r="H28" s="73"/>
      <c r="I28" s="73"/>
      <c r="J28" s="73"/>
      <c r="K28" s="73"/>
      <c r="L28" s="73"/>
      <c r="M28" s="73"/>
    </row>
    <row r="29" spans="1:13">
      <c r="A29" s="73" t="s">
        <v>33</v>
      </c>
      <c r="B29" s="73" t="s">
        <v>34</v>
      </c>
      <c r="C29" s="73"/>
      <c r="D29" s="73"/>
      <c r="E29" s="73"/>
      <c r="F29" s="73"/>
      <c r="G29" s="73"/>
      <c r="H29" s="73"/>
      <c r="I29" s="73"/>
      <c r="J29" s="73"/>
      <c r="K29" s="73"/>
      <c r="L29" s="73"/>
      <c r="M29" s="73"/>
    </row>
    <row r="30" spans="1:13">
      <c r="A30" s="73" t="s">
        <v>35</v>
      </c>
      <c r="B30" s="73" t="s">
        <v>36</v>
      </c>
      <c r="C30" s="73"/>
      <c r="D30" s="73"/>
      <c r="E30" s="73"/>
      <c r="F30" s="73"/>
      <c r="G30" s="73"/>
      <c r="H30" s="73"/>
      <c r="I30" s="73"/>
      <c r="J30" s="73"/>
      <c r="K30" s="73"/>
      <c r="L30" s="73"/>
      <c r="M30" s="73"/>
    </row>
    <row r="31" spans="1:13">
      <c r="A31" s="73" t="s">
        <v>37</v>
      </c>
      <c r="B31" s="73" t="s">
        <v>38</v>
      </c>
      <c r="C31" s="73"/>
      <c r="D31" s="73"/>
      <c r="E31" s="73"/>
      <c r="F31" s="73"/>
      <c r="G31" s="73"/>
      <c r="H31" s="73"/>
      <c r="I31" s="73"/>
      <c r="J31" s="73"/>
      <c r="K31" s="73"/>
      <c r="L31" s="73"/>
      <c r="M31" s="73"/>
    </row>
    <row r="32" spans="1:13">
      <c r="A32" s="73" t="s">
        <v>39</v>
      </c>
      <c r="B32" s="73" t="s">
        <v>40</v>
      </c>
      <c r="C32" s="73"/>
      <c r="D32" s="73"/>
      <c r="E32" s="73"/>
      <c r="F32" s="73"/>
      <c r="G32" s="73"/>
      <c r="H32" s="73"/>
      <c r="I32" s="73"/>
      <c r="J32" s="73"/>
      <c r="K32" s="73"/>
      <c r="L32" s="73"/>
      <c r="M32" s="73"/>
    </row>
    <row r="33" spans="1:13">
      <c r="A33" s="73" t="s">
        <v>41</v>
      </c>
      <c r="B33" s="73" t="s">
        <v>42</v>
      </c>
      <c r="C33" s="73"/>
      <c r="D33" s="73"/>
      <c r="E33" s="73"/>
      <c r="F33" s="73"/>
      <c r="G33" s="73"/>
      <c r="H33" s="73"/>
      <c r="I33" s="73"/>
      <c r="J33" s="73"/>
      <c r="K33" s="73"/>
      <c r="L33" s="73"/>
      <c r="M33" s="73"/>
    </row>
    <row r="34" spans="1:13">
      <c r="A34" s="73" t="s">
        <v>43</v>
      </c>
      <c r="B34" s="73" t="s">
        <v>44</v>
      </c>
      <c r="C34" s="73"/>
      <c r="D34" s="73"/>
      <c r="E34" s="73"/>
      <c r="F34" s="73"/>
      <c r="G34" s="73"/>
      <c r="H34" s="73"/>
      <c r="I34" s="73"/>
      <c r="J34" s="73"/>
      <c r="K34" s="73"/>
      <c r="L34" s="73"/>
      <c r="M34" s="73"/>
    </row>
    <row r="35" spans="1:13">
      <c r="A35" s="73" t="s">
        <v>45</v>
      </c>
      <c r="B35" s="73" t="s">
        <v>46</v>
      </c>
      <c r="C35" s="73"/>
      <c r="D35" s="73"/>
      <c r="E35" s="73"/>
      <c r="F35" s="73"/>
      <c r="G35" s="73"/>
      <c r="H35" s="73"/>
      <c r="I35" s="73"/>
      <c r="J35" s="73"/>
      <c r="K35" s="73"/>
      <c r="L35" s="73"/>
      <c r="M35" s="73"/>
    </row>
    <row r="36" spans="1:13">
      <c r="A36" s="73" t="s">
        <v>47</v>
      </c>
      <c r="B36" s="73" t="s">
        <v>48</v>
      </c>
      <c r="C36" s="73"/>
      <c r="D36" s="73"/>
      <c r="E36" s="73"/>
      <c r="F36" s="73"/>
      <c r="G36" s="73"/>
      <c r="H36" s="73"/>
      <c r="I36" s="73"/>
      <c r="J36" s="73"/>
      <c r="K36" s="73"/>
      <c r="L36" s="73"/>
      <c r="M36" s="73"/>
    </row>
    <row r="37" spans="1:13">
      <c r="A37" s="73" t="s">
        <v>49</v>
      </c>
      <c r="B37" s="73" t="s">
        <v>50</v>
      </c>
      <c r="C37" s="73"/>
      <c r="D37" s="73"/>
      <c r="E37" s="73"/>
      <c r="F37" s="73"/>
      <c r="G37" s="73"/>
      <c r="H37" s="73"/>
      <c r="I37" s="73"/>
      <c r="J37" s="73"/>
      <c r="K37" s="73"/>
      <c r="L37" s="73"/>
      <c r="M37" s="73"/>
    </row>
    <row r="38" spans="1:13">
      <c r="A38" s="73" t="s">
        <v>51</v>
      </c>
      <c r="B38" s="73" t="s">
        <v>52</v>
      </c>
      <c r="C38" s="73"/>
      <c r="D38" s="73"/>
      <c r="E38" s="73"/>
      <c r="F38" s="73"/>
      <c r="G38" s="73"/>
      <c r="H38" s="73"/>
      <c r="I38" s="73"/>
      <c r="J38" s="73"/>
      <c r="K38" s="73"/>
      <c r="L38" s="73"/>
      <c r="M38" s="73"/>
    </row>
    <row r="39" spans="1:13">
      <c r="A39" s="73" t="s">
        <v>53</v>
      </c>
      <c r="B39" s="73" t="s">
        <v>54</v>
      </c>
      <c r="C39" s="73"/>
      <c r="D39" s="73"/>
      <c r="E39" s="73"/>
      <c r="F39" s="73"/>
      <c r="G39" s="73"/>
      <c r="H39" s="73"/>
      <c r="I39" s="73"/>
      <c r="J39" s="73"/>
      <c r="K39" s="73"/>
      <c r="L39" s="73"/>
      <c r="M39" s="73"/>
    </row>
    <row r="40" spans="1:13">
      <c r="A40" s="73" t="s">
        <v>55</v>
      </c>
      <c r="B40" s="73" t="s">
        <v>56</v>
      </c>
      <c r="C40" s="73"/>
      <c r="D40" s="73"/>
      <c r="E40" s="73"/>
      <c r="F40" s="73"/>
      <c r="G40" s="73"/>
      <c r="H40" s="73"/>
      <c r="I40" s="73"/>
      <c r="J40" s="73"/>
      <c r="K40" s="73"/>
      <c r="L40" s="73"/>
      <c r="M40" s="73"/>
    </row>
    <row r="41" spans="1:13">
      <c r="A41" s="73" t="s">
        <v>57</v>
      </c>
      <c r="B41" s="73" t="s">
        <v>58</v>
      </c>
      <c r="C41" s="73"/>
      <c r="D41" s="73"/>
      <c r="E41" s="73"/>
      <c r="F41" s="73"/>
      <c r="G41" s="73"/>
      <c r="H41" s="73"/>
      <c r="I41" s="73"/>
      <c r="J41" s="73"/>
      <c r="K41" s="73"/>
      <c r="L41" s="73"/>
      <c r="M41" s="73"/>
    </row>
    <row r="42" spans="1:13">
      <c r="A42" s="73" t="s">
        <v>59</v>
      </c>
      <c r="B42" s="73" t="s">
        <v>60</v>
      </c>
      <c r="C42" s="73"/>
      <c r="D42" s="73"/>
      <c r="E42" s="73"/>
      <c r="F42" s="73"/>
      <c r="G42" s="73"/>
      <c r="H42" s="73"/>
      <c r="I42" s="73"/>
      <c r="J42" s="73"/>
      <c r="K42" s="73"/>
      <c r="L42" s="73"/>
      <c r="M42" s="73"/>
    </row>
    <row r="43" spans="1:13">
      <c r="A43" s="73" t="s">
        <v>61</v>
      </c>
      <c r="B43" s="73" t="s">
        <v>62</v>
      </c>
      <c r="C43" s="73"/>
      <c r="D43" s="73"/>
      <c r="E43" s="73"/>
      <c r="F43" s="73"/>
      <c r="G43" s="73"/>
      <c r="H43" s="73"/>
      <c r="I43" s="73"/>
      <c r="J43" s="73"/>
      <c r="K43" s="73"/>
      <c r="L43" s="73"/>
      <c r="M43" s="73"/>
    </row>
    <row r="44" spans="1:13">
      <c r="A44" s="73" t="s">
        <v>63</v>
      </c>
      <c r="B44" s="73" t="s">
        <v>64</v>
      </c>
      <c r="C44" s="73"/>
      <c r="D44" s="73"/>
      <c r="E44" s="73"/>
      <c r="F44" s="73"/>
      <c r="G44" s="73"/>
      <c r="H44" s="73"/>
      <c r="I44" s="73"/>
      <c r="J44" s="73"/>
      <c r="K44" s="73"/>
      <c r="L44" s="73"/>
      <c r="M44" s="73"/>
    </row>
    <row r="45" spans="1:13">
      <c r="A45" s="73" t="s">
        <v>65</v>
      </c>
      <c r="B45" s="73" t="s">
        <v>66</v>
      </c>
      <c r="C45" s="73"/>
      <c r="D45" s="73"/>
      <c r="E45" s="73"/>
      <c r="F45" s="73"/>
      <c r="G45" s="73"/>
      <c r="H45" s="73"/>
      <c r="I45" s="73"/>
      <c r="J45" s="73"/>
      <c r="K45" s="73"/>
      <c r="L45" s="73"/>
      <c r="M45" s="73"/>
    </row>
    <row r="46" spans="1:13">
      <c r="A46" s="73" t="s">
        <v>67</v>
      </c>
      <c r="B46" s="73" t="s">
        <v>68</v>
      </c>
      <c r="C46" s="73"/>
      <c r="D46" s="73"/>
      <c r="E46" s="73"/>
      <c r="F46" s="73"/>
      <c r="G46" s="73"/>
      <c r="H46" s="73"/>
      <c r="I46" s="73"/>
      <c r="J46" s="73"/>
      <c r="K46" s="73"/>
      <c r="L46" s="73"/>
      <c r="M46" s="73"/>
    </row>
    <row r="47" spans="1:13">
      <c r="A47" s="73" t="s">
        <v>69</v>
      </c>
      <c r="B47" s="73" t="s">
        <v>70</v>
      </c>
      <c r="C47" s="73"/>
      <c r="D47" s="73"/>
      <c r="E47" s="73"/>
      <c r="F47" s="73"/>
      <c r="G47" s="73"/>
      <c r="H47" s="73"/>
      <c r="I47" s="73"/>
      <c r="J47" s="73"/>
      <c r="K47" s="73"/>
      <c r="L47" s="73"/>
      <c r="M47" s="73"/>
    </row>
    <row r="48" spans="1:13">
      <c r="A48" s="73"/>
      <c r="B48" s="73"/>
      <c r="C48" s="73"/>
      <c r="D48" s="73"/>
      <c r="E48" s="73"/>
      <c r="F48" s="73"/>
      <c r="G48" s="73"/>
      <c r="H48" s="73"/>
      <c r="I48" s="73"/>
      <c r="J48" s="73"/>
      <c r="K48" s="73"/>
      <c r="L48" s="73"/>
      <c r="M48" s="73"/>
    </row>
    <row r="49" spans="1:13">
      <c r="B49" s="73"/>
      <c r="C49" s="73"/>
      <c r="D49" s="73"/>
      <c r="E49" s="73"/>
      <c r="F49" s="73"/>
      <c r="G49" s="73"/>
      <c r="H49" s="73"/>
      <c r="I49" s="73"/>
      <c r="J49" s="73"/>
      <c r="K49" s="73"/>
      <c r="L49" s="73"/>
      <c r="M49" s="73"/>
    </row>
    <row r="50" spans="1:13">
      <c r="A50" s="73" t="s">
        <v>535</v>
      </c>
      <c r="B50" s="73"/>
      <c r="C50" s="73"/>
      <c r="D50" s="73"/>
      <c r="E50" s="73"/>
      <c r="F50" s="73"/>
      <c r="G50" s="73"/>
      <c r="H50" s="73"/>
      <c r="I50" s="73"/>
      <c r="J50" s="73"/>
      <c r="K50" s="73"/>
      <c r="L50" s="73"/>
      <c r="M50" s="73"/>
    </row>
    <row r="51" spans="1:13">
      <c r="A51" s="73" t="s">
        <v>479</v>
      </c>
      <c r="B51" s="73"/>
      <c r="C51" s="73"/>
      <c r="D51" s="73"/>
      <c r="E51" s="73"/>
      <c r="F51" s="73"/>
      <c r="G51" s="73"/>
      <c r="H51" s="73"/>
      <c r="I51" s="73"/>
      <c r="J51" s="73"/>
      <c r="K51" s="73"/>
      <c r="L51" s="73"/>
      <c r="M51" s="73"/>
    </row>
    <row r="52" spans="1:13">
      <c r="A52" s="73" t="s">
        <v>480</v>
      </c>
      <c r="B52" s="73"/>
      <c r="C52" s="73"/>
      <c r="D52" s="73"/>
      <c r="E52" s="73"/>
      <c r="F52" s="73"/>
      <c r="G52" s="73"/>
      <c r="H52" s="73"/>
      <c r="I52" s="73"/>
      <c r="J52" s="73"/>
      <c r="K52" s="73"/>
      <c r="L52" s="73"/>
      <c r="M52" s="73"/>
    </row>
    <row r="53" spans="1:13">
      <c r="A53" s="73"/>
      <c r="B53" s="73"/>
      <c r="C53" s="73"/>
      <c r="D53" s="73"/>
      <c r="E53" s="73"/>
      <c r="F53" s="73"/>
      <c r="G53" s="73"/>
      <c r="H53" s="73"/>
      <c r="I53" s="73"/>
      <c r="J53" s="73"/>
      <c r="K53" s="73"/>
      <c r="L53" s="73"/>
      <c r="M53" s="73"/>
    </row>
    <row r="54" spans="1:13">
      <c r="A54" s="73" t="s">
        <v>585</v>
      </c>
      <c r="B54" s="73"/>
      <c r="C54" s="73"/>
      <c r="D54" s="73"/>
      <c r="E54" s="73"/>
      <c r="F54" s="73"/>
      <c r="G54" s="73"/>
      <c r="H54" s="73"/>
      <c r="I54" s="73"/>
      <c r="J54" s="73"/>
      <c r="K54" s="73"/>
      <c r="L54" s="73"/>
      <c r="M54" s="73"/>
    </row>
    <row r="55" spans="1:13">
      <c r="A55" s="73" t="s">
        <v>565</v>
      </c>
      <c r="B55" s="73"/>
      <c r="C55" s="73"/>
      <c r="D55" s="73"/>
      <c r="E55" s="73"/>
      <c r="F55" s="73"/>
      <c r="G55" s="73"/>
      <c r="H55" s="73"/>
      <c r="I55" s="73"/>
      <c r="J55" s="73"/>
      <c r="K55" s="73"/>
      <c r="L55" s="73"/>
      <c r="M55" s="73"/>
    </row>
    <row r="56" spans="1:13">
      <c r="A56" s="73"/>
      <c r="B56" s="73"/>
      <c r="C56" s="73"/>
      <c r="D56" s="73"/>
      <c r="E56" s="73"/>
      <c r="F56" s="73"/>
      <c r="G56" s="73"/>
      <c r="H56" s="73"/>
      <c r="I56" s="73"/>
      <c r="J56" s="73"/>
      <c r="K56" s="73"/>
      <c r="L56" s="73"/>
      <c r="M56" s="73"/>
    </row>
    <row r="57" spans="1:13">
      <c r="A57" s="73" t="s">
        <v>536</v>
      </c>
      <c r="B57" s="73"/>
      <c r="C57" s="73"/>
      <c r="D57" s="73"/>
      <c r="E57" s="73"/>
      <c r="F57" s="73"/>
      <c r="G57" s="73"/>
      <c r="H57" s="73"/>
      <c r="I57" s="73"/>
      <c r="J57" s="73"/>
      <c r="K57" s="73"/>
      <c r="L57" s="73"/>
      <c r="M57" s="73"/>
    </row>
    <row r="58" spans="1:13">
      <c r="A58" s="73" t="s">
        <v>481</v>
      </c>
      <c r="B58" s="73"/>
      <c r="C58" s="73"/>
      <c r="D58" s="73"/>
      <c r="E58" s="73"/>
      <c r="F58" s="73"/>
      <c r="G58" s="73"/>
      <c r="H58" s="73"/>
      <c r="I58" s="73"/>
      <c r="J58" s="73"/>
      <c r="K58" s="73"/>
      <c r="L58" s="73"/>
      <c r="M58" s="73"/>
    </row>
    <row r="59" spans="1:13">
      <c r="A59" s="73" t="s">
        <v>482</v>
      </c>
      <c r="B59" s="73"/>
      <c r="C59" s="73"/>
      <c r="D59" s="73"/>
      <c r="E59" s="73"/>
      <c r="F59" s="73"/>
      <c r="G59" s="73"/>
      <c r="H59" s="73"/>
      <c r="I59" s="73"/>
      <c r="J59" s="73"/>
      <c r="K59" s="73"/>
      <c r="L59" s="73"/>
      <c r="M59" s="73"/>
    </row>
    <row r="60" spans="1:13">
      <c r="A60" s="73" t="s">
        <v>483</v>
      </c>
      <c r="B60" s="73"/>
      <c r="C60" s="73"/>
      <c r="D60" s="73"/>
      <c r="E60" s="73"/>
      <c r="F60" s="73"/>
      <c r="G60" s="73"/>
      <c r="H60" s="73"/>
      <c r="I60" s="73"/>
      <c r="J60" s="73"/>
      <c r="K60" s="73"/>
      <c r="L60" s="73"/>
      <c r="M60" s="73"/>
    </row>
    <row r="61" spans="1:13">
      <c r="A61" s="73" t="s">
        <v>484</v>
      </c>
      <c r="B61" s="73"/>
      <c r="C61" s="73"/>
      <c r="D61" s="73"/>
      <c r="E61" s="73"/>
      <c r="F61" s="73"/>
      <c r="G61" s="73"/>
      <c r="H61" s="73"/>
      <c r="I61" s="73"/>
      <c r="J61" s="73"/>
      <c r="K61" s="73"/>
      <c r="L61" s="73"/>
      <c r="M61" s="73"/>
    </row>
    <row r="62" spans="1:13">
      <c r="A62" s="73" t="s">
        <v>485</v>
      </c>
      <c r="B62" s="73"/>
      <c r="C62" s="73"/>
      <c r="D62" s="73"/>
      <c r="E62" s="73"/>
      <c r="F62" s="73"/>
      <c r="G62" s="73"/>
      <c r="H62" s="73"/>
      <c r="I62" s="73"/>
      <c r="J62" s="73"/>
      <c r="K62" s="73"/>
      <c r="L62" s="73"/>
      <c r="M62" s="73"/>
    </row>
    <row r="63" spans="1:13">
      <c r="A63" s="73" t="s">
        <v>486</v>
      </c>
      <c r="B63" s="73"/>
      <c r="C63" s="73"/>
      <c r="D63" s="73"/>
      <c r="E63" s="73"/>
      <c r="F63" s="73"/>
      <c r="G63" s="73"/>
      <c r="H63" s="73"/>
      <c r="I63" s="73"/>
      <c r="J63" s="73"/>
      <c r="K63" s="73"/>
      <c r="L63" s="73"/>
      <c r="M63" s="73"/>
    </row>
    <row r="64" spans="1:13">
      <c r="A64" s="73"/>
      <c r="B64" s="73"/>
      <c r="C64" s="73"/>
      <c r="D64" s="73"/>
      <c r="E64" s="73"/>
      <c r="F64" s="73"/>
      <c r="G64" s="73"/>
      <c r="H64" s="73"/>
      <c r="I64" s="73"/>
      <c r="J64" s="73"/>
      <c r="K64" s="73"/>
      <c r="L64" s="73"/>
      <c r="M64" s="73"/>
    </row>
    <row r="65" spans="1:13">
      <c r="A65" s="73" t="s">
        <v>537</v>
      </c>
      <c r="B65" s="73"/>
      <c r="C65" s="73"/>
      <c r="D65" s="73"/>
      <c r="E65" s="73"/>
      <c r="F65" s="73"/>
      <c r="G65" s="73"/>
      <c r="H65" s="73"/>
      <c r="I65" s="73"/>
      <c r="J65" s="73"/>
      <c r="K65" s="73"/>
      <c r="L65" s="73"/>
      <c r="M65" s="73"/>
    </row>
    <row r="66" spans="1:13">
      <c r="A66" s="73" t="s">
        <v>487</v>
      </c>
      <c r="B66" s="73"/>
      <c r="C66" s="73"/>
      <c r="D66" s="73"/>
      <c r="E66" s="73"/>
      <c r="F66" s="73"/>
      <c r="G66" s="73"/>
      <c r="H66" s="73"/>
      <c r="I66" s="73"/>
      <c r="J66" s="73"/>
      <c r="K66" s="73"/>
      <c r="L66" s="73"/>
      <c r="M66" s="73"/>
    </row>
    <row r="67" spans="1:13">
      <c r="A67" s="73"/>
      <c r="B67" s="73"/>
      <c r="C67" s="73"/>
      <c r="D67" s="73"/>
      <c r="E67" s="73"/>
      <c r="F67" s="73"/>
      <c r="G67" s="73"/>
      <c r="H67" s="73"/>
      <c r="I67" s="73"/>
      <c r="J67" s="73"/>
      <c r="K67" s="73"/>
      <c r="L67" s="73"/>
      <c r="M67" s="73"/>
    </row>
    <row r="68" spans="1:13">
      <c r="A68" s="73" t="s">
        <v>491</v>
      </c>
      <c r="B68" s="73"/>
      <c r="C68" s="73"/>
      <c r="D68" s="73"/>
      <c r="E68" s="73"/>
      <c r="F68" s="73"/>
      <c r="G68" s="73"/>
      <c r="H68" s="73"/>
      <c r="I68" s="73"/>
      <c r="J68" s="73"/>
      <c r="K68" s="73"/>
      <c r="L68" s="73"/>
      <c r="M68" s="73"/>
    </row>
    <row r="69" spans="1:13">
      <c r="A69" s="73"/>
      <c r="B69" s="73"/>
      <c r="C69" s="73"/>
      <c r="D69" s="73"/>
      <c r="E69" s="73"/>
      <c r="F69" s="73"/>
      <c r="G69" s="73"/>
      <c r="H69" s="73"/>
      <c r="I69" s="73"/>
      <c r="J69" s="73"/>
      <c r="K69" s="73"/>
      <c r="L69" s="73"/>
      <c r="M69" s="73"/>
    </row>
    <row r="70" spans="1:13">
      <c r="A70" s="73" t="s">
        <v>538</v>
      </c>
      <c r="B70" s="73"/>
      <c r="C70" s="73"/>
      <c r="D70" s="73"/>
      <c r="E70" s="73"/>
      <c r="F70" s="73"/>
      <c r="G70" s="73"/>
      <c r="H70" s="73"/>
      <c r="I70" s="73"/>
      <c r="J70" s="73"/>
      <c r="K70" s="73"/>
      <c r="L70" s="73"/>
      <c r="M70" s="73"/>
    </row>
    <row r="71" spans="1:13">
      <c r="A71" s="73" t="s">
        <v>492</v>
      </c>
      <c r="B71" s="73"/>
      <c r="C71" s="73"/>
      <c r="D71" s="73"/>
      <c r="E71" s="73"/>
      <c r="F71" s="73"/>
      <c r="G71" s="73"/>
      <c r="H71" s="73"/>
      <c r="I71" s="73"/>
      <c r="J71" s="73"/>
      <c r="K71" s="73"/>
      <c r="L71" s="73"/>
      <c r="M71" s="73"/>
    </row>
    <row r="72" spans="1:13">
      <c r="A72" s="73" t="s">
        <v>493</v>
      </c>
      <c r="B72" s="73"/>
      <c r="C72" s="73"/>
      <c r="D72" s="73"/>
      <c r="E72" s="73"/>
      <c r="F72" s="73"/>
      <c r="G72" s="73"/>
      <c r="H72" s="73"/>
      <c r="I72" s="73"/>
      <c r="J72" s="73"/>
      <c r="K72" s="73"/>
      <c r="L72" s="73"/>
      <c r="M72" s="73"/>
    </row>
    <row r="73" spans="1:13">
      <c r="A73" s="73" t="s">
        <v>488</v>
      </c>
      <c r="B73" s="73"/>
      <c r="C73" s="73"/>
      <c r="D73" s="73"/>
      <c r="E73" s="73"/>
      <c r="F73" s="73"/>
      <c r="G73" s="73"/>
      <c r="H73" s="73"/>
      <c r="I73" s="73"/>
      <c r="J73" s="73"/>
      <c r="K73" s="73"/>
      <c r="L73" s="73"/>
      <c r="M73" s="73"/>
    </row>
    <row r="74" spans="1:13">
      <c r="A74" s="73" t="s">
        <v>489</v>
      </c>
      <c r="B74" s="73"/>
      <c r="C74" s="73"/>
      <c r="D74" s="73"/>
      <c r="E74" s="73"/>
      <c r="F74" s="73"/>
      <c r="G74" s="73"/>
      <c r="H74" s="73"/>
      <c r="I74" s="73"/>
      <c r="J74" s="73"/>
      <c r="K74" s="73"/>
      <c r="L74" s="73"/>
      <c r="M74" s="73"/>
    </row>
    <row r="75" spans="1:13">
      <c r="A75" s="73"/>
      <c r="B75" s="73"/>
      <c r="C75" s="73"/>
      <c r="D75" s="73"/>
      <c r="E75" s="73"/>
      <c r="F75" s="73"/>
      <c r="G75" s="73"/>
      <c r="H75" s="73"/>
      <c r="I75" s="73"/>
      <c r="J75" s="73"/>
      <c r="K75" s="73"/>
      <c r="L75" s="73"/>
      <c r="M75" s="73"/>
    </row>
    <row r="76" spans="1:13">
      <c r="A76" s="73" t="s">
        <v>554</v>
      </c>
      <c r="B76" s="73"/>
      <c r="C76" s="73"/>
      <c r="D76" s="73"/>
      <c r="E76" s="73"/>
      <c r="F76" s="73"/>
      <c r="G76" s="73"/>
      <c r="H76" s="73"/>
      <c r="I76" s="73"/>
      <c r="J76" s="73"/>
      <c r="K76" s="73"/>
      <c r="L76" s="73"/>
      <c r="M76" s="73"/>
    </row>
    <row r="77" spans="1:13">
      <c r="A77" s="73"/>
      <c r="B77" s="73"/>
      <c r="C77" s="73"/>
      <c r="D77" s="73"/>
      <c r="E77" s="73"/>
      <c r="F77" s="73"/>
      <c r="G77" s="73"/>
      <c r="H77" s="73"/>
      <c r="I77" s="73"/>
      <c r="J77" s="73"/>
      <c r="K77" s="73"/>
      <c r="L77" s="73"/>
      <c r="M77" s="73"/>
    </row>
    <row r="78" spans="1:13">
      <c r="A78" s="73"/>
      <c r="B78" s="73"/>
      <c r="C78" s="73"/>
      <c r="D78" s="73"/>
      <c r="E78" s="73"/>
      <c r="F78" s="73"/>
      <c r="G78" s="73"/>
      <c r="H78" s="73"/>
      <c r="I78" s="73"/>
      <c r="J78" s="73"/>
      <c r="K78" s="73"/>
      <c r="L78" s="73"/>
      <c r="M78" s="73"/>
    </row>
    <row r="79" spans="1:13">
      <c r="A79" s="73"/>
      <c r="B79" s="73"/>
      <c r="C79" s="73"/>
      <c r="D79" s="73"/>
      <c r="E79" s="73"/>
      <c r="F79" s="73"/>
      <c r="G79" s="73"/>
      <c r="H79" s="73"/>
      <c r="I79" s="73"/>
      <c r="J79" s="73"/>
      <c r="K79" s="73"/>
      <c r="L79" s="73"/>
      <c r="M79" s="73"/>
    </row>
    <row r="80" spans="1:13">
      <c r="A80" s="73"/>
      <c r="B80" s="73"/>
      <c r="C80" s="73"/>
      <c r="D80" s="73"/>
      <c r="E80" s="73"/>
      <c r="F80" s="73"/>
      <c r="G80" s="73"/>
      <c r="H80" s="73"/>
      <c r="I80" s="73"/>
      <c r="J80" s="73"/>
      <c r="K80" s="73"/>
      <c r="L80" s="73"/>
      <c r="M80" s="73"/>
    </row>
    <row r="81" spans="1:13">
      <c r="A81" s="73"/>
      <c r="B81" s="73"/>
      <c r="C81" s="73"/>
      <c r="D81" s="73"/>
      <c r="E81" s="73"/>
      <c r="F81" s="73"/>
      <c r="G81" s="73"/>
      <c r="H81" s="73"/>
      <c r="I81" s="73"/>
      <c r="J81" s="73"/>
      <c r="K81" s="73"/>
      <c r="L81" s="73"/>
      <c r="M81" s="73"/>
    </row>
    <row r="82" spans="1:13">
      <c r="A82" s="73"/>
      <c r="B82" s="73"/>
      <c r="C82" s="73"/>
      <c r="D82" s="73"/>
      <c r="E82" s="73"/>
      <c r="F82" s="73"/>
      <c r="G82" s="73"/>
      <c r="H82" s="73"/>
      <c r="I82" s="73"/>
      <c r="J82" s="73"/>
      <c r="K82" s="73"/>
      <c r="L82" s="73"/>
      <c r="M82" s="73"/>
    </row>
    <row r="83" spans="1:13">
      <c r="A83" s="73"/>
      <c r="B83" s="73"/>
      <c r="C83" s="73"/>
      <c r="D83" s="73"/>
      <c r="E83" s="73"/>
      <c r="F83" s="73"/>
      <c r="G83" s="73"/>
      <c r="H83" s="73"/>
      <c r="I83" s="73"/>
      <c r="J83" s="73"/>
      <c r="K83" s="73"/>
      <c r="L83" s="73"/>
      <c r="M83" s="73"/>
    </row>
  </sheetData>
  <hyperlinks>
    <hyperlink ref="A1" location="INDICE!A1" display="ÍNDICE" xr:uid="{A2033EBC-D396-7F4D-B941-1931B570CB1A}"/>
    <hyperlink ref="A19" location="'NOTAS 2'!A1" display="En el cuadro de NOTAS 2 se pueden observar las diferencias que hay en el total de Importaciones y Exportaciones de la Cadena Hilo, Textil y Confección " xr:uid="{45B0E535-5CD2-CE41-9129-6E7DDBF666CE}"/>
  </hyperlinks>
  <pageMargins left="0.75" right="0.75" top="1" bottom="1" header="0" footer="0"/>
  <pageSetup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36"/>
  <sheetViews>
    <sheetView showGridLines="0" zoomScaleNormal="100" workbookViewId="0"/>
  </sheetViews>
  <sheetFormatPr baseColWidth="10" defaultRowHeight="13.2"/>
  <cols>
    <col min="2" max="2" width="38.88671875" customWidth="1"/>
  </cols>
  <sheetData>
    <row r="1" spans="1:32" s="1" customFormat="1">
      <c r="A1" s="25" t="s">
        <v>428</v>
      </c>
    </row>
    <row r="2" spans="1:32" s="1" customFormat="1">
      <c r="C2" s="97" t="s">
        <v>459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s="1" customFormat="1">
      <c r="A3" s="48"/>
      <c r="B3" s="48"/>
      <c r="H3" s="48"/>
      <c r="I3" s="48"/>
      <c r="J3" s="48"/>
      <c r="K3" s="48"/>
      <c r="L3" s="48"/>
      <c r="M3" s="48"/>
      <c r="N3" s="48"/>
      <c r="O3" s="48"/>
      <c r="P3" s="48"/>
      <c r="Q3" s="48"/>
      <c r="R3" s="48"/>
      <c r="S3" s="48"/>
      <c r="T3" s="48"/>
      <c r="U3" s="48"/>
      <c r="V3" s="48"/>
      <c r="W3" s="48"/>
      <c r="X3" s="48"/>
      <c r="Y3" s="48"/>
      <c r="Z3" s="48"/>
      <c r="AA3" s="48"/>
      <c r="AB3" s="48"/>
      <c r="AC3" s="48"/>
      <c r="AD3" s="48"/>
      <c r="AE3" s="48"/>
    </row>
    <row r="4" spans="1:32" s="1" customFormat="1">
      <c r="C4" s="97" t="s">
        <v>582</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s="1" customFormat="1" ht="13.8"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row>
    <row r="6" spans="1:32" s="1" customFormat="1" ht="13.8"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v>2023</v>
      </c>
      <c r="AF6" s="60" t="s">
        <v>568</v>
      </c>
    </row>
    <row r="7" spans="1:32" s="1" customFormat="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s="1" customFormat="1"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s="1" customFormat="1" ht="13.8" thickTop="1">
      <c r="A9" s="30" t="s">
        <v>21</v>
      </c>
      <c r="B9" s="30" t="s">
        <v>22</v>
      </c>
      <c r="C9" s="55">
        <f>'A12'!C9-'A13'!C9</f>
        <v>3.8270249999999995</v>
      </c>
      <c r="D9" s="55">
        <f>'A12'!D9-'A13'!D9</f>
        <v>12.053789000000004</v>
      </c>
      <c r="E9" s="55">
        <f>'A12'!E9-'A13'!E9</f>
        <v>10.323178999999998</v>
      </c>
      <c r="F9" s="55">
        <f>'A12'!F9-'A13'!F9</f>
        <v>11.867817000000001</v>
      </c>
      <c r="G9" s="55">
        <f>'A12'!G9-'A13'!G9</f>
        <v>12.797117</v>
      </c>
      <c r="H9" s="55">
        <f>'A12'!H9-'A13'!H9</f>
        <v>13.562683</v>
      </c>
      <c r="I9" s="55">
        <f>'A12'!I9-'A13'!I9</f>
        <v>18.485518000000006</v>
      </c>
      <c r="J9" s="55">
        <f>'A12'!J9-'A13'!J9</f>
        <v>23.942966999999999</v>
      </c>
      <c r="K9" s="55">
        <f>'A12'!K9-'A13'!K9</f>
        <v>36.021640000000012</v>
      </c>
      <c r="L9" s="55">
        <f>'A12'!L9-'A13'!L9</f>
        <v>51.564138</v>
      </c>
      <c r="M9" s="55">
        <f>'A12'!M9-'A13'!M9</f>
        <v>80.998738000000003</v>
      </c>
      <c r="N9" s="55">
        <f>'A12'!N9-'A13'!N9</f>
        <v>92.954802000000001</v>
      </c>
      <c r="O9" s="55">
        <f>'A12'!O9-'A13'!O9</f>
        <v>160.63324499999999</v>
      </c>
      <c r="P9" s="55">
        <f>'A12'!P9-'A13'!P9</f>
        <v>218.35052099999996</v>
      </c>
      <c r="Q9" s="55">
        <f>'A12'!Q9-'A13'!Q9</f>
        <v>225.78804800000006</v>
      </c>
      <c r="R9" s="55">
        <f>'A12'!R9-'A13'!R9</f>
        <v>336.71042299999999</v>
      </c>
      <c r="S9" s="55">
        <f>'A12'!S9-'A13'!S9</f>
        <v>219.60710399999999</v>
      </c>
      <c r="T9" s="55">
        <f>'A12'!T9-'A13'!T9</f>
        <v>459.59033800000014</v>
      </c>
      <c r="U9" s="55">
        <f>'A12'!U9-'A13'!U9</f>
        <v>474.99439199999989</v>
      </c>
      <c r="V9" s="55">
        <f>'A12'!V9-'A13'!V9</f>
        <v>521.81307000000004</v>
      </c>
      <c r="W9" s="55">
        <f>'A12'!W9-'A13'!W9</f>
        <v>507.486761</v>
      </c>
      <c r="X9" s="55">
        <f>'A12'!X9-'A13'!X9</f>
        <v>512.67130299999997</v>
      </c>
      <c r="Y9" s="55">
        <f>'A12'!Y9-'A13'!Y9</f>
        <v>524.37174000000005</v>
      </c>
      <c r="Z9" s="55">
        <f>'A12'!Z9-'A13'!Z9</f>
        <v>513.16270999999995</v>
      </c>
      <c r="AA9" s="55">
        <f>'A12'!AA9-'A13'!AA9</f>
        <v>595.92001600000003</v>
      </c>
      <c r="AB9" s="55">
        <f>'A12'!AB9-'A13'!AB9</f>
        <v>498.56484600000016</v>
      </c>
      <c r="AC9" s="55">
        <f>'A12'!AC9-'A13'!AC9</f>
        <v>556.82271938899805</v>
      </c>
      <c r="AD9" s="55">
        <f>'A12'!AD9-'A13'!AD9</f>
        <v>754.65344699999991</v>
      </c>
      <c r="AE9" s="55">
        <f>'A12'!AE9-'A13'!AE9</f>
        <v>699.32081299999959</v>
      </c>
      <c r="AF9" s="55">
        <f>'A12'!AF9-'A13'!AF9</f>
        <v>8148.8609093889982</v>
      </c>
    </row>
    <row r="10" spans="1:32" s="1" customFormat="1">
      <c r="A10" s="1" t="s">
        <v>23</v>
      </c>
      <c r="B10" s="1" t="s">
        <v>24</v>
      </c>
      <c r="C10" s="55">
        <f>'A12'!C10-'A13'!C10</f>
        <v>117.14261600000002</v>
      </c>
      <c r="D10" s="55">
        <f>'A12'!D10-'A13'!D10</f>
        <v>102.780923</v>
      </c>
      <c r="E10" s="55">
        <f>'A12'!E10-'A13'!E10</f>
        <v>244.64205799999991</v>
      </c>
      <c r="F10" s="55">
        <f>'A12'!F10-'A13'!F10</f>
        <v>283.78893799999997</v>
      </c>
      <c r="G10" s="55">
        <f>'A12'!G10-'A13'!G10</f>
        <v>245.31452299999995</v>
      </c>
      <c r="H10" s="55">
        <f>'A12'!H10-'A13'!H10</f>
        <v>335.26449099999996</v>
      </c>
      <c r="I10" s="55">
        <f>'A12'!I10-'A13'!I10</f>
        <v>317.39142299999997</v>
      </c>
      <c r="J10" s="55">
        <f>'A12'!J10-'A13'!J10</f>
        <v>430.66058800000008</v>
      </c>
      <c r="K10" s="55">
        <f>'A12'!K10-'A13'!K10</f>
        <v>609.45539100000008</v>
      </c>
      <c r="L10" s="55">
        <f>'A12'!L10-'A13'!L10</f>
        <v>1144.9284760000003</v>
      </c>
      <c r="M10" s="55">
        <f>'A12'!M10-'A13'!M10</f>
        <v>1826.3350620000001</v>
      </c>
      <c r="N10" s="55">
        <f>'A12'!N10-'A13'!N10</f>
        <v>2891.7599930000006</v>
      </c>
      <c r="O10" s="55">
        <f>'A12'!O10-'A13'!O10</f>
        <v>4393.4130810000015</v>
      </c>
      <c r="P10" s="55">
        <f>'A12'!P10-'A13'!P10</f>
        <v>6347.9671610000014</v>
      </c>
      <c r="Q10" s="55">
        <f>'A12'!Q10-'A13'!Q10</f>
        <v>5242.9310740000001</v>
      </c>
      <c r="R10" s="55">
        <f>'A12'!R10-'A13'!R10</f>
        <v>7146.1951160000008</v>
      </c>
      <c r="S10" s="55">
        <f>'A12'!S10-'A13'!S10</f>
        <v>9650.2980579999949</v>
      </c>
      <c r="T10" s="55">
        <f>'A12'!T10-'A13'!T10</f>
        <v>10046.314134000002</v>
      </c>
      <c r="U10" s="55">
        <f>'A12'!U10-'A13'!U10</f>
        <v>11856.308548000003</v>
      </c>
      <c r="V10" s="55">
        <f>'A12'!V10-'A13'!V10</f>
        <v>11367.932769999999</v>
      </c>
      <c r="W10" s="55">
        <f>'A12'!W10-'A13'!W10</f>
        <v>10790.716854999999</v>
      </c>
      <c r="X10" s="55">
        <f>'A12'!X10-'A13'!X10</f>
        <v>9906.7502910000003</v>
      </c>
      <c r="Y10" s="55">
        <f>'A12'!Y10-'A13'!Y10</f>
        <v>10803.759875000002</v>
      </c>
      <c r="Z10" s="55">
        <f>'A12'!Z10-'A13'!Z10</f>
        <v>12002.439070999999</v>
      </c>
      <c r="AA10" s="55">
        <f>'A12'!AA10-'A13'!AA10</f>
        <v>12062.789529</v>
      </c>
      <c r="AB10" s="55">
        <f>'A12'!AB10-'A13'!AB10</f>
        <v>12437.085782999999</v>
      </c>
      <c r="AC10" s="55">
        <f>'A12'!AC10-'A13'!AC10</f>
        <v>13812.972292756385</v>
      </c>
      <c r="AD10" s="55">
        <f>'A12'!AD10-'A13'!AD10</f>
        <v>7254.4897779999956</v>
      </c>
      <c r="AE10" s="55">
        <f>'A12'!AE10-'A13'!AE10</f>
        <v>6608.9419269999989</v>
      </c>
      <c r="AF10" s="55">
        <f>'A12'!AF10-'A13'!AF10</f>
        <v>170280.76982575643</v>
      </c>
    </row>
    <row r="11" spans="1:32" s="1" customFormat="1">
      <c r="A11" s="1" t="s">
        <v>25</v>
      </c>
      <c r="B11" s="1" t="s">
        <v>26</v>
      </c>
      <c r="C11" s="55">
        <f>'A12'!C11-'A13'!C11</f>
        <v>183.58951100000004</v>
      </c>
      <c r="D11" s="55">
        <f>'A12'!D11-'A13'!D11</f>
        <v>223.42084899999998</v>
      </c>
      <c r="E11" s="55">
        <f>'A12'!E11-'A13'!E11</f>
        <v>253.27305100000001</v>
      </c>
      <c r="F11" s="55">
        <f>'A12'!F11-'A13'!F11</f>
        <v>272.45338399999997</v>
      </c>
      <c r="G11" s="55">
        <f>'A12'!G11-'A13'!G11</f>
        <v>266.78765699999997</v>
      </c>
      <c r="H11" s="55">
        <f>'A12'!H11-'A13'!H11</f>
        <v>421.85714899999988</v>
      </c>
      <c r="I11" s="55">
        <f>'A12'!I11-'A13'!I11</f>
        <v>487.29256499999997</v>
      </c>
      <c r="J11" s="55">
        <f>'A12'!J11-'A13'!J11</f>
        <v>775.40434099999993</v>
      </c>
      <c r="K11" s="55">
        <f>'A12'!K11-'A13'!K11</f>
        <v>1005.4369700000004</v>
      </c>
      <c r="L11" s="55">
        <f>'A12'!L11-'A13'!L11</f>
        <v>1596.3292509999999</v>
      </c>
      <c r="M11" s="55">
        <f>'A12'!M11-'A13'!M11</f>
        <v>2105.6167019999998</v>
      </c>
      <c r="N11" s="55">
        <f>'A12'!N11-'A13'!N11</f>
        <v>3012.2882789999999</v>
      </c>
      <c r="O11" s="55">
        <f>'A12'!O11-'A13'!O11</f>
        <v>3037.2107759999999</v>
      </c>
      <c r="P11" s="55">
        <f>'A12'!P11-'A13'!P11</f>
        <v>3529.794707</v>
      </c>
      <c r="Q11" s="55">
        <f>'A12'!Q11-'A13'!Q11</f>
        <v>2735.3309749999999</v>
      </c>
      <c r="R11" s="55">
        <f>'A12'!R11-'A13'!R11</f>
        <v>4338.0962260000006</v>
      </c>
      <c r="S11" s="55">
        <f>'A12'!S11-'A13'!S11</f>
        <v>4995.0423310000006</v>
      </c>
      <c r="T11" s="55">
        <f>'A12'!T11-'A13'!T11</f>
        <v>5346.3326729999999</v>
      </c>
      <c r="U11" s="55">
        <f>'A12'!U11-'A13'!U11</f>
        <v>5498.5974479999995</v>
      </c>
      <c r="V11" s="55">
        <f>'A12'!V11-'A13'!V11</f>
        <v>5447.0166569999983</v>
      </c>
      <c r="W11" s="55">
        <f>'A12'!W11-'A13'!W11</f>
        <v>4904.063924</v>
      </c>
      <c r="X11" s="55">
        <f>'A12'!X11-'A13'!X11</f>
        <v>4757.2149529999988</v>
      </c>
      <c r="Y11" s="55">
        <f>'A12'!Y11-'A13'!Y11</f>
        <v>5890.8505430000014</v>
      </c>
      <c r="Z11" s="55">
        <f>'A12'!Z11-'A13'!Z11</f>
        <v>5710.0195039999999</v>
      </c>
      <c r="AA11" s="55">
        <f>'A12'!AA11-'A13'!AA11</f>
        <v>5795.8917070000025</v>
      </c>
      <c r="AB11" s="55">
        <f>'A12'!AB11-'A13'!AB11</f>
        <v>4226.2230639999998</v>
      </c>
      <c r="AC11" s="55">
        <f>'A12'!AC11-'A13'!AC11</f>
        <v>5548.2146820550097</v>
      </c>
      <c r="AD11" s="55">
        <f>'A12'!AD11-'A13'!AD11</f>
        <v>7659.6976450000011</v>
      </c>
      <c r="AE11" s="55">
        <f>'A12'!AE11-'A13'!AE11</f>
        <v>7831.5291469999993</v>
      </c>
      <c r="AF11" s="55">
        <f>'A12'!AF11-'A13'!AF11</f>
        <v>97854.876671055026</v>
      </c>
    </row>
    <row r="12" spans="1:32" s="1" customFormat="1">
      <c r="A12" s="1" t="s">
        <v>27</v>
      </c>
      <c r="B12" s="1" t="s">
        <v>28</v>
      </c>
      <c r="C12" s="55">
        <f>'A12'!C12-'A13'!C12</f>
        <v>5.5059519999999997</v>
      </c>
      <c r="D12" s="55">
        <f>'A12'!D12-'A13'!D12</f>
        <v>9.1135470000000005</v>
      </c>
      <c r="E12" s="55">
        <f>'A12'!E12-'A13'!E12</f>
        <v>7.8598130000000017</v>
      </c>
      <c r="F12" s="55">
        <f>'A12'!F12-'A13'!F12</f>
        <v>5.9874430000000007</v>
      </c>
      <c r="G12" s="55">
        <f>'A12'!G12-'A13'!G12</f>
        <v>2.2153970000000016</v>
      </c>
      <c r="H12" s="55">
        <f>'A12'!H12-'A13'!H12</f>
        <v>5.5232730000000005</v>
      </c>
      <c r="I12" s="55">
        <f>'A12'!I12-'A13'!I12</f>
        <v>8.267234000000002</v>
      </c>
      <c r="J12" s="55">
        <f>'A12'!J12-'A13'!J12</f>
        <v>9.3901850000000007</v>
      </c>
      <c r="K12" s="55">
        <f>'A12'!K12-'A13'!K12</f>
        <v>14.257562999999999</v>
      </c>
      <c r="L12" s="55">
        <f>'A12'!L12-'A13'!L12</f>
        <v>34.282632000000007</v>
      </c>
      <c r="M12" s="55">
        <f>'A12'!M12-'A13'!M12</f>
        <v>35.016443999999993</v>
      </c>
      <c r="N12" s="55">
        <f>'A12'!N12-'A13'!N12</f>
        <v>55.635458999999997</v>
      </c>
      <c r="O12" s="55">
        <f>'A12'!O12-'A13'!O12</f>
        <v>71.814157999999992</v>
      </c>
      <c r="P12" s="55">
        <f>'A12'!P12-'A13'!P12</f>
        <v>100.71286400000001</v>
      </c>
      <c r="Q12" s="55">
        <f>'A12'!Q12-'A13'!Q12</f>
        <v>124.651487</v>
      </c>
      <c r="R12" s="55">
        <f>'A12'!R12-'A13'!R12</f>
        <v>146.44789400000002</v>
      </c>
      <c r="S12" s="55">
        <f>'A12'!S12-'A13'!S12</f>
        <v>242.48932400000001</v>
      </c>
      <c r="T12" s="55">
        <f>'A12'!T12-'A13'!T12</f>
        <v>59.971739000000014</v>
      </c>
      <c r="U12" s="55">
        <f>'A12'!U12-'A13'!U12</f>
        <v>38.201706000000001</v>
      </c>
      <c r="V12" s="55">
        <f>'A12'!V12-'A13'!V12</f>
        <v>31.171770000000002</v>
      </c>
      <c r="W12" s="55">
        <f>'A12'!W12-'A13'!W12</f>
        <v>33.049287000000007</v>
      </c>
      <c r="X12" s="55">
        <f>'A12'!X12-'A13'!X12</f>
        <v>40.141163000000006</v>
      </c>
      <c r="Y12" s="55">
        <f>'A12'!Y12-'A13'!Y12</f>
        <v>42.112774999999999</v>
      </c>
      <c r="Z12" s="55">
        <f>'A12'!Z12-'A13'!Z12</f>
        <v>45.765963999999997</v>
      </c>
      <c r="AA12" s="55">
        <f>'A12'!AA12-'A13'!AA12</f>
        <v>45.331030000000005</v>
      </c>
      <c r="AB12" s="55">
        <f>'A12'!AB12-'A13'!AB12</f>
        <v>32.742166999999988</v>
      </c>
      <c r="AC12" s="55">
        <f>'A12'!AC12-'A13'!AC12</f>
        <v>34.178991263261281</v>
      </c>
      <c r="AD12" s="55">
        <f>'A12'!AD12-'A13'!AD12</f>
        <v>4341.3970410000011</v>
      </c>
      <c r="AE12" s="55">
        <f>'A12'!AE12-'A13'!AE12</f>
        <v>4279.7874000000029</v>
      </c>
      <c r="AF12" s="55">
        <f>'A12'!AF12-'A13'!AF12</f>
        <v>9903.0217022632642</v>
      </c>
    </row>
    <row r="13" spans="1:32" s="1" customFormat="1">
      <c r="A13" s="1" t="s">
        <v>29</v>
      </c>
      <c r="B13" s="1" t="s">
        <v>30</v>
      </c>
      <c r="C13" s="55">
        <f>'A12'!C13-'A13'!C13</f>
        <v>9.5268180000000022</v>
      </c>
      <c r="D13" s="55">
        <f>'A12'!D13-'A13'!D13</f>
        <v>8.0143640000000023</v>
      </c>
      <c r="E13" s="55">
        <f>'A12'!E13-'A13'!E13</f>
        <v>6.0659920000000005</v>
      </c>
      <c r="F13" s="55">
        <f>'A12'!F13-'A13'!F13</f>
        <v>16.099451999999999</v>
      </c>
      <c r="G13" s="55">
        <f>'A12'!G13-'A13'!G13</f>
        <v>29.607945999999991</v>
      </c>
      <c r="H13" s="55">
        <f>'A12'!H13-'A13'!H13</f>
        <v>38.1372</v>
      </c>
      <c r="I13" s="55">
        <f>'A12'!I13-'A13'!I13</f>
        <v>63.547409999999978</v>
      </c>
      <c r="J13" s="55">
        <f>'A12'!J13-'A13'!J13</f>
        <v>174.86373700000007</v>
      </c>
      <c r="K13" s="55">
        <f>'A12'!K13-'A13'!K13</f>
        <v>301.18740900000012</v>
      </c>
      <c r="L13" s="55">
        <f>'A12'!L13-'A13'!L13</f>
        <v>553.37267900000018</v>
      </c>
      <c r="M13" s="55">
        <f>'A12'!M13-'A13'!M13</f>
        <v>818.79820399999983</v>
      </c>
      <c r="N13" s="55">
        <f>'A12'!N13-'A13'!N13</f>
        <v>1200.3076590000003</v>
      </c>
      <c r="O13" s="55">
        <f>'A12'!O13-'A13'!O13</f>
        <v>776.73418899999979</v>
      </c>
      <c r="P13" s="55">
        <f>'A12'!P13-'A13'!P13</f>
        <v>877.56929500000012</v>
      </c>
      <c r="Q13" s="55">
        <f>'A12'!Q13-'A13'!Q13</f>
        <v>611.26254599999993</v>
      </c>
      <c r="R13" s="55">
        <f>'A12'!R13-'A13'!R13</f>
        <v>884.68040200000019</v>
      </c>
      <c r="S13" s="55">
        <f>'A12'!S13-'A13'!S13</f>
        <v>975.35849599999995</v>
      </c>
      <c r="T13" s="55">
        <f>'A12'!T13-'A13'!T13</f>
        <v>1239.7815869999997</v>
      </c>
      <c r="U13" s="55">
        <f>'A12'!U13-'A13'!U13</f>
        <v>1388.8338009999993</v>
      </c>
      <c r="V13" s="55">
        <f>'A12'!V13-'A13'!V13</f>
        <v>1319.1975999999995</v>
      </c>
      <c r="W13" s="55">
        <f>'A12'!W13-'A13'!W13</f>
        <v>960.59912700000018</v>
      </c>
      <c r="X13" s="55">
        <f>'A12'!X13-'A13'!X13</f>
        <v>913.45270499999992</v>
      </c>
      <c r="Y13" s="55">
        <f>'A12'!Y13-'A13'!Y13</f>
        <v>1105.3378479999999</v>
      </c>
      <c r="Z13" s="55">
        <f>'A12'!Z13-'A13'!Z13</f>
        <v>1141.7957210000002</v>
      </c>
      <c r="AA13" s="55">
        <f>'A12'!AA13-'A13'!AA13</f>
        <v>1478.4113350000011</v>
      </c>
      <c r="AB13" s="55">
        <f>'A12'!AB13-'A13'!AB13</f>
        <v>55.744720999999991</v>
      </c>
      <c r="AC13" s="55">
        <f>'A12'!AC13-'A13'!AC13</f>
        <v>110.51567895874265</v>
      </c>
      <c r="AD13" s="55">
        <f>'A12'!AD13-'A13'!AD13</f>
        <v>1593.7697549999987</v>
      </c>
      <c r="AE13" s="55">
        <f>'A12'!AE13-'A13'!AE13</f>
        <v>1335.0824459999994</v>
      </c>
      <c r="AF13" s="55">
        <f>'A12'!AF13-'A13'!AF13</f>
        <v>19987.656122958739</v>
      </c>
    </row>
    <row r="14" spans="1:32" s="1" customFormat="1">
      <c r="A14" s="1" t="s">
        <v>31</v>
      </c>
      <c r="B14" s="1" t="s">
        <v>32</v>
      </c>
      <c r="C14" s="55">
        <f>'A12'!C14-'A13'!C14</f>
        <v>9.1303690000000017</v>
      </c>
      <c r="D14" s="55">
        <f>'A12'!D14-'A13'!D14</f>
        <v>7.7202510000000002</v>
      </c>
      <c r="E14" s="55">
        <f>'A12'!E14-'A13'!E14</f>
        <v>5.841348</v>
      </c>
      <c r="F14" s="55">
        <f>'A12'!F14-'A13'!F14</f>
        <v>15.794854000000001</v>
      </c>
      <c r="G14" s="55">
        <f>'A12'!G14-'A13'!G14</f>
        <v>29.17672099999999</v>
      </c>
      <c r="H14" s="55">
        <f>'A12'!H14-'A13'!H14</f>
        <v>38.033367000000005</v>
      </c>
      <c r="I14" s="55">
        <f>'A12'!I14-'A13'!I14</f>
        <v>63.855963999999972</v>
      </c>
      <c r="J14" s="55">
        <f>'A12'!J14-'A13'!J14</f>
        <v>180.6520660000001</v>
      </c>
      <c r="K14" s="55">
        <f>'A12'!K14-'A13'!K14</f>
        <v>303.37579900000009</v>
      </c>
      <c r="L14" s="55">
        <f>'A12'!L14-'A13'!L14</f>
        <v>564.75034300000016</v>
      </c>
      <c r="M14" s="55">
        <f>'A12'!M14-'A13'!M14</f>
        <v>829.08465799999999</v>
      </c>
      <c r="N14" s="55">
        <f>'A12'!N14-'A13'!N14</f>
        <v>1219.0832690000002</v>
      </c>
      <c r="O14" s="55">
        <f>'A12'!O14-'A13'!O14</f>
        <v>1100.1770799999999</v>
      </c>
      <c r="P14" s="55">
        <f>'A12'!P14-'A13'!P14</f>
        <v>1281.1442830000001</v>
      </c>
      <c r="Q14" s="55">
        <f>'A12'!Q14-'A13'!Q14</f>
        <v>912.85337199999992</v>
      </c>
      <c r="R14" s="55">
        <f>'A12'!R14-'A13'!R14</f>
        <v>1307.7080770000002</v>
      </c>
      <c r="S14" s="55">
        <f>'A12'!S14-'A13'!S14</f>
        <v>1474.2265840000002</v>
      </c>
      <c r="T14" s="55">
        <f>'A12'!T14-'A13'!T14</f>
        <v>1679.764768</v>
      </c>
      <c r="U14" s="55">
        <f>'A12'!U14-'A13'!U14</f>
        <v>1772.6764449999998</v>
      </c>
      <c r="V14" s="55">
        <f>'A12'!V14-'A13'!V14</f>
        <v>1553.2721309999997</v>
      </c>
      <c r="W14" s="55">
        <f>'A12'!W14-'A13'!W14</f>
        <v>1150.6231650000004</v>
      </c>
      <c r="X14" s="55">
        <f>'A12'!X14-'A13'!X14</f>
        <v>1111.9414499999998</v>
      </c>
      <c r="Y14" s="55">
        <f>'A12'!Y14-'A13'!Y14</f>
        <v>1340.7411449999997</v>
      </c>
      <c r="Z14" s="55">
        <f>'A12'!Z14-'A13'!Z14</f>
        <v>1405.4064070000002</v>
      </c>
      <c r="AA14" s="55">
        <f>'A12'!AA14-'A13'!AA14</f>
        <v>1761.1147100000012</v>
      </c>
      <c r="AB14" s="55">
        <f>'A12'!AB14-'A13'!AB14</f>
        <v>2043.0027870000004</v>
      </c>
      <c r="AC14" s="55">
        <f>'A12'!AC14-'A13'!AC14</f>
        <v>2383.7826404891944</v>
      </c>
      <c r="AD14" s="55">
        <f>'A12'!AD14-'A13'!AD14</f>
        <v>1457.5187319999991</v>
      </c>
      <c r="AE14" s="55">
        <f>'A12'!AE14-'A13'!AE14</f>
        <v>1517.6164619999997</v>
      </c>
      <c r="AF14" s="55">
        <f>'A12'!AF14-'A13'!AF14</f>
        <v>28520.069247489191</v>
      </c>
    </row>
    <row r="15" spans="1:32" s="1" customFormat="1">
      <c r="A15" s="1" t="s">
        <v>33</v>
      </c>
      <c r="B15" s="1" t="s">
        <v>34</v>
      </c>
      <c r="C15" s="55">
        <f>'A12'!C15-'A13'!C15</f>
        <v>0.51611299999999993</v>
      </c>
      <c r="D15" s="55">
        <f>'A12'!D15-'A13'!D15</f>
        <v>0.60204299999999999</v>
      </c>
      <c r="E15" s="55">
        <f>'A12'!E15-'A13'!E15</f>
        <v>2.2987190000000002</v>
      </c>
      <c r="F15" s="55">
        <f>'A12'!F15-'A13'!F15</f>
        <v>3.8928199999999999</v>
      </c>
      <c r="G15" s="55">
        <f>'A12'!G15-'A13'!G15</f>
        <v>1.7931809999999997</v>
      </c>
      <c r="H15" s="55">
        <f>'A12'!H15-'A13'!H15</f>
        <v>5.6320709999999998</v>
      </c>
      <c r="I15" s="55">
        <f>'A12'!I15-'A13'!I15</f>
        <v>8.4911850000000015</v>
      </c>
      <c r="J15" s="55">
        <f>'A12'!J15-'A13'!J15</f>
        <v>7.8882150000000006</v>
      </c>
      <c r="K15" s="55">
        <f>'A12'!K15-'A13'!K15</f>
        <v>16.356396000000004</v>
      </c>
      <c r="L15" s="55">
        <f>'A12'!L15-'A13'!L15</f>
        <v>13.062984999999999</v>
      </c>
      <c r="M15" s="55">
        <f>'A12'!M15-'A13'!M15</f>
        <v>18.628129999999999</v>
      </c>
      <c r="N15" s="55">
        <f>'A12'!N15-'A13'!N15</f>
        <v>27.371348999999995</v>
      </c>
      <c r="O15" s="55">
        <f>'A12'!O15-'A13'!O15</f>
        <v>43.678641000000006</v>
      </c>
      <c r="P15" s="55">
        <f>'A12'!P15-'A13'!P15</f>
        <v>57.054496999999998</v>
      </c>
      <c r="Q15" s="55">
        <f>'A12'!Q15-'A13'!Q15</f>
        <v>45.646265</v>
      </c>
      <c r="R15" s="55">
        <f>'A12'!R15-'A13'!R15</f>
        <v>51.610796000000001</v>
      </c>
      <c r="S15" s="55">
        <f>'A12'!S15-'A13'!S15</f>
        <v>70.604499000000004</v>
      </c>
      <c r="T15" s="55">
        <f>'A12'!T15-'A13'!T15</f>
        <v>103.644542</v>
      </c>
      <c r="U15" s="55">
        <f>'A12'!U15-'A13'!U15</f>
        <v>93.075427999999988</v>
      </c>
      <c r="V15" s="55">
        <f>'A12'!V15-'A13'!V15</f>
        <v>81.551948000000024</v>
      </c>
      <c r="W15" s="55">
        <f>'A12'!W15-'A13'!W15</f>
        <v>76.248548</v>
      </c>
      <c r="X15" s="55">
        <f>'A12'!X15-'A13'!X15</f>
        <v>77.949576999999991</v>
      </c>
      <c r="Y15" s="55">
        <f>'A12'!Y15-'A13'!Y15</f>
        <v>87.972985999999992</v>
      </c>
      <c r="Z15" s="55">
        <f>'A12'!Z15-'A13'!Z15</f>
        <v>106.40344400000001</v>
      </c>
      <c r="AA15" s="55">
        <f>'A12'!AA15-'A13'!AA15</f>
        <v>125.401971</v>
      </c>
      <c r="AB15" s="55">
        <f>'A12'!AB15-'A13'!AB15</f>
        <v>116.57477899999998</v>
      </c>
      <c r="AC15" s="55">
        <f>'A12'!AC15-'A13'!AC15</f>
        <v>162.7770210766208</v>
      </c>
      <c r="AD15" s="55">
        <f>'A12'!AD15-'A13'!AD15</f>
        <v>253.58246599999998</v>
      </c>
      <c r="AE15" s="55">
        <f>'A12'!AE15-'A13'!AE15</f>
        <v>237.41540600000002</v>
      </c>
      <c r="AF15" s="55">
        <f>'A12'!AF15-'A13'!AF15</f>
        <v>1897.7260210766212</v>
      </c>
    </row>
    <row r="16" spans="1:32" s="1" customFormat="1">
      <c r="A16" s="1" t="s">
        <v>35</v>
      </c>
      <c r="B16" s="1" t="s">
        <v>36</v>
      </c>
      <c r="C16" s="55">
        <f>'A12'!C16-'A13'!C16</f>
        <v>-7.8360999999999958E-2</v>
      </c>
      <c r="D16" s="55">
        <f>'A12'!D16-'A13'!D16</f>
        <v>1.628018</v>
      </c>
      <c r="E16" s="55">
        <f>'A12'!E16-'A13'!E16</f>
        <v>-0.40808699999999964</v>
      </c>
      <c r="F16" s="55">
        <f>'A12'!F16-'A13'!F16</f>
        <v>0.35709299999999811</v>
      </c>
      <c r="G16" s="55">
        <f>'A12'!G16-'A13'!G16</f>
        <v>2.2178000000000022</v>
      </c>
      <c r="H16" s="55">
        <f>'A12'!H16-'A13'!H16</f>
        <v>-19.441282999999999</v>
      </c>
      <c r="I16" s="55">
        <f>'A12'!I16-'A13'!I16</f>
        <v>-14.974777000000003</v>
      </c>
      <c r="J16" s="55">
        <f>'A12'!J16-'A13'!J16</f>
        <v>-22.336926000000002</v>
      </c>
      <c r="K16" s="55">
        <f>'A12'!K16-'A13'!K16</f>
        <v>-43.632525000000015</v>
      </c>
      <c r="L16" s="55">
        <f>'A12'!L16-'A13'!L16</f>
        <v>-82.392779000000019</v>
      </c>
      <c r="M16" s="55">
        <f>'A12'!M16-'A13'!M16</f>
        <v>-99.997426000000033</v>
      </c>
      <c r="N16" s="55">
        <f>'A12'!N16-'A13'!N16</f>
        <v>-102.61333999999997</v>
      </c>
      <c r="O16" s="55">
        <f>'A12'!O16-'A13'!O16</f>
        <v>-143.16565400000002</v>
      </c>
      <c r="P16" s="55">
        <f>'A12'!P16-'A13'!P16</f>
        <v>-117.18259899999995</v>
      </c>
      <c r="Q16" s="55">
        <f>'A12'!Q16-'A13'!Q16</f>
        <v>-61.494671999999994</v>
      </c>
      <c r="R16" s="55">
        <f>'A12'!R16-'A13'!R16</f>
        <v>-71.988420999999974</v>
      </c>
      <c r="S16" s="55">
        <f>'A12'!S16-'A13'!S16</f>
        <v>-93.670826000000005</v>
      </c>
      <c r="T16" s="55">
        <f>'A12'!T16-'A13'!T16</f>
        <v>-121.77812799999997</v>
      </c>
      <c r="U16" s="55">
        <f>'A12'!U16-'A13'!U16</f>
        <v>-80.21682899999999</v>
      </c>
      <c r="V16" s="55">
        <f>'A12'!V16-'A13'!V16</f>
        <v>-114.05123899999997</v>
      </c>
      <c r="W16" s="55">
        <f>'A12'!W16-'A13'!W16</f>
        <v>-131.48253000000003</v>
      </c>
      <c r="X16" s="55">
        <f>'A12'!X16-'A13'!X16</f>
        <v>-163.51470799999998</v>
      </c>
      <c r="Y16" s="55">
        <f>'A12'!Y16-'A13'!Y16</f>
        <v>-188.035145</v>
      </c>
      <c r="Z16" s="55">
        <f>'A12'!Z16-'A13'!Z16</f>
        <v>-215.4497870000001</v>
      </c>
      <c r="AA16" s="55">
        <f>'A12'!AA16-'A13'!AA16</f>
        <v>-152.08710000000013</v>
      </c>
      <c r="AB16" s="55">
        <f>'A12'!AB16-'A13'!AB16</f>
        <v>-223.83193599999998</v>
      </c>
      <c r="AC16" s="55">
        <f>'A12'!AC16-'A13'!AC16</f>
        <v>-370.85740423379156</v>
      </c>
      <c r="AD16" s="55">
        <f>'A12'!AD16-'A13'!AD16</f>
        <v>-286.05862800000011</v>
      </c>
      <c r="AE16" s="55">
        <f>'A12'!AE16-'A13'!AE16</f>
        <v>-222.82741499999986</v>
      </c>
      <c r="AF16" s="55">
        <f>'A12'!AF16-'A13'!AF16</f>
        <v>-3139.3656142337909</v>
      </c>
    </row>
    <row r="17" spans="1:32" s="1" customFormat="1">
      <c r="A17" s="1" t="s">
        <v>37</v>
      </c>
      <c r="B17" s="1" t="s">
        <v>38</v>
      </c>
      <c r="C17" s="55">
        <f>'A12'!C17-'A13'!C17</f>
        <v>0.45221799999999995</v>
      </c>
      <c r="D17" s="55">
        <f>'A12'!D17-'A13'!D17</f>
        <v>0.27631700000000003</v>
      </c>
      <c r="E17" s="55">
        <f>'A12'!E17-'A13'!E17</f>
        <v>5.8970260000000003</v>
      </c>
      <c r="F17" s="55">
        <f>'A12'!F17-'A13'!F17</f>
        <v>35.085245999999998</v>
      </c>
      <c r="G17" s="55">
        <f>'A12'!G17-'A13'!G17</f>
        <v>40.889457</v>
      </c>
      <c r="H17" s="55">
        <f>'A12'!H17-'A13'!H17</f>
        <v>45.045851000000006</v>
      </c>
      <c r="I17" s="55">
        <f>'A12'!I17-'A13'!I17</f>
        <v>24.044752999999996</v>
      </c>
      <c r="J17" s="55">
        <f>'A12'!J17-'A13'!J17</f>
        <v>17.762511</v>
      </c>
      <c r="K17" s="55">
        <f>'A12'!K17-'A13'!K17</f>
        <v>17.999827</v>
      </c>
      <c r="L17" s="55">
        <f>'A12'!L17-'A13'!L17</f>
        <v>36.988572999999995</v>
      </c>
      <c r="M17" s="55">
        <f>'A12'!M17-'A13'!M17</f>
        <v>56.548597000000001</v>
      </c>
      <c r="N17" s="55">
        <f>'A12'!N17-'A13'!N17</f>
        <v>99.942239000000001</v>
      </c>
      <c r="O17" s="55">
        <f>'A12'!O17-'A13'!O17</f>
        <v>138.15918600000001</v>
      </c>
      <c r="P17" s="55">
        <f>'A12'!P17-'A13'!P17</f>
        <v>158.77858999999998</v>
      </c>
      <c r="Q17" s="55">
        <f>'A12'!Q17-'A13'!Q17</f>
        <v>164.72580000000005</v>
      </c>
      <c r="R17" s="55">
        <f>'A12'!R17-'A13'!R17</f>
        <v>276.93002000000001</v>
      </c>
      <c r="S17" s="55">
        <f>'A12'!S17-'A13'!S17</f>
        <v>300.27492500000005</v>
      </c>
      <c r="T17" s="55">
        <f>'A12'!T17-'A13'!T17</f>
        <v>322.32057399999997</v>
      </c>
      <c r="U17" s="55">
        <f>'A12'!U17-'A13'!U17</f>
        <v>369.47894899999994</v>
      </c>
      <c r="V17" s="55">
        <f>'A12'!V17-'A13'!V17</f>
        <v>339.51376699999992</v>
      </c>
      <c r="W17" s="55">
        <f>'A12'!W17-'A13'!W17</f>
        <v>307.79917599999999</v>
      </c>
      <c r="X17" s="55">
        <f>'A12'!X17-'A13'!X17</f>
        <v>326.27754499999998</v>
      </c>
      <c r="Y17" s="55">
        <f>'A12'!Y17-'A13'!Y17</f>
        <v>378.59123299999993</v>
      </c>
      <c r="Z17" s="55">
        <f>'A12'!Z17-'A13'!Z17</f>
        <v>417.91503399999993</v>
      </c>
      <c r="AA17" s="55">
        <f>'A12'!AA17-'A13'!AA17</f>
        <v>475.82741900000008</v>
      </c>
      <c r="AB17" s="55">
        <f>'A12'!AB17-'A13'!AB17</f>
        <v>444.36027900000016</v>
      </c>
      <c r="AC17" s="55">
        <f>'A12'!AC17-'A13'!AC17</f>
        <v>538.606589811395</v>
      </c>
      <c r="AD17" s="55">
        <f>'A12'!AD17-'A13'!AD17</f>
        <v>858.94741199999987</v>
      </c>
      <c r="AE17" s="55">
        <f>'A12'!AE17-'A13'!AE17</f>
        <v>855.07561300000009</v>
      </c>
      <c r="AF17" s="55">
        <f>'A12'!AF17-'A13'!AF17</f>
        <v>7054.5147268113942</v>
      </c>
    </row>
    <row r="18" spans="1:32" s="1" customFormat="1">
      <c r="A18" s="1" t="s">
        <v>39</v>
      </c>
      <c r="B18" s="1" t="s">
        <v>40</v>
      </c>
      <c r="C18" s="55">
        <f>'A12'!C18-'A13'!C18</f>
        <v>1.5042529999999998</v>
      </c>
      <c r="D18" s="55">
        <f>'A12'!D18-'A13'!D18</f>
        <v>1.8293E-2</v>
      </c>
      <c r="E18" s="55">
        <f>'A12'!E18-'A13'!E18</f>
        <v>0.122281</v>
      </c>
      <c r="F18" s="55">
        <f>'A12'!F18-'A13'!F18</f>
        <v>0.27183599999999997</v>
      </c>
      <c r="G18" s="55">
        <f>'A12'!G18-'A13'!G18</f>
        <v>0.52567300000000006</v>
      </c>
      <c r="H18" s="55">
        <f>'A12'!H18-'A13'!H18</f>
        <v>0.94080199999999992</v>
      </c>
      <c r="I18" s="55">
        <f>'A12'!I18-'A13'!I18</f>
        <v>3.2798580000000004</v>
      </c>
      <c r="J18" s="55">
        <f>'A12'!J18-'A13'!J18</f>
        <v>0.52018600000000004</v>
      </c>
      <c r="K18" s="55">
        <f>'A12'!K18-'A13'!K18</f>
        <v>0.351715</v>
      </c>
      <c r="L18" s="55">
        <f>'A12'!L18-'A13'!L18</f>
        <v>0.62075300000000011</v>
      </c>
      <c r="M18" s="55">
        <f>'A12'!M18-'A13'!M18</f>
        <v>3.4338280000000001</v>
      </c>
      <c r="N18" s="55">
        <f>'A12'!N18-'A13'!N18</f>
        <v>5.0803530000000015</v>
      </c>
      <c r="O18" s="55">
        <f>'A12'!O18-'A13'!O18</f>
        <v>8.5465359999999979</v>
      </c>
      <c r="P18" s="55">
        <f>'A12'!P18-'A13'!P18</f>
        <v>18.948934000000001</v>
      </c>
      <c r="Q18" s="55">
        <f>'A12'!Q18-'A13'!Q18</f>
        <v>14.53748</v>
      </c>
      <c r="R18" s="55">
        <f>'A12'!R18-'A13'!R18</f>
        <v>24.279581999999998</v>
      </c>
      <c r="S18" s="55">
        <f>'A12'!S18-'A13'!S18</f>
        <v>44.817155</v>
      </c>
      <c r="T18" s="55">
        <f>'A12'!T18-'A13'!T18</f>
        <v>40.95907600000001</v>
      </c>
      <c r="U18" s="55">
        <f>'A12'!U18-'A13'!U18</f>
        <v>43.740091999999997</v>
      </c>
      <c r="V18" s="55">
        <f>'A12'!V18-'A13'!V18</f>
        <v>48.285115000000012</v>
      </c>
      <c r="W18" s="55">
        <f>'A12'!W18-'A13'!W18</f>
        <v>63.479392000000004</v>
      </c>
      <c r="X18" s="55">
        <f>'A12'!X18-'A13'!X18</f>
        <v>48.161052999999995</v>
      </c>
      <c r="Y18" s="55">
        <f>'A12'!Y18-'A13'!Y18</f>
        <v>49.344575999999996</v>
      </c>
      <c r="Z18" s="55">
        <f>'A12'!Z18-'A13'!Z18</f>
        <v>40.115321999999999</v>
      </c>
      <c r="AA18" s="55">
        <f>'A12'!AA18-'A13'!AA18</f>
        <v>48.405940000000001</v>
      </c>
      <c r="AB18" s="55">
        <f>'A12'!AB18-'A13'!AB18</f>
        <v>56.835495999999992</v>
      </c>
      <c r="AC18" s="55">
        <f>'A12'!AC18-'A13'!AC18</f>
        <v>53.595009510805497</v>
      </c>
      <c r="AD18" s="55">
        <f>'A12'!AD18-'A13'!AD18</f>
        <v>91.954484000000008</v>
      </c>
      <c r="AE18" s="55">
        <f>'A12'!AE18-'A13'!AE18</f>
        <v>123.81155400000006</v>
      </c>
      <c r="AF18" s="55">
        <f>'A12'!AF18-'A13'!AF18</f>
        <v>836.48662751080565</v>
      </c>
    </row>
    <row r="19" spans="1:32" s="1" customFormat="1">
      <c r="A19" s="1" t="s">
        <v>41</v>
      </c>
      <c r="B19" s="1" t="s">
        <v>42</v>
      </c>
      <c r="C19" s="55">
        <f>'A12'!C19-'A13'!C19</f>
        <v>10.326192000000002</v>
      </c>
      <c r="D19" s="55">
        <f>'A12'!D19-'A13'!D19</f>
        <v>4.6552480000000012</v>
      </c>
      <c r="E19" s="55">
        <f>'A12'!E19-'A13'!E19</f>
        <v>5.2031390000000011</v>
      </c>
      <c r="F19" s="55">
        <f>'A12'!F19-'A13'!F19</f>
        <v>5.1853689999999997</v>
      </c>
      <c r="G19" s="55">
        <f>'A12'!G19-'A13'!G19</f>
        <v>3.9103300000000001</v>
      </c>
      <c r="H19" s="55">
        <f>'A12'!H19-'A13'!H19</f>
        <v>23.580544999999997</v>
      </c>
      <c r="I19" s="55">
        <f>'A12'!I19-'A13'!I19</f>
        <v>23.320379000000003</v>
      </c>
      <c r="J19" s="55">
        <f>'A12'!J19-'A13'!J19</f>
        <v>18.703132000000004</v>
      </c>
      <c r="K19" s="55">
        <f>'A12'!K19-'A13'!K19</f>
        <v>0.47094200000000086</v>
      </c>
      <c r="L19" s="55">
        <f>'A12'!L19-'A13'!L19</f>
        <v>-3.3609780000000171</v>
      </c>
      <c r="M19" s="55">
        <f>'A12'!M19-'A13'!M19</f>
        <v>-1.1655650000000009</v>
      </c>
      <c r="N19" s="55">
        <f>'A12'!N19-'A13'!N19</f>
        <v>12.454367000000019</v>
      </c>
      <c r="O19" s="55">
        <f>'A12'!O19-'A13'!O19</f>
        <v>34.755493999999999</v>
      </c>
      <c r="P19" s="55">
        <f>'A12'!P19-'A13'!P19</f>
        <v>95.313160000000011</v>
      </c>
      <c r="Q19" s="55">
        <f>'A12'!Q19-'A13'!Q19</f>
        <v>113.41809699999996</v>
      </c>
      <c r="R19" s="55">
        <f>'A12'!R19-'A13'!R19</f>
        <v>147.57515599999999</v>
      </c>
      <c r="S19" s="55">
        <f>'A12'!S19-'A13'!S19</f>
        <v>249.00556900000004</v>
      </c>
      <c r="T19" s="55">
        <f>'A12'!T19-'A13'!T19</f>
        <v>262.62039599999986</v>
      </c>
      <c r="U19" s="55">
        <f>'A12'!U19-'A13'!U19</f>
        <v>273.27973499999996</v>
      </c>
      <c r="V19" s="55">
        <f>'A12'!V19-'A13'!V19</f>
        <v>306.69868299999985</v>
      </c>
      <c r="W19" s="55">
        <f>'A12'!W19-'A13'!W19</f>
        <v>289.71595100000002</v>
      </c>
      <c r="X19" s="55">
        <f>'A12'!X19-'A13'!X19</f>
        <v>218.53513500000008</v>
      </c>
      <c r="Y19" s="55">
        <f>'A12'!Y19-'A13'!Y19</f>
        <v>299.28719300000012</v>
      </c>
      <c r="Z19" s="55">
        <f>'A12'!Z19-'A13'!Z19</f>
        <v>261.78802899999999</v>
      </c>
      <c r="AA19" s="55">
        <f>'A12'!AA19-'A13'!AA19</f>
        <v>340.50443799999999</v>
      </c>
      <c r="AB19" s="55">
        <f>'A12'!AB19-'A13'!AB19</f>
        <v>632.29217300000005</v>
      </c>
      <c r="AC19" s="55">
        <f>'A12'!AC19-'A13'!AC19</f>
        <v>863.57771366404722</v>
      </c>
      <c r="AD19" s="55">
        <f>'A12'!AD19-'A13'!AD19</f>
        <v>1265.6243469999999</v>
      </c>
      <c r="AE19" s="55">
        <f>'A12'!AE19-'A13'!AE19</f>
        <v>1188.562363</v>
      </c>
      <c r="AF19" s="55">
        <f>'A12'!AF19-'A13'!AF19</f>
        <v>6945.8367326640482</v>
      </c>
    </row>
    <row r="20" spans="1:32" s="1" customFormat="1">
      <c r="A20" s="1" t="s">
        <v>43</v>
      </c>
      <c r="B20" s="1" t="s">
        <v>44</v>
      </c>
      <c r="C20" s="55">
        <f>'A12'!C20-'A13'!C20</f>
        <v>1.4060630000000001</v>
      </c>
      <c r="D20" s="55">
        <f>'A12'!D20-'A13'!D20</f>
        <v>2.5000000000000001E-3</v>
      </c>
      <c r="E20" s="55">
        <f>'A12'!E20-'A13'!E20</f>
        <v>-3.4729999999999997E-2</v>
      </c>
      <c r="F20" s="55">
        <f>'A12'!F20-'A13'!F20</f>
        <v>0.10401000000000001</v>
      </c>
      <c r="G20" s="55">
        <f>'A12'!G20-'A13'!G20</f>
        <v>0.45437500000000003</v>
      </c>
      <c r="H20" s="55">
        <f>'A12'!H20-'A13'!H20</f>
        <v>0.60621599999999998</v>
      </c>
      <c r="I20" s="55">
        <f>'A12'!I20-'A13'!I20</f>
        <v>9.2444999999999777E-2</v>
      </c>
      <c r="J20" s="55">
        <f>'A12'!J20-'A13'!J20</f>
        <v>-3.7192949999999994</v>
      </c>
      <c r="K20" s="55">
        <f>'A12'!K20-'A13'!K20</f>
        <v>8.4503999999999996E-2</v>
      </c>
      <c r="L20" s="55">
        <f>'A12'!L20-'A13'!L20</f>
        <v>3.0178450000000003</v>
      </c>
      <c r="M20" s="55">
        <f>'A12'!M20-'A13'!M20</f>
        <v>-1.2920000000000265E-2</v>
      </c>
      <c r="N20" s="55">
        <f>'A12'!N20-'A13'!N20</f>
        <v>6.340660999999999</v>
      </c>
      <c r="O20" s="55">
        <f>'A12'!O20-'A13'!O20</f>
        <v>31.083425000000002</v>
      </c>
      <c r="P20" s="55">
        <f>'A12'!P20-'A13'!P20</f>
        <v>83.679468999999997</v>
      </c>
      <c r="Q20" s="55">
        <f>'A12'!Q20-'A13'!Q20</f>
        <v>46.160884999999986</v>
      </c>
      <c r="R20" s="55">
        <f>'A12'!R20-'A13'!R20</f>
        <v>55.820629999999994</v>
      </c>
      <c r="S20" s="55">
        <f>'A12'!S20-'A13'!S20</f>
        <v>89.35542599999998</v>
      </c>
      <c r="T20" s="55">
        <f>'A12'!T20-'A13'!T20</f>
        <v>199.23593000000005</v>
      </c>
      <c r="U20" s="55">
        <f>'A12'!U20-'A13'!U20</f>
        <v>244.83166500000002</v>
      </c>
      <c r="V20" s="55">
        <f>'A12'!V20-'A13'!V20</f>
        <v>313.93236800000005</v>
      </c>
      <c r="W20" s="55">
        <f>'A12'!W20-'A13'!W20</f>
        <v>191.17403999999999</v>
      </c>
      <c r="X20" s="55">
        <f>'A12'!X20-'A13'!X20</f>
        <v>165.68792300000004</v>
      </c>
      <c r="Y20" s="55">
        <f>'A12'!Y20-'A13'!Y20</f>
        <v>313.1582350000001</v>
      </c>
      <c r="Z20" s="55">
        <f>'A12'!Z20-'A13'!Z20</f>
        <v>113.071833</v>
      </c>
      <c r="AA20" s="55">
        <f>'A12'!AA20-'A13'!AA20</f>
        <v>78.825125</v>
      </c>
      <c r="AB20" s="55">
        <f>'A12'!AB20-'A13'!AB20</f>
        <v>334.85578699999996</v>
      </c>
      <c r="AC20" s="55">
        <f>'A12'!AC20-'A13'!AC20</f>
        <v>237.6639408546169</v>
      </c>
      <c r="AD20" s="55">
        <f>'A12'!AD20-'A13'!AD20</f>
        <v>459.05015300000014</v>
      </c>
      <c r="AE20" s="55">
        <f>'A12'!AE20-'A13'!AE20</f>
        <v>515.84460300000069</v>
      </c>
      <c r="AF20" s="55">
        <f>'A12'!AF20-'A13'!AF20</f>
        <v>3481.773111854618</v>
      </c>
    </row>
    <row r="21" spans="1:32" s="1" customFormat="1">
      <c r="A21" s="1" t="s">
        <v>45</v>
      </c>
      <c r="B21" s="1" t="s">
        <v>46</v>
      </c>
      <c r="C21" s="55">
        <f>'A12'!C21-'A13'!C21</f>
        <v>0.13567799999999999</v>
      </c>
      <c r="D21" s="55">
        <f>'A12'!D21-'A13'!D21</f>
        <v>0.12631500000000001</v>
      </c>
      <c r="E21" s="55">
        <f>'A12'!E21-'A13'!E21</f>
        <v>0.57858599999999982</v>
      </c>
      <c r="F21" s="55">
        <f>'A12'!F21-'A13'!F21</f>
        <v>2.0604329999999997</v>
      </c>
      <c r="G21" s="55">
        <f>'A12'!G21-'A13'!G21</f>
        <v>1.3605640000000001</v>
      </c>
      <c r="H21" s="55">
        <f>'A12'!H21-'A13'!H21</f>
        <v>2.2891660000000007</v>
      </c>
      <c r="I21" s="55">
        <f>'A12'!I21-'A13'!I21</f>
        <v>3.980375</v>
      </c>
      <c r="J21" s="55">
        <f>'A12'!J21-'A13'!J21</f>
        <v>1.4236880000000012</v>
      </c>
      <c r="K21" s="55">
        <f>'A12'!K21-'A13'!K21</f>
        <v>0.78247700000000098</v>
      </c>
      <c r="L21" s="55">
        <f>'A12'!L21-'A13'!L21</f>
        <v>1.042739000000001</v>
      </c>
      <c r="M21" s="55">
        <f>'A12'!M21-'A13'!M21</f>
        <v>-0.90991299999999953</v>
      </c>
      <c r="N21" s="55">
        <f>'A12'!N21-'A13'!N21</f>
        <v>2.8385809999999978</v>
      </c>
      <c r="O21" s="55">
        <f>'A12'!O21-'A13'!O21</f>
        <v>-5.1566470000000031</v>
      </c>
      <c r="P21" s="55">
        <f>'A12'!P21-'A13'!P21</f>
        <v>4.6277350000000013</v>
      </c>
      <c r="Q21" s="55">
        <f>'A12'!Q21-'A13'!Q21</f>
        <v>6.4064319999999917</v>
      </c>
      <c r="R21" s="55">
        <f>'A12'!R21-'A13'!R21</f>
        <v>19.923826999999996</v>
      </c>
      <c r="S21" s="55">
        <f>'A12'!S21-'A13'!S21</f>
        <v>50.443862999999993</v>
      </c>
      <c r="T21" s="55">
        <f>'A12'!T21-'A13'!T21</f>
        <v>89.12359699999999</v>
      </c>
      <c r="U21" s="55">
        <f>'A12'!U21-'A13'!U21</f>
        <v>84.344977999999969</v>
      </c>
      <c r="V21" s="55">
        <f>'A12'!V21-'A13'!V21</f>
        <v>53.805095000000023</v>
      </c>
      <c r="W21" s="55">
        <f>'A12'!W21-'A13'!W21</f>
        <v>58.956652999999989</v>
      </c>
      <c r="X21" s="55">
        <f>'A12'!X21-'A13'!X21</f>
        <v>48.022905999999963</v>
      </c>
      <c r="Y21" s="55">
        <f>'A12'!Y21-'A13'!Y21</f>
        <v>21.631535000000042</v>
      </c>
      <c r="Z21" s="55">
        <f>'A12'!Z21-'A13'!Z21</f>
        <v>6.228878999999921</v>
      </c>
      <c r="AA21" s="55">
        <f>'A12'!AA21-'A13'!AA21</f>
        <v>34.296077999999994</v>
      </c>
      <c r="AB21" s="55">
        <f>'A12'!AB21-'A13'!AB21</f>
        <v>65.370485999999971</v>
      </c>
      <c r="AC21" s="55">
        <f>'A12'!AC21-'A13'!AC21</f>
        <v>79.046189891944977</v>
      </c>
      <c r="AD21" s="55">
        <f>'A12'!AD21-'A13'!AD21</f>
        <v>255.43611000000013</v>
      </c>
      <c r="AE21" s="55">
        <f>'A12'!AE21-'A13'!AE21</f>
        <v>262.66599099999996</v>
      </c>
      <c r="AF21" s="55">
        <f>'A12'!AF21-'A13'!AF21</f>
        <v>1150.8823968919451</v>
      </c>
    </row>
    <row r="22" spans="1:32" s="1" customFormat="1">
      <c r="A22" s="1" t="s">
        <v>47</v>
      </c>
      <c r="B22" s="1" t="s">
        <v>48</v>
      </c>
      <c r="C22" s="55">
        <f>'A12'!C22-'A13'!C22</f>
        <v>15.463481000000002</v>
      </c>
      <c r="D22" s="55">
        <f>'A12'!D22-'A13'!D22</f>
        <v>3.9797720000000005</v>
      </c>
      <c r="E22" s="55">
        <f>'A12'!E22-'A13'!E22</f>
        <v>2.60968</v>
      </c>
      <c r="F22" s="55">
        <f>'A12'!F22-'A13'!F22</f>
        <v>7.2947420000000003</v>
      </c>
      <c r="G22" s="55">
        <f>'A12'!G22-'A13'!G22</f>
        <v>17.043997000000001</v>
      </c>
      <c r="H22" s="55">
        <f>'A12'!H22-'A13'!H22</f>
        <v>0.96139800000000264</v>
      </c>
      <c r="I22" s="55">
        <f>'A12'!I22-'A13'!I22</f>
        <v>2.7215709999999973</v>
      </c>
      <c r="J22" s="55">
        <f>'A12'!J22-'A13'!J22</f>
        <v>-22.741496999999995</v>
      </c>
      <c r="K22" s="55">
        <f>'A12'!K22-'A13'!K22</f>
        <v>-23.584474999999998</v>
      </c>
      <c r="L22" s="55">
        <f>'A12'!L22-'A13'!L22</f>
        <v>75.653374000000014</v>
      </c>
      <c r="M22" s="55">
        <f>'A12'!M22-'A13'!M22</f>
        <v>110.347628</v>
      </c>
      <c r="N22" s="55">
        <f>'A12'!N22-'A13'!N22</f>
        <v>158.12756700000003</v>
      </c>
      <c r="O22" s="55">
        <f>'A12'!O22-'A13'!O22</f>
        <v>170.97657600000002</v>
      </c>
      <c r="P22" s="55">
        <f>'A12'!P22-'A13'!P22</f>
        <v>181.69097999999997</v>
      </c>
      <c r="Q22" s="55">
        <f>'A12'!Q22-'A13'!Q22</f>
        <v>102.324843</v>
      </c>
      <c r="R22" s="55">
        <f>'A12'!R22-'A13'!R22</f>
        <v>68.626835999999997</v>
      </c>
      <c r="S22" s="55">
        <f>'A12'!S22-'A13'!S22</f>
        <v>57.315533000000009</v>
      </c>
      <c r="T22" s="55">
        <f>'A12'!T22-'A13'!T22</f>
        <v>50.485545000000002</v>
      </c>
      <c r="U22" s="55">
        <f>'A12'!U22-'A13'!U22</f>
        <v>22.202624999999998</v>
      </c>
      <c r="V22" s="55">
        <f>'A12'!V22-'A13'!V22</f>
        <v>3.2903020000000009</v>
      </c>
      <c r="W22" s="55">
        <f>'A12'!W22-'A13'!W22</f>
        <v>3.4374019999999992</v>
      </c>
      <c r="X22" s="55">
        <f>'A12'!X22-'A13'!X22</f>
        <v>5.3087660000000012</v>
      </c>
      <c r="Y22" s="55">
        <f>'A12'!Y22-'A13'!Y22</f>
        <v>6.2191719999999995</v>
      </c>
      <c r="Z22" s="55">
        <f>'A12'!Z22-'A13'!Z22</f>
        <v>5.1065200000000006</v>
      </c>
      <c r="AA22" s="55">
        <f>'A12'!AA22-'A13'!AA22</f>
        <v>4.955425</v>
      </c>
      <c r="AB22" s="55">
        <f>'A12'!AB22-'A13'!AB22</f>
        <v>4.1773129999999998</v>
      </c>
      <c r="AC22" s="55">
        <f>'A12'!AC22-'A13'!AC22</f>
        <v>5.9293975618860504</v>
      </c>
      <c r="AD22" s="55">
        <f>'A12'!AD22-'A13'!AD22</f>
        <v>8.4998989999999992</v>
      </c>
      <c r="AE22" s="55">
        <f>'A12'!AE22-'A13'!AE22</f>
        <v>9.1324950000000005</v>
      </c>
      <c r="AF22" s="55">
        <f>'A12'!AF22-'A13'!AF22</f>
        <v>1057.5568675618865</v>
      </c>
    </row>
    <row r="23" spans="1:32" s="1" customFormat="1">
      <c r="A23" s="1" t="s">
        <v>49</v>
      </c>
      <c r="B23" s="1" t="s">
        <v>50</v>
      </c>
      <c r="C23" s="55">
        <f>'A12'!C23-'A13'!C23</f>
        <v>-1.6209730000000004</v>
      </c>
      <c r="D23" s="55">
        <f>'A12'!D23-'A13'!D23</f>
        <v>-3.3395139999999994</v>
      </c>
      <c r="E23" s="55">
        <f>'A12'!E23-'A13'!E23</f>
        <v>-8.1330460000000002</v>
      </c>
      <c r="F23" s="55">
        <f>'A12'!F23-'A13'!F23</f>
        <v>-3.4113759999999997</v>
      </c>
      <c r="G23" s="55">
        <f>'A12'!G23-'A13'!G23</f>
        <v>-17.686808999999997</v>
      </c>
      <c r="H23" s="55">
        <f>'A12'!H23-'A13'!H23</f>
        <v>-30.620364000000002</v>
      </c>
      <c r="I23" s="55">
        <f>'A12'!I23-'A13'!I23</f>
        <v>-58.144651999999986</v>
      </c>
      <c r="J23" s="55">
        <f>'A12'!J23-'A13'!J23</f>
        <v>-275.71135100000004</v>
      </c>
      <c r="K23" s="55">
        <f>'A12'!K23-'A13'!K23</f>
        <v>-636.49694299999999</v>
      </c>
      <c r="L23" s="55">
        <f>'A12'!L23-'A13'!L23</f>
        <v>-870.21208500000012</v>
      </c>
      <c r="M23" s="55">
        <f>'A12'!M23-'A13'!M23</f>
        <v>-1197.9681310000001</v>
      </c>
      <c r="N23" s="55">
        <f>'A12'!N23-'A13'!N23</f>
        <v>-1980.0233959999998</v>
      </c>
      <c r="O23" s="55">
        <f>'A12'!O23-'A13'!O23</f>
        <v>-2616.9613299999996</v>
      </c>
      <c r="P23" s="55">
        <f>'A12'!P23-'A13'!P23</f>
        <v>-2596.1005130000003</v>
      </c>
      <c r="Q23" s="55">
        <f>'A12'!Q23-'A13'!Q23</f>
        <v>-2869.5317499999996</v>
      </c>
      <c r="R23" s="55">
        <f>'A12'!R23-'A13'!R23</f>
        <v>-3274.1588699999998</v>
      </c>
      <c r="S23" s="55">
        <f>'A12'!S23-'A13'!S23</f>
        <v>-3912.6009059999992</v>
      </c>
      <c r="T23" s="55">
        <f>'A12'!T23-'A13'!T23</f>
        <v>-5199.3775069999992</v>
      </c>
      <c r="U23" s="55">
        <f>'A12'!U23-'A13'!U23</f>
        <v>-4700.5962119999986</v>
      </c>
      <c r="V23" s="55">
        <f>'A12'!V23-'A13'!V23</f>
        <v>-4275.1952210000009</v>
      </c>
      <c r="W23" s="55">
        <f>'A12'!W23-'A13'!W23</f>
        <v>-957.72532600000022</v>
      </c>
      <c r="X23" s="55">
        <f>'A12'!X23-'A13'!X23</f>
        <v>-1177.8614539999999</v>
      </c>
      <c r="Y23" s="55">
        <f>'A12'!Y23-'A13'!Y23</f>
        <v>-562.90402099999983</v>
      </c>
      <c r="Z23" s="55">
        <f>'A12'!Z23-'A13'!Z23</f>
        <v>835.20699900000091</v>
      </c>
      <c r="AA23" s="55">
        <f>'A12'!AA23-'A13'!AA23</f>
        <v>1613.0889890000021</v>
      </c>
      <c r="AB23" s="55">
        <f>'A12'!AB23-'A13'!AB23</f>
        <v>737.54617800000096</v>
      </c>
      <c r="AC23" s="55">
        <f>'A12'!AC23-'A13'!AC23</f>
        <v>2682.8235171905708</v>
      </c>
      <c r="AD23" s="55">
        <f>'A12'!AD23-'A13'!AD23</f>
        <v>-1894.3126799999995</v>
      </c>
      <c r="AE23" s="55">
        <f>'A12'!AE23-'A13'!AE23</f>
        <v>-2979.9185700000007</v>
      </c>
      <c r="AF23" s="55">
        <f>'A12'!AF23-'A13'!AF23</f>
        <v>-36231.947316809412</v>
      </c>
    </row>
    <row r="24" spans="1:32" s="1" customFormat="1">
      <c r="A24" s="1" t="s">
        <v>51</v>
      </c>
      <c r="B24" s="1" t="s">
        <v>52</v>
      </c>
      <c r="C24" s="55">
        <f>'A12'!C24-'A13'!C24</f>
        <v>0.19769900000000001</v>
      </c>
      <c r="D24" s="55">
        <f>'A12'!D24-'A13'!D24</f>
        <v>0.43871999999999994</v>
      </c>
      <c r="E24" s="55">
        <f>'A12'!E24-'A13'!E24</f>
        <v>0.63858900000000007</v>
      </c>
      <c r="F24" s="55">
        <f>'A12'!F24-'A13'!F24</f>
        <v>1.1665779999999999</v>
      </c>
      <c r="G24" s="55">
        <f>'A12'!G24-'A13'!G24</f>
        <v>3.7986579999999996</v>
      </c>
      <c r="H24" s="55">
        <f>'A12'!H24-'A13'!H24</f>
        <v>5.2363529999999994</v>
      </c>
      <c r="I24" s="55">
        <f>'A12'!I24-'A13'!I24</f>
        <v>-0.64045599999999858</v>
      </c>
      <c r="J24" s="55">
        <f>'A12'!J24-'A13'!J24</f>
        <v>-11.008312999999999</v>
      </c>
      <c r="K24" s="55">
        <f>'A12'!K24-'A13'!K24</f>
        <v>-6.631179000000003</v>
      </c>
      <c r="L24" s="55">
        <f>'A12'!L24-'A13'!L24</f>
        <v>24.722359000000001</v>
      </c>
      <c r="M24" s="55">
        <f>'A12'!M24-'A13'!M24</f>
        <v>24.677436999999991</v>
      </c>
      <c r="N24" s="55">
        <f>'A12'!N24-'A13'!N24</f>
        <v>39.308665000000005</v>
      </c>
      <c r="O24" s="55">
        <f>'A12'!O24-'A13'!O24</f>
        <v>51.958084999999997</v>
      </c>
      <c r="P24" s="55">
        <f>'A12'!P24-'A13'!P24</f>
        <v>77.927116000000012</v>
      </c>
      <c r="Q24" s="55">
        <f>'A12'!Q24-'A13'!Q24</f>
        <v>82.851475000000022</v>
      </c>
      <c r="R24" s="55">
        <f>'A12'!R24-'A13'!R24</f>
        <v>101.140872</v>
      </c>
      <c r="S24" s="55">
        <f>'A12'!S24-'A13'!S24</f>
        <v>185.89657099999999</v>
      </c>
      <c r="T24" s="55">
        <f>'A12'!T24-'A13'!T24</f>
        <v>236.35329199999993</v>
      </c>
      <c r="U24" s="55">
        <f>'A12'!U24-'A13'!U24</f>
        <v>336.42374899999999</v>
      </c>
      <c r="V24" s="55">
        <f>'A12'!V24-'A13'!V24</f>
        <v>155.64962400000002</v>
      </c>
      <c r="W24" s="55">
        <f>'A12'!W24-'A13'!W24</f>
        <v>76.376882999999964</v>
      </c>
      <c r="X24" s="55">
        <f>'A12'!X24-'A13'!X24</f>
        <v>16.389191999999923</v>
      </c>
      <c r="Y24" s="55">
        <f>'A12'!Y24-'A13'!Y24</f>
        <v>-8.2113719999999262</v>
      </c>
      <c r="Z24" s="55">
        <f>'A12'!Z24-'A13'!Z24</f>
        <v>122.33863299999996</v>
      </c>
      <c r="AA24" s="55">
        <f>'A12'!AA24-'A13'!AA24</f>
        <v>260.94279499999982</v>
      </c>
      <c r="AB24" s="55">
        <f>'A12'!AB24-'A13'!AB24</f>
        <v>652.18000799999993</v>
      </c>
      <c r="AC24" s="55">
        <f>'A12'!AC24-'A13'!AC24</f>
        <v>788.85668247347735</v>
      </c>
      <c r="AD24" s="55">
        <f>'A12'!AD24-'A13'!AD24</f>
        <v>158.83494899999997</v>
      </c>
      <c r="AE24" s="55">
        <f>'A12'!AE24-'A13'!AE24</f>
        <v>100.34751199999999</v>
      </c>
      <c r="AF24" s="55">
        <f>'A12'!AF24-'A13'!AF24</f>
        <v>3478.1611764734771</v>
      </c>
    </row>
    <row r="25" spans="1:32" s="1" customFormat="1">
      <c r="A25" s="1" t="s">
        <v>53</v>
      </c>
      <c r="B25" s="1" t="s">
        <v>54</v>
      </c>
      <c r="C25" s="55">
        <f>'A12'!C25-'A13'!C25</f>
        <v>8.9652229999999999</v>
      </c>
      <c r="D25" s="55">
        <f>'A12'!D25-'A13'!D25</f>
        <v>31.546044999999999</v>
      </c>
      <c r="E25" s="55">
        <f>'A12'!E25-'A13'!E25</f>
        <v>62.190997000000038</v>
      </c>
      <c r="F25" s="55">
        <f>'A12'!F25-'A13'!F25</f>
        <v>118.02788999999996</v>
      </c>
      <c r="G25" s="55">
        <f>'A12'!G25-'A13'!G25</f>
        <v>187.34805200000005</v>
      </c>
      <c r="H25" s="55">
        <f>'A12'!H25-'A13'!H25</f>
        <v>152.54845099999994</v>
      </c>
      <c r="I25" s="55">
        <f>'A12'!I25-'A13'!I25</f>
        <v>168.54085099999998</v>
      </c>
      <c r="J25" s="55">
        <f>'A12'!J25-'A13'!J25</f>
        <v>127.23385599999978</v>
      </c>
      <c r="K25" s="55">
        <f>'A12'!K25-'A13'!K25</f>
        <v>138.05819300000007</v>
      </c>
      <c r="L25" s="55">
        <f>'A12'!L25-'A13'!L25</f>
        <v>594.74821500000007</v>
      </c>
      <c r="M25" s="55">
        <f>'A12'!M25-'A13'!M25</f>
        <v>925.29992199999992</v>
      </c>
      <c r="N25" s="55">
        <f>'A12'!N25-'A13'!N25</f>
        <v>1825.1292490000008</v>
      </c>
      <c r="O25" s="55">
        <f>'A12'!O25-'A13'!O25</f>
        <v>3340.198989</v>
      </c>
      <c r="P25" s="55">
        <f>'A12'!P25-'A13'!P25</f>
        <v>4582.2327130000012</v>
      </c>
      <c r="Q25" s="55">
        <f>'A12'!Q25-'A13'!Q25</f>
        <v>4885.8311989999993</v>
      </c>
      <c r="R25" s="55">
        <f>'A12'!R25-'A13'!R25</f>
        <v>7082.1541370000014</v>
      </c>
      <c r="S25" s="55">
        <f>'A12'!S25-'A13'!S25</f>
        <v>1649.5608259999999</v>
      </c>
      <c r="T25" s="55">
        <f>'A12'!T25-'A13'!T25</f>
        <v>8391.5692400000007</v>
      </c>
      <c r="U25" s="55">
        <f>'A12'!U25-'A13'!U25</f>
        <v>8794.6609509999962</v>
      </c>
      <c r="V25" s="55">
        <f>'A12'!V25-'A13'!V25</f>
        <v>8447.0704560000031</v>
      </c>
      <c r="W25" s="55">
        <f>'A12'!W25-'A13'!W25</f>
        <v>7362.9794430000011</v>
      </c>
      <c r="X25" s="55">
        <f>'A12'!X25-'A13'!X25</f>
        <v>6654.9772460000004</v>
      </c>
      <c r="Y25" s="55">
        <f>'A12'!Y25-'A13'!Y25</f>
        <v>7551.5958770000007</v>
      </c>
      <c r="Z25" s="55">
        <f>'A12'!Z25-'A13'!Z25</f>
        <v>8154.204252999999</v>
      </c>
      <c r="AA25" s="55">
        <f>'A12'!AA25-'A13'!AA25</f>
        <v>8461.6025579999987</v>
      </c>
      <c r="AB25" s="55">
        <f>'A12'!AB25-'A13'!AB25</f>
        <v>8706.5909850000007</v>
      </c>
      <c r="AC25" s="55">
        <f>'A12'!AC25-'A13'!AC25</f>
        <v>10439.994132611002</v>
      </c>
      <c r="AD25" s="55">
        <f>'A12'!AD25-'A13'!AD25</f>
        <v>12827.891562999997</v>
      </c>
      <c r="AE25" s="55">
        <f>'A12'!AE25-'A13'!AE25</f>
        <v>10648.380130999994</v>
      </c>
      <c r="AF25" s="55">
        <f>'A12'!AF25-'A13'!AF25</f>
        <v>132321.13164361101</v>
      </c>
    </row>
    <row r="26" spans="1:32" s="1" customFormat="1">
      <c r="A26" s="1" t="s">
        <v>55</v>
      </c>
      <c r="B26" s="1" t="s">
        <v>56</v>
      </c>
      <c r="C26" s="55">
        <f>'A12'!C26-'A13'!C26</f>
        <v>2.6158179999999995</v>
      </c>
      <c r="D26" s="55">
        <f>'A12'!D26-'A13'!D26</f>
        <v>1.9833719999999997</v>
      </c>
      <c r="E26" s="55">
        <f>'A12'!E26-'A13'!E26</f>
        <v>0.94636100000000001</v>
      </c>
      <c r="F26" s="55">
        <f>'A12'!F26-'A13'!F26</f>
        <v>-0.45123199999999963</v>
      </c>
      <c r="G26" s="55">
        <f>'A12'!G26-'A13'!G26</f>
        <v>-25.689446000000004</v>
      </c>
      <c r="H26" s="55">
        <f>'A12'!H26-'A13'!H26</f>
        <v>-18.018801000000003</v>
      </c>
      <c r="I26" s="55">
        <f>'A12'!I26-'A13'!I26</f>
        <v>-5.541358999999999</v>
      </c>
      <c r="J26" s="55">
        <f>'A12'!J26-'A13'!J26</f>
        <v>-10.376306</v>
      </c>
      <c r="K26" s="55">
        <f>'A12'!K26-'A13'!K26</f>
        <v>0.27518400000000032</v>
      </c>
      <c r="L26" s="55">
        <f>'A12'!L26-'A13'!L26</f>
        <v>183.41079600000003</v>
      </c>
      <c r="M26" s="55">
        <f>'A12'!M26-'A13'!M26</f>
        <v>255.67776000000001</v>
      </c>
      <c r="N26" s="55">
        <f>'A12'!N26-'A13'!N26</f>
        <v>30.302052999999994</v>
      </c>
      <c r="O26" s="55">
        <f>'A12'!O26-'A13'!O26</f>
        <v>13.607372000000005</v>
      </c>
      <c r="P26" s="55">
        <f>'A12'!P26-'A13'!P26</f>
        <v>18.521853999999994</v>
      </c>
      <c r="Q26" s="55">
        <f>'A12'!Q26-'A13'!Q26</f>
        <v>17.929119999999998</v>
      </c>
      <c r="R26" s="55">
        <f>'A12'!R26-'A13'!R26</f>
        <v>16.723351999999998</v>
      </c>
      <c r="S26" s="55">
        <f>'A12'!S26-'A13'!S26</f>
        <v>23.409220999999999</v>
      </c>
      <c r="T26" s="55">
        <f>'A12'!T26-'A13'!T26</f>
        <v>38.521542999999987</v>
      </c>
      <c r="U26" s="55">
        <f>'A12'!U26-'A13'!U26</f>
        <v>52.734226000000007</v>
      </c>
      <c r="V26" s="55">
        <f>'A12'!V26-'A13'!V26</f>
        <v>50.737836000000001</v>
      </c>
      <c r="W26" s="55">
        <f>'A12'!W26-'A13'!W26</f>
        <v>66.35696999999999</v>
      </c>
      <c r="X26" s="55">
        <f>'A12'!X26-'A13'!X26</f>
        <v>39.815902999999985</v>
      </c>
      <c r="Y26" s="55">
        <f>'A12'!Y26-'A13'!Y26</f>
        <v>38.879773999999991</v>
      </c>
      <c r="Z26" s="55">
        <f>'A12'!Z26-'A13'!Z26</f>
        <v>6.3085810000000011</v>
      </c>
      <c r="AA26" s="55">
        <f>'A12'!AA26-'A13'!AA26</f>
        <v>7.6532779999999994</v>
      </c>
      <c r="AB26" s="55">
        <f>'A12'!AB26-'A13'!AB26</f>
        <v>32.891532999999988</v>
      </c>
      <c r="AC26" s="55">
        <f>'A12'!AC26-'A13'!AC26</f>
        <v>39.458630648330065</v>
      </c>
      <c r="AD26" s="55">
        <f>'A12'!AD26-'A13'!AD26</f>
        <v>60.216482999999997</v>
      </c>
      <c r="AE26" s="55">
        <f>'A12'!AE26-'A13'!AE26</f>
        <v>52.419935999999993</v>
      </c>
      <c r="AF26" s="55">
        <f>'A12'!AF26-'A13'!AF26</f>
        <v>991.31981264832996</v>
      </c>
    </row>
    <row r="27" spans="1:32" s="1" customFormat="1">
      <c r="A27" s="1" t="s">
        <v>57</v>
      </c>
      <c r="B27" s="1" t="s">
        <v>58</v>
      </c>
      <c r="C27" s="55">
        <f>'A12'!C27-'A13'!C27</f>
        <v>4.9459999999999999E-3</v>
      </c>
      <c r="D27" s="55">
        <f>'A12'!D27-'A13'!D27</f>
        <v>1.1002000000000001E-2</v>
      </c>
      <c r="E27" s="55">
        <f>'A12'!E27-'A13'!E27</f>
        <v>0</v>
      </c>
      <c r="F27" s="55">
        <f>'A12'!F27-'A13'!F27</f>
        <v>0.125</v>
      </c>
      <c r="G27" s="55">
        <f>'A12'!G27-'A13'!G27</f>
        <v>-3.2096E-2</v>
      </c>
      <c r="H27" s="55">
        <f>'A12'!H27-'A13'!H27</f>
        <v>0.61382599999999998</v>
      </c>
      <c r="I27" s="55">
        <f>'A12'!I27-'A13'!I27</f>
        <v>0.65384599999999993</v>
      </c>
      <c r="J27" s="55">
        <f>'A12'!J27-'A13'!J27</f>
        <v>-0.75000600000000006</v>
      </c>
      <c r="K27" s="55">
        <f>'A12'!K27-'A13'!K27</f>
        <v>-7.5164999999999982E-2</v>
      </c>
      <c r="L27" s="55">
        <f>'A12'!L27-'A13'!L27</f>
        <v>0.52709800000000007</v>
      </c>
      <c r="M27" s="55">
        <f>'A12'!M27-'A13'!M27</f>
        <v>1.7149350000000001</v>
      </c>
      <c r="N27" s="55">
        <f>'A12'!N27-'A13'!N27</f>
        <v>13.536051</v>
      </c>
      <c r="O27" s="55">
        <f>'A12'!O27-'A13'!O27</f>
        <v>8.6646669999999997</v>
      </c>
      <c r="P27" s="55">
        <f>'A12'!P27-'A13'!P27</f>
        <v>19.983930999999998</v>
      </c>
      <c r="Q27" s="55">
        <f>'A12'!Q27-'A13'!Q27</f>
        <v>13.210083000000001</v>
      </c>
      <c r="R27" s="55">
        <f>'A12'!R27-'A13'!R27</f>
        <v>27.010894999999998</v>
      </c>
      <c r="S27" s="55">
        <f>'A12'!S27-'A13'!S27</f>
        <v>69.94918100000001</v>
      </c>
      <c r="T27" s="55">
        <f>'A12'!T27-'A13'!T27</f>
        <v>76.514901000000009</v>
      </c>
      <c r="U27" s="55">
        <f>'A12'!U27-'A13'!U27</f>
        <v>79.864986999999999</v>
      </c>
      <c r="V27" s="55">
        <f>'A12'!V27-'A13'!V27</f>
        <v>97.869761000000011</v>
      </c>
      <c r="W27" s="55">
        <f>'A12'!W27-'A13'!W27</f>
        <v>134.70378199999996</v>
      </c>
      <c r="X27" s="55">
        <f>'A12'!X27-'A13'!X27</f>
        <v>117.14846300000001</v>
      </c>
      <c r="Y27" s="55">
        <f>'A12'!Y27-'A13'!Y27</f>
        <v>168.23076700000001</v>
      </c>
      <c r="Z27" s="55">
        <f>'A12'!Z27-'A13'!Z27</f>
        <v>307.88594799999993</v>
      </c>
      <c r="AA27" s="55">
        <f>'A12'!AA27-'A13'!AA27</f>
        <v>370.23561199999989</v>
      </c>
      <c r="AB27" s="55">
        <f>'A12'!AB27-'A13'!AB27</f>
        <v>461.26327900000001</v>
      </c>
      <c r="AC27" s="55">
        <f>'A12'!AC27-'A13'!AC27</f>
        <v>523.34443267583515</v>
      </c>
      <c r="AD27" s="55">
        <f>'A12'!AD27-'A13'!AD27</f>
        <v>851.40961299999981</v>
      </c>
      <c r="AE27" s="55">
        <f>'A12'!AE27-'A13'!AE27</f>
        <v>751.62364600000001</v>
      </c>
      <c r="AF27" s="55">
        <f>'A12'!AF27-'A13'!AF27</f>
        <v>4095.2433856758353</v>
      </c>
    </row>
    <row r="28" spans="1:32" s="1" customFormat="1">
      <c r="A28" s="1" t="s">
        <v>59</v>
      </c>
      <c r="B28" s="1" t="s">
        <v>60</v>
      </c>
      <c r="C28" s="55">
        <f>'A12'!C28-'A13'!C28</f>
        <v>7.1855419999999999</v>
      </c>
      <c r="D28" s="55">
        <f>'A12'!D28-'A13'!D28</f>
        <v>16.721976999999999</v>
      </c>
      <c r="E28" s="55">
        <f>'A12'!E28-'A13'!E28</f>
        <v>18.779763000000003</v>
      </c>
      <c r="F28" s="55">
        <f>'A12'!F28-'A13'!F28</f>
        <v>18.269454999999997</v>
      </c>
      <c r="G28" s="55">
        <f>'A12'!G28-'A13'!G28</f>
        <v>33.806306000000006</v>
      </c>
      <c r="H28" s="55">
        <f>'A12'!H28-'A13'!H28</f>
        <v>45.538091999999999</v>
      </c>
      <c r="I28" s="55">
        <f>'A12'!I28-'A13'!I28</f>
        <v>47.044913999999999</v>
      </c>
      <c r="J28" s="55">
        <f>'A12'!J28-'A13'!J28</f>
        <v>46.269019</v>
      </c>
      <c r="K28" s="55">
        <f>'A12'!K28-'A13'!K28</f>
        <v>78.606099999999998</v>
      </c>
      <c r="L28" s="55">
        <f>'A12'!L28-'A13'!L28</f>
        <v>163.22476499999999</v>
      </c>
      <c r="M28" s="55">
        <f>'A12'!M28-'A13'!M28</f>
        <v>265.27189699999997</v>
      </c>
      <c r="N28" s="55">
        <f>'A12'!N28-'A13'!N28</f>
        <v>523.34540800000002</v>
      </c>
      <c r="O28" s="55">
        <f>'A12'!O28-'A13'!O28</f>
        <v>1340.5836260000003</v>
      </c>
      <c r="P28" s="55">
        <f>'A12'!P28-'A13'!P28</f>
        <v>2125.3036390000007</v>
      </c>
      <c r="Q28" s="55">
        <f>'A12'!Q28-'A13'!Q28</f>
        <v>2360.1122679999999</v>
      </c>
      <c r="R28" s="55">
        <f>'A12'!R28-'A13'!R28</f>
        <v>3621.2301699999998</v>
      </c>
      <c r="S28" s="55">
        <f>'A12'!S28-'A13'!S28</f>
        <v>4396.8896520000026</v>
      </c>
      <c r="T28" s="55">
        <f>'A12'!T28-'A13'!T28</f>
        <v>4974.5385740000002</v>
      </c>
      <c r="U28" s="55">
        <f>'A12'!U28-'A13'!U28</f>
        <v>5031.5738339999989</v>
      </c>
      <c r="V28" s="55">
        <f>'A12'!V28-'A13'!V28</f>
        <v>4576.1312589999998</v>
      </c>
      <c r="W28" s="55">
        <f>'A12'!W28-'A13'!W28</f>
        <v>4400.2478739999997</v>
      </c>
      <c r="X28" s="55">
        <f>'A12'!X28-'A13'!X28</f>
        <v>4420.9969140000003</v>
      </c>
      <c r="Y28" s="55">
        <f>'A12'!Y28-'A13'!Y28</f>
        <v>4709.5991810000023</v>
      </c>
      <c r="Z28" s="55">
        <f>'A12'!Z28-'A13'!Z28</f>
        <v>4241.354424000001</v>
      </c>
      <c r="AA28" s="55">
        <f>'A12'!AA28-'A13'!AA28</f>
        <v>4315.8567040000007</v>
      </c>
      <c r="AB28" s="55">
        <f>'A12'!AB28-'A13'!AB28</f>
        <v>5051.362869999999</v>
      </c>
      <c r="AC28" s="55">
        <f>'A12'!AC28-'A13'!AC28</f>
        <v>5693.2794080884069</v>
      </c>
      <c r="AD28" s="55">
        <f>'A12'!AD28-'A13'!AD28</f>
        <v>719.54759899999976</v>
      </c>
      <c r="AE28" s="55">
        <f>'A12'!AE28-'A13'!AE28</f>
        <v>753.82472300000018</v>
      </c>
      <c r="AF28" s="55">
        <f>'A12'!AF28-'A13'!AF28</f>
        <v>63996.495957088409</v>
      </c>
    </row>
    <row r="29" spans="1:32" s="1" customFormat="1">
      <c r="A29" s="1" t="s">
        <v>61</v>
      </c>
      <c r="B29" s="1" t="s">
        <v>62</v>
      </c>
      <c r="C29" s="55">
        <f>'A12'!C29-'A13'!C29</f>
        <v>12.584356999999999</v>
      </c>
      <c r="D29" s="55">
        <f>'A12'!D29-'A13'!D29</f>
        <v>15.772287999999998</v>
      </c>
      <c r="E29" s="55">
        <f>'A12'!E29-'A13'!E29</f>
        <v>10.941642</v>
      </c>
      <c r="F29" s="55">
        <f>'A12'!F29-'A13'!F29</f>
        <v>16.785699000000008</v>
      </c>
      <c r="G29" s="55">
        <f>'A12'!G29-'A13'!G29</f>
        <v>18.011205000000004</v>
      </c>
      <c r="H29" s="55">
        <f>'A12'!H29-'A13'!H29</f>
        <v>40.527863000000004</v>
      </c>
      <c r="I29" s="55">
        <f>'A12'!I29-'A13'!I29</f>
        <v>52.639677999999982</v>
      </c>
      <c r="J29" s="55">
        <f>'A12'!J29-'A13'!J29</f>
        <v>59.66837799999999</v>
      </c>
      <c r="K29" s="55">
        <f>'A12'!K29-'A13'!K29</f>
        <v>34.716705999999988</v>
      </c>
      <c r="L29" s="55">
        <f>'A12'!L29-'A13'!L29</f>
        <v>40.075462000000002</v>
      </c>
      <c r="M29" s="55">
        <f>'A12'!M29-'A13'!M29</f>
        <v>46.408221999999988</v>
      </c>
      <c r="N29" s="55">
        <f>'A12'!N29-'A13'!N29</f>
        <v>73.838002999999986</v>
      </c>
      <c r="O29" s="55">
        <f>'A12'!O29-'A13'!O29</f>
        <v>129.38501699999995</v>
      </c>
      <c r="P29" s="55">
        <f>'A12'!P29-'A13'!P29</f>
        <v>190.36674399999987</v>
      </c>
      <c r="Q29" s="55">
        <f>'A12'!Q29-'A13'!Q29</f>
        <v>200.91497600000005</v>
      </c>
      <c r="R29" s="55">
        <f>'A12'!R29-'A13'!R29</f>
        <v>294.97433200000023</v>
      </c>
      <c r="S29" s="55">
        <f>'A12'!S29-'A13'!S29</f>
        <v>252.973445</v>
      </c>
      <c r="T29" s="55">
        <f>'A12'!T29-'A13'!T29</f>
        <v>412.54708400000004</v>
      </c>
      <c r="U29" s="55">
        <f>'A12'!U29-'A13'!U29</f>
        <v>433.80213499999985</v>
      </c>
      <c r="V29" s="55">
        <f>'A12'!V29-'A13'!V29</f>
        <v>498.99939499999982</v>
      </c>
      <c r="W29" s="55">
        <f>'A12'!W29-'A13'!W29</f>
        <v>492.45924800000006</v>
      </c>
      <c r="X29" s="55">
        <f>'A12'!X29-'A13'!X29</f>
        <v>490.85875900000008</v>
      </c>
      <c r="Y29" s="55">
        <f>'A12'!Y29-'A13'!Y29</f>
        <v>495.85983199999993</v>
      </c>
      <c r="Z29" s="55">
        <f>'A12'!Z29-'A13'!Z29</f>
        <v>490.92595399999999</v>
      </c>
      <c r="AA29" s="55">
        <f>'A12'!AA29-'A13'!AA29</f>
        <v>563.99473499999999</v>
      </c>
      <c r="AB29" s="55">
        <f>'A12'!AB29-'A13'!AB29</f>
        <v>77.173474000000013</v>
      </c>
      <c r="AC29" s="55">
        <f>'A12'!AC29-'A13'!AC29</f>
        <v>111.93841143614931</v>
      </c>
      <c r="AD29" s="55">
        <f>'A12'!AD29-'A13'!AD29</f>
        <v>740.1828129999999</v>
      </c>
      <c r="AE29" s="55">
        <f>'A12'!AE29-'A13'!AE29</f>
        <v>706.87106299999948</v>
      </c>
      <c r="AF29" s="55">
        <f>'A12'!AF29-'A13'!AF29</f>
        <v>7006.1969204361494</v>
      </c>
    </row>
    <row r="30" spans="1:32" s="1" customFormat="1">
      <c r="A30" s="1" t="s">
        <v>63</v>
      </c>
      <c r="B30" s="1" t="s">
        <v>64</v>
      </c>
      <c r="C30" s="55">
        <f>'A12'!C30-'A13'!C30</f>
        <v>14.863185</v>
      </c>
      <c r="D30" s="55">
        <f>'A12'!D30-'A13'!D30</f>
        <v>9.562144</v>
      </c>
      <c r="E30" s="55">
        <f>'A12'!E30-'A13'!E30</f>
        <v>11.696720999999998</v>
      </c>
      <c r="F30" s="55">
        <f>'A12'!F30-'A13'!F30</f>
        <v>13.117026000000001</v>
      </c>
      <c r="G30" s="55">
        <f>'A12'!G30-'A13'!G30</f>
        <v>12.655082999999998</v>
      </c>
      <c r="H30" s="55">
        <f>'A12'!H30-'A13'!H30</f>
        <v>16.178125000000005</v>
      </c>
      <c r="I30" s="55">
        <f>'A12'!I30-'A13'!I30</f>
        <v>18.691323000000001</v>
      </c>
      <c r="J30" s="55">
        <f>'A12'!J30-'A13'!J30</f>
        <v>19.637094999999999</v>
      </c>
      <c r="K30" s="55">
        <f>'A12'!K30-'A13'!K30</f>
        <v>26.841427000000003</v>
      </c>
      <c r="L30" s="55">
        <f>'A12'!L30-'A13'!L30</f>
        <v>70.906309999999976</v>
      </c>
      <c r="M30" s="55">
        <f>'A12'!M30-'A13'!M30</f>
        <v>115.98386500000002</v>
      </c>
      <c r="N30" s="55">
        <f>'A12'!N30-'A13'!N30</f>
        <v>142.71476299999992</v>
      </c>
      <c r="O30" s="55">
        <f>'A12'!O30-'A13'!O30</f>
        <v>207.98124799999999</v>
      </c>
      <c r="P30" s="55">
        <f>'A12'!P30-'A13'!P30</f>
        <v>292.85333199999991</v>
      </c>
      <c r="Q30" s="55">
        <f>'A12'!Q30-'A13'!Q30</f>
        <v>234.59250299999997</v>
      </c>
      <c r="R30" s="55">
        <f>'A12'!R30-'A13'!R30</f>
        <v>290.53804900000006</v>
      </c>
      <c r="S30" s="55">
        <f>'A12'!S30-'A13'!S30</f>
        <v>376.76042700000005</v>
      </c>
      <c r="T30" s="55">
        <f>'A12'!T30-'A13'!T30</f>
        <v>539.32917099999997</v>
      </c>
      <c r="U30" s="55">
        <f>'A12'!U30-'A13'!U30</f>
        <v>406.57324799999998</v>
      </c>
      <c r="V30" s="55">
        <f>'A12'!V30-'A13'!V30</f>
        <v>239.03387199999975</v>
      </c>
      <c r="W30" s="55">
        <f>'A12'!W30-'A13'!W30</f>
        <v>104.07545599999992</v>
      </c>
      <c r="X30" s="55">
        <f>'A12'!X30-'A13'!X30</f>
        <v>-194.30813000000001</v>
      </c>
      <c r="Y30" s="55">
        <f>'A12'!Y30-'A13'!Y30</f>
        <v>-242.94395400000019</v>
      </c>
      <c r="Z30" s="55">
        <f>'A12'!Z30-'A13'!Z30</f>
        <v>-622.59166699999992</v>
      </c>
      <c r="AA30" s="55">
        <f>'A12'!AA30-'A13'!AA30</f>
        <v>-806.23787699999968</v>
      </c>
      <c r="AB30" s="55">
        <f>'A12'!AB30-'A13'!AB30</f>
        <v>-345.09648500000071</v>
      </c>
      <c r="AC30" s="55">
        <f>'A12'!AC30-'A13'!AC30</f>
        <v>-1077.8893625166997</v>
      </c>
      <c r="AD30" s="55">
        <f>'A12'!AD30-'A13'!AD30</f>
        <v>-1041.1618689999987</v>
      </c>
      <c r="AE30" s="55">
        <f>'A12'!AE30-'A13'!AE30</f>
        <v>-1158.6084499999997</v>
      </c>
      <c r="AF30" s="55">
        <f>'A12'!AF30-'A13'!AF30</f>
        <v>-2324.2534215166997</v>
      </c>
    </row>
    <row r="31" spans="1:32" s="1" customFormat="1">
      <c r="A31" s="1" t="s">
        <v>65</v>
      </c>
      <c r="B31" s="1" t="s">
        <v>66</v>
      </c>
      <c r="C31" s="55">
        <f>'A12'!C31-'A13'!C31</f>
        <v>22.893184000000005</v>
      </c>
      <c r="D31" s="55">
        <f>'A12'!D31-'A13'!D31</f>
        <v>21.130872</v>
      </c>
      <c r="E31" s="55">
        <f>'A12'!E31-'A13'!E31</f>
        <v>37.433414999999989</v>
      </c>
      <c r="F31" s="55">
        <f>'A12'!F31-'A13'!F31</f>
        <v>41.375244000000009</v>
      </c>
      <c r="G31" s="55">
        <f>'A12'!G31-'A13'!G31</f>
        <v>34.191975999999997</v>
      </c>
      <c r="H31" s="55">
        <f>'A12'!H31-'A13'!H31</f>
        <v>34.473743999999996</v>
      </c>
      <c r="I31" s="55">
        <f>'A12'!I31-'A13'!I31</f>
        <v>33.923255000000005</v>
      </c>
      <c r="J31" s="55">
        <f>'A12'!J31-'A13'!J31</f>
        <v>32.078606000000001</v>
      </c>
      <c r="K31" s="55">
        <f>'A12'!K31-'A13'!K31</f>
        <v>43.460682000000013</v>
      </c>
      <c r="L31" s="55">
        <f>'A12'!L31-'A13'!L31</f>
        <v>53.31244199999999</v>
      </c>
      <c r="M31" s="55">
        <f>'A12'!M31-'A13'!M31</f>
        <v>58.919400000000003</v>
      </c>
      <c r="N31" s="55">
        <f>'A12'!N31-'A13'!N31</f>
        <v>61.415860999999992</v>
      </c>
      <c r="O31" s="55">
        <f>'A12'!O31-'A13'!O31</f>
        <v>75.733723000000026</v>
      </c>
      <c r="P31" s="55">
        <f>'A12'!P31-'A13'!P31</f>
        <v>76.535392999999985</v>
      </c>
      <c r="Q31" s="55">
        <f>'A12'!Q31-'A13'!Q31</f>
        <v>82.369520999999992</v>
      </c>
      <c r="R31" s="55">
        <f>'A12'!R31-'A13'!R31</f>
        <v>119.40605299999997</v>
      </c>
      <c r="S31" s="55">
        <f>'A12'!S31-'A13'!S31</f>
        <v>158.83414299999998</v>
      </c>
      <c r="T31" s="55">
        <f>'A12'!T31-'A13'!T31</f>
        <v>197.17383899999999</v>
      </c>
      <c r="U31" s="55">
        <f>'A12'!U31-'A13'!U31</f>
        <v>156.58615900000001</v>
      </c>
      <c r="V31" s="55">
        <f>'A12'!V31-'A13'!V31</f>
        <v>144.94806399999996</v>
      </c>
      <c r="W31" s="55">
        <f>'A12'!W31-'A13'!W31</f>
        <v>183.911462</v>
      </c>
      <c r="X31" s="55">
        <f>'A12'!X31-'A13'!X31</f>
        <v>171.91076599999994</v>
      </c>
      <c r="Y31" s="55">
        <f>'A12'!Y31-'A13'!Y31</f>
        <v>163.10782399999994</v>
      </c>
      <c r="Z31" s="55">
        <f>'A12'!Z31-'A13'!Z31</f>
        <v>137.30009100000001</v>
      </c>
      <c r="AA31" s="55">
        <f>'A12'!AA31-'A13'!AA31</f>
        <v>137.802516</v>
      </c>
      <c r="AB31" s="55">
        <f>'A12'!AB31-'A13'!AB31</f>
        <v>105.11025499999997</v>
      </c>
      <c r="AC31" s="55">
        <f>'A12'!AC31-'A13'!AC31</f>
        <v>140.58416855009821</v>
      </c>
      <c r="AD31" s="55">
        <f>'A12'!AD31-'A13'!AD31</f>
        <v>178.5285520000001</v>
      </c>
      <c r="AE31" s="55">
        <f>'A12'!AE31-'A13'!AE31</f>
        <v>173.46278399999997</v>
      </c>
      <c r="AF31" s="55">
        <f>'A12'!AF31-'A13'!AF31</f>
        <v>2877.913994550097</v>
      </c>
    </row>
    <row r="32" spans="1:32" s="1" customFormat="1">
      <c r="A32" s="1" t="s">
        <v>67</v>
      </c>
      <c r="B32" s="1" t="s">
        <v>68</v>
      </c>
      <c r="C32" s="55">
        <f>'A12'!C32-'A13'!C32</f>
        <v>5.3780679999999998</v>
      </c>
      <c r="D32" s="55">
        <f>'A12'!D32-'A13'!D32</f>
        <v>5.4959759999999998</v>
      </c>
      <c r="E32" s="55">
        <f>'A12'!E32-'A13'!E32</f>
        <v>8.3971940000000007</v>
      </c>
      <c r="F32" s="55">
        <f>'A12'!F32-'A13'!F32</f>
        <v>8.1726519999999994</v>
      </c>
      <c r="G32" s="55">
        <f>'A12'!G32-'A13'!G32</f>
        <v>9.7429310000000005</v>
      </c>
      <c r="H32" s="55">
        <f>'A12'!H32-'A13'!H32</f>
        <v>13.664150999999999</v>
      </c>
      <c r="I32" s="55">
        <f>'A12'!I32-'A13'!I32</f>
        <v>13.176378</v>
      </c>
      <c r="J32" s="55">
        <f>'A12'!J32-'A13'!J32</f>
        <v>13.603045</v>
      </c>
      <c r="K32" s="55">
        <f>'A12'!K32-'A13'!K32</f>
        <v>16.167738</v>
      </c>
      <c r="L32" s="55">
        <f>'A12'!L32-'A13'!L32</f>
        <v>19.612812000000005</v>
      </c>
      <c r="M32" s="55">
        <f>'A12'!M32-'A13'!M32</f>
        <v>23.922563</v>
      </c>
      <c r="N32" s="55">
        <f>'A12'!N32-'A13'!N32</f>
        <v>27.973649999999996</v>
      </c>
      <c r="O32" s="55">
        <f>'A12'!O32-'A13'!O32</f>
        <v>38.610506999999998</v>
      </c>
      <c r="P32" s="55">
        <f>'A12'!P32-'A13'!P32</f>
        <v>46.756198999999995</v>
      </c>
      <c r="Q32" s="55">
        <f>'A12'!Q32-'A13'!Q32</f>
        <v>41.829349000000001</v>
      </c>
      <c r="R32" s="55">
        <f>'A12'!R32-'A13'!R32</f>
        <v>61.496375999999998</v>
      </c>
      <c r="S32" s="55">
        <f>'A12'!S32-'A13'!S32</f>
        <v>77.763402999999997</v>
      </c>
      <c r="T32" s="55">
        <f>'A12'!T32-'A13'!T32</f>
        <v>81.983807999999996</v>
      </c>
      <c r="U32" s="55">
        <f>'A12'!U32-'A13'!U32</f>
        <v>77.432298999999986</v>
      </c>
      <c r="V32" s="55">
        <f>'A12'!V32-'A13'!V32</f>
        <v>81.756866000000002</v>
      </c>
      <c r="W32" s="55">
        <f>'A12'!W32-'A13'!W32</f>
        <v>85.837727000000001</v>
      </c>
      <c r="X32" s="55">
        <f>'A12'!X32-'A13'!X32</f>
        <v>73.557918999999998</v>
      </c>
      <c r="Y32" s="55">
        <f>'A12'!Y32-'A13'!Y32</f>
        <v>82.227812999999998</v>
      </c>
      <c r="Z32" s="55">
        <f>'A12'!Z32-'A13'!Z32</f>
        <v>83.378453000000007</v>
      </c>
      <c r="AA32" s="55">
        <f>'A12'!AA32-'A13'!AA32</f>
        <v>77.182787000000005</v>
      </c>
      <c r="AB32" s="55">
        <f>'A12'!AB32-'A13'!AB32</f>
        <v>78.244219999999999</v>
      </c>
      <c r="AC32" s="55">
        <f>'A12'!AC32-'A13'!AC32</f>
        <v>90.309041550098243</v>
      </c>
      <c r="AD32" s="55">
        <f>'A12'!AD32-'A13'!AD32</f>
        <v>106.31827099999997</v>
      </c>
      <c r="AE32" s="55">
        <f>'A12'!AE32-'A13'!AE32</f>
        <v>115.15849399999999</v>
      </c>
      <c r="AF32" s="55">
        <f>'A12'!AF32-'A13'!AF32</f>
        <v>1465.1506905500983</v>
      </c>
    </row>
    <row r="33" spans="1:32" s="1" customFormat="1">
      <c r="A33" s="1" t="s">
        <v>69</v>
      </c>
      <c r="B33" s="1" t="s">
        <v>70</v>
      </c>
      <c r="C33" s="55">
        <f>'A12'!C33-'A13'!C33</f>
        <v>15.105256999999998</v>
      </c>
      <c r="D33" s="55">
        <f>'A12'!D33-'A13'!D33</f>
        <v>9.3675210000000018</v>
      </c>
      <c r="E33" s="55">
        <f>'A12'!E33-'A13'!E33</f>
        <v>18.07432</v>
      </c>
      <c r="F33" s="55">
        <f>'A12'!F33-'A13'!F33</f>
        <v>8.9979749999999985</v>
      </c>
      <c r="G33" s="55">
        <f>'A12'!G33-'A13'!G33</f>
        <v>7.5958710000000051</v>
      </c>
      <c r="H33" s="55">
        <f>'A12'!H33-'A13'!H33</f>
        <v>12.571859</v>
      </c>
      <c r="I33" s="55">
        <f>'A12'!I33-'A13'!I33</f>
        <v>-8.1492999999991156E-2</v>
      </c>
      <c r="J33" s="55">
        <f>'A12'!J33-'A13'!J33</f>
        <v>14.989151999999995</v>
      </c>
      <c r="K33" s="55">
        <f>'A12'!K33-'A13'!K33</f>
        <v>15.598709000000012</v>
      </c>
      <c r="L33" s="55">
        <f>'A12'!L33-'A13'!L33</f>
        <v>30.044485000000009</v>
      </c>
      <c r="M33" s="55">
        <f>'A12'!M33-'A13'!M33</f>
        <v>51.762796000000023</v>
      </c>
      <c r="N33" s="55">
        <f>'A12'!N33-'A13'!N33</f>
        <v>69.121526999999986</v>
      </c>
      <c r="O33" s="55">
        <f>'A12'!O33-'A13'!O33</f>
        <v>93.84929200000002</v>
      </c>
      <c r="P33" s="55">
        <f>'A12'!P33-'A13'!P33</f>
        <v>168.926557</v>
      </c>
      <c r="Q33" s="55">
        <f>'A12'!Q33-'A13'!Q33</f>
        <v>140.14893599999999</v>
      </c>
      <c r="R33" s="55">
        <f>'A12'!R33-'A13'!R33</f>
        <v>221.341838</v>
      </c>
      <c r="S33" s="55">
        <f>'A12'!S33-'A13'!S33</f>
        <v>300.42838600000005</v>
      </c>
      <c r="T33" s="55">
        <f>'A12'!T33-'A13'!T33</f>
        <v>347.7304610000001</v>
      </c>
      <c r="U33" s="55">
        <f>'A12'!U33-'A13'!U33</f>
        <v>338.81024100000013</v>
      </c>
      <c r="V33" s="55">
        <f>'A12'!V33-'A13'!V33</f>
        <v>419.27653899999984</v>
      </c>
      <c r="W33" s="55">
        <f>'A12'!W33-'A13'!W33</f>
        <v>411.34197899999981</v>
      </c>
      <c r="X33" s="55">
        <f>'A12'!X33-'A13'!X33</f>
        <v>297.99037300000003</v>
      </c>
      <c r="Y33" s="55">
        <f>'A12'!Y33-'A13'!Y33</f>
        <v>288.24113499999993</v>
      </c>
      <c r="Z33" s="55">
        <f>'A12'!Z33-'A13'!Z33</f>
        <v>381.07886000000002</v>
      </c>
      <c r="AA33" s="55">
        <f>'A12'!AA33-'A13'!AA33</f>
        <v>383.9081060000002</v>
      </c>
      <c r="AB33" s="55">
        <f>'A12'!AB33-'A13'!AB33</f>
        <v>507.09896999999984</v>
      </c>
      <c r="AC33" s="55">
        <f>'A12'!AC33-'A13'!AC33</f>
        <v>470.27836105108042</v>
      </c>
      <c r="AD33" s="55">
        <f>'A12'!AD33-'A13'!AD33</f>
        <v>802.22876200000053</v>
      </c>
      <c r="AE33" s="55">
        <f>'A12'!AE33-'A13'!AE33</f>
        <v>1060.0982039999997</v>
      </c>
      <c r="AF33" s="55">
        <f>'A12'!AF33-'A13'!AF33</f>
        <v>6885.9249790510821</v>
      </c>
    </row>
    <row r="34" spans="1:32" s="1" customFormat="1">
      <c r="B34" s="1" t="s">
        <v>431</v>
      </c>
      <c r="C34" s="55">
        <f>'A12'!C34-'A13'!C34</f>
        <v>446.62023400000021</v>
      </c>
      <c r="D34" s="55">
        <f>'A12'!D34-'A13'!D34</f>
        <v>483.08263199999993</v>
      </c>
      <c r="E34" s="55">
        <f>'A12'!E34-'A13'!E34</f>
        <v>705.2380109999998</v>
      </c>
      <c r="F34" s="55">
        <f>'A12'!F34-'A13'!F34</f>
        <v>882.41834800000015</v>
      </c>
      <c r="G34" s="55">
        <f>'A12'!G34-'A13'!G34</f>
        <v>917.83646899999962</v>
      </c>
      <c r="H34" s="55">
        <f>'A12'!H34-'A13'!H34</f>
        <v>1184.7062279999993</v>
      </c>
      <c r="I34" s="55">
        <f>'A12'!I34-'A13'!I34</f>
        <v>1280.058188</v>
      </c>
      <c r="J34" s="55">
        <f>'A12'!J34-'A13'!J34</f>
        <v>1608.0470729999997</v>
      </c>
      <c r="K34" s="55">
        <f>'A12'!K34-'A13'!K34</f>
        <v>1949.0850850000004</v>
      </c>
      <c r="L34" s="55">
        <f>'A12'!L34-'A13'!L34</f>
        <v>4300.2326899999998</v>
      </c>
      <c r="M34" s="55">
        <f>'A12'!M34-'A13'!M34</f>
        <v>6354.392832999999</v>
      </c>
      <c r="N34" s="55">
        <f>'A12'!N34-'A13'!N34</f>
        <v>9508.2330719999991</v>
      </c>
      <c r="O34" s="55">
        <f>'A12'!O34-'A13'!O34</f>
        <v>12502.471281999999</v>
      </c>
      <c r="P34" s="55">
        <f>'A12'!P34-'A13'!P34</f>
        <v>17841.756562000002</v>
      </c>
      <c r="Q34" s="55">
        <f>'A12'!Q34-'A13'!Q34</f>
        <v>15474.800311999999</v>
      </c>
      <c r="R34" s="55">
        <f>'A12'!R34-'A13'!R34</f>
        <v>23294.473768000003</v>
      </c>
      <c r="S34" s="55">
        <f>'A12'!S34-'A13'!S34</f>
        <v>21905.03239</v>
      </c>
      <c r="T34" s="55">
        <f>'A12'!T34-'A13'!T34</f>
        <v>29875.251177000006</v>
      </c>
      <c r="U34" s="55">
        <f>'A12'!U34-'A13'!U34</f>
        <v>33088.214600000007</v>
      </c>
      <c r="V34" s="55">
        <f>'A12'!V34-'A13'!V34</f>
        <v>31709.708488000004</v>
      </c>
      <c r="W34" s="55">
        <f>'A12'!W34-'A13'!W34</f>
        <v>31566.433248999998</v>
      </c>
      <c r="X34" s="55">
        <f>'A12'!X34-'A13'!X34</f>
        <v>28880.076013000009</v>
      </c>
      <c r="Y34" s="55">
        <f>'A12'!Y34-'A13'!Y34</f>
        <v>33359.026566999994</v>
      </c>
      <c r="Z34" s="55">
        <f>'A12'!Z34-'A13'!Z34</f>
        <v>35691.15918000001</v>
      </c>
      <c r="AA34" s="55">
        <f>'A12'!AA34-'A13'!AA34</f>
        <v>38081.617826000009</v>
      </c>
      <c r="AB34" s="55">
        <f>'A12'!AB34-'A13'!AB34</f>
        <v>36788.363032000008</v>
      </c>
      <c r="AC34" s="55">
        <f>'A12'!AC34-'A13'!AC34</f>
        <v>43919.802886807469</v>
      </c>
      <c r="AD34" s="55">
        <f>'A12'!AD34-'A13'!AD34</f>
        <v>39478.246696999995</v>
      </c>
      <c r="AE34" s="55">
        <f>'A12'!AE34-'A13'!AE34</f>
        <v>35465.618277999987</v>
      </c>
      <c r="AF34" s="55">
        <f>'A12'!AF34-'A13'!AF34</f>
        <v>538542.00317080738</v>
      </c>
    </row>
    <row r="35" spans="1:32" s="1" customFormat="1" ht="13.8" thickBo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32" s="1" customFormat="1" ht="13.8" thickTop="1">
      <c r="A36" s="40" t="s">
        <v>583</v>
      </c>
      <c r="B36" s="30"/>
    </row>
  </sheetData>
  <mergeCells count="3">
    <mergeCell ref="C2:AF2"/>
    <mergeCell ref="C4:AF4"/>
    <mergeCell ref="C7:AF8"/>
  </mergeCells>
  <hyperlinks>
    <hyperlink ref="A1" location="INDICE!A1" display="ÍNDICE" xr:uid="{00000000-0004-0000-1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DF5DB-5A84-764B-95DD-37B6BFFF1230}">
  <dimension ref="A1:K28"/>
  <sheetViews>
    <sheetView showGridLines="0" zoomScaleNormal="100" workbookViewId="0"/>
  </sheetViews>
  <sheetFormatPr baseColWidth="10" defaultColWidth="10.88671875" defaultRowHeight="15.6"/>
  <cols>
    <col min="1" max="1" width="10.88671875" style="75"/>
    <col min="2" max="2" width="12.6640625" style="75" customWidth="1"/>
    <col min="3" max="9" width="10.88671875" style="75"/>
    <col min="10" max="10" width="15.33203125" style="75" customWidth="1"/>
    <col min="11" max="16384" width="10.88671875" style="75"/>
  </cols>
  <sheetData>
    <row r="1" spans="1:11">
      <c r="A1" s="74" t="s">
        <v>428</v>
      </c>
    </row>
    <row r="2" spans="1:11">
      <c r="A2" s="74" t="s">
        <v>544</v>
      </c>
    </row>
    <row r="3" spans="1:11" s="77" customFormat="1">
      <c r="A3" s="90" t="s">
        <v>557</v>
      </c>
      <c r="B3" s="90"/>
      <c r="C3" s="90"/>
      <c r="D3" s="90"/>
      <c r="E3" s="90"/>
      <c r="F3" s="90"/>
      <c r="G3" s="90"/>
      <c r="H3" s="90"/>
      <c r="I3" s="90"/>
      <c r="J3" s="90"/>
      <c r="K3" s="76"/>
    </row>
    <row r="4" spans="1:11" s="77" customFormat="1">
      <c r="A4" s="78"/>
      <c r="B4" s="78"/>
      <c r="C4" s="79"/>
      <c r="D4" s="79"/>
      <c r="E4" s="79"/>
      <c r="F4" s="79"/>
      <c r="G4" s="79"/>
      <c r="H4" s="79"/>
      <c r="I4" s="79"/>
      <c r="J4" s="79"/>
      <c r="K4" s="76"/>
    </row>
    <row r="5" spans="1:11" s="77" customFormat="1" ht="13.5" customHeight="1">
      <c r="A5" s="80" t="s">
        <v>545</v>
      </c>
      <c r="B5" s="80"/>
      <c r="C5" s="81">
        <v>2015</v>
      </c>
      <c r="D5" s="81">
        <v>2016</v>
      </c>
      <c r="E5" s="81">
        <v>2017</v>
      </c>
      <c r="F5" s="81">
        <v>2018</v>
      </c>
      <c r="G5" s="81">
        <v>2019</v>
      </c>
      <c r="H5" s="81">
        <v>2020</v>
      </c>
      <c r="I5" s="81">
        <v>2021</v>
      </c>
      <c r="J5" s="81" t="s">
        <v>546</v>
      </c>
      <c r="K5" s="76"/>
    </row>
    <row r="6" spans="1:11" s="77" customFormat="1" ht="13.5" customHeight="1">
      <c r="A6" s="91" t="s">
        <v>430</v>
      </c>
      <c r="B6" s="91"/>
      <c r="C6" s="91"/>
      <c r="D6" s="91"/>
      <c r="E6" s="91"/>
      <c r="F6" s="91"/>
      <c r="G6" s="91"/>
      <c r="H6" s="91"/>
      <c r="I6" s="91"/>
      <c r="J6" s="91"/>
      <c r="K6" s="76"/>
    </row>
    <row r="7" spans="1:11" s="77" customFormat="1">
      <c r="A7" s="78"/>
      <c r="B7" s="82"/>
      <c r="J7" s="76"/>
      <c r="K7" s="76"/>
    </row>
    <row r="8" spans="1:11" s="77" customFormat="1">
      <c r="A8" s="82" t="s">
        <v>547</v>
      </c>
      <c r="B8" s="82"/>
      <c r="C8" s="83">
        <v>449878.70455625001</v>
      </c>
      <c r="D8" s="83">
        <v>449605.94820131001</v>
      </c>
      <c r="E8" s="83">
        <v>483581.11073909997</v>
      </c>
      <c r="F8" s="83">
        <v>505839.7640267</v>
      </c>
      <c r="G8" s="83">
        <v>485276.02031559998</v>
      </c>
      <c r="H8" s="83">
        <v>498807.23185899982</v>
      </c>
      <c r="I8" s="83">
        <v>590383.87496799929</v>
      </c>
      <c r="J8" s="83">
        <f>SUM(C8:I8)</f>
        <v>3463372.6546659591</v>
      </c>
      <c r="K8" s="76"/>
    </row>
    <row r="9" spans="1:11" s="77" customFormat="1">
      <c r="A9" s="82" t="s">
        <v>548</v>
      </c>
      <c r="B9" s="82"/>
      <c r="C9" s="83">
        <v>328219.02812700003</v>
      </c>
      <c r="D9" s="83">
        <v>330850.46873999998</v>
      </c>
      <c r="E9" s="83">
        <v>350616.22747999977</v>
      </c>
      <c r="F9" s="83">
        <v>359806.00973300019</v>
      </c>
      <c r="G9" s="83">
        <v>345101.6207749999</v>
      </c>
      <c r="H9" s="83">
        <v>336883.69450799993</v>
      </c>
      <c r="I9" s="83">
        <v>406439.17962100025</v>
      </c>
      <c r="J9" s="83">
        <f>SUM(C9:I9)</f>
        <v>2457916.2289840002</v>
      </c>
      <c r="K9" s="76"/>
    </row>
    <row r="10" spans="1:11" s="77" customFormat="1">
      <c r="A10" s="82" t="s">
        <v>549</v>
      </c>
      <c r="B10" s="82"/>
      <c r="C10" s="83">
        <v>512329.25530600012</v>
      </c>
      <c r="D10" s="83">
        <v>510081.04126399994</v>
      </c>
      <c r="E10" s="83">
        <v>536959.85614200006</v>
      </c>
      <c r="F10" s="83">
        <v>557466.62829099991</v>
      </c>
      <c r="G10" s="83">
        <v>532861.82527799997</v>
      </c>
      <c r="H10" s="83">
        <v>510162.13044999994</v>
      </c>
      <c r="I10" s="83">
        <v>602204.94465600012</v>
      </c>
      <c r="J10" s="83">
        <f>SUM(C10:I10)</f>
        <v>3762065.6813870003</v>
      </c>
      <c r="K10" s="76"/>
    </row>
    <row r="12" spans="1:11" s="77" customFormat="1">
      <c r="A12" s="90" t="s">
        <v>558</v>
      </c>
      <c r="B12" s="90"/>
      <c r="C12" s="90"/>
      <c r="D12" s="90"/>
      <c r="E12" s="90"/>
      <c r="F12" s="90"/>
      <c r="G12" s="90"/>
      <c r="H12" s="90"/>
      <c r="I12" s="90"/>
      <c r="J12" s="90"/>
      <c r="K12" s="76"/>
    </row>
    <row r="13" spans="1:11" s="77" customFormat="1">
      <c r="A13" s="78"/>
      <c r="B13" s="78"/>
      <c r="C13" s="79"/>
      <c r="D13" s="79"/>
      <c r="E13" s="79"/>
      <c r="F13" s="79"/>
      <c r="G13" s="79"/>
      <c r="H13" s="79"/>
      <c r="I13" s="79"/>
      <c r="J13" s="79"/>
      <c r="K13" s="76"/>
    </row>
    <row r="14" spans="1:11" s="77" customFormat="1" ht="13.5" customHeight="1">
      <c r="A14" s="80" t="s">
        <v>545</v>
      </c>
      <c r="B14" s="80"/>
      <c r="C14" s="81">
        <v>2015</v>
      </c>
      <c r="D14" s="81">
        <v>2016</v>
      </c>
      <c r="E14" s="81">
        <v>2017</v>
      </c>
      <c r="F14" s="81">
        <v>2018</v>
      </c>
      <c r="G14" s="81">
        <v>2019</v>
      </c>
      <c r="H14" s="81">
        <v>2020</v>
      </c>
      <c r="I14" s="81">
        <v>2021</v>
      </c>
      <c r="J14" s="81" t="s">
        <v>546</v>
      </c>
      <c r="K14" s="76"/>
    </row>
    <row r="15" spans="1:11" s="77" customFormat="1" ht="13.5" customHeight="1">
      <c r="A15" s="91" t="s">
        <v>430</v>
      </c>
      <c r="B15" s="91"/>
      <c r="C15" s="91"/>
      <c r="D15" s="91"/>
      <c r="E15" s="91"/>
      <c r="F15" s="91"/>
      <c r="G15" s="91"/>
      <c r="H15" s="91"/>
      <c r="I15" s="91"/>
      <c r="J15" s="91"/>
      <c r="K15" s="76"/>
    </row>
    <row r="16" spans="1:11" s="77" customFormat="1">
      <c r="A16" s="78"/>
      <c r="B16" s="82"/>
      <c r="J16" s="76"/>
      <c r="K16" s="76"/>
    </row>
    <row r="17" spans="1:11" s="77" customFormat="1">
      <c r="A17" s="82" t="s">
        <v>547</v>
      </c>
      <c r="B17" s="82"/>
      <c r="C17" s="83">
        <v>264120.50474716013</v>
      </c>
      <c r="D17" s="83">
        <v>260251.54714534979</v>
      </c>
      <c r="E17" s="83">
        <v>268423.70515166991</v>
      </c>
      <c r="F17" s="83">
        <v>277068.52765701007</v>
      </c>
      <c r="G17" s="83">
        <v>272969.61544508988</v>
      </c>
      <c r="H17" s="83">
        <v>203910.33267000015</v>
      </c>
      <c r="I17" s="83">
        <v>227614.21508499997</v>
      </c>
      <c r="J17" s="83">
        <f>SUM(C17:I17)</f>
        <v>1774358.4479012801</v>
      </c>
      <c r="K17" s="76"/>
    </row>
    <row r="18" spans="1:11" s="77" customFormat="1">
      <c r="A18" s="82" t="s">
        <v>548</v>
      </c>
      <c r="B18" s="82"/>
      <c r="C18" s="83">
        <v>170010.92676900001</v>
      </c>
      <c r="D18" s="83">
        <v>167127.17285999999</v>
      </c>
      <c r="E18" s="83">
        <v>174505.2262479999</v>
      </c>
      <c r="F18" s="83">
        <v>176508.42518700007</v>
      </c>
      <c r="G18" s="83">
        <v>173001.468803</v>
      </c>
      <c r="H18" s="83">
        <v>162785.01234499994</v>
      </c>
      <c r="I18" s="83">
        <v>185404.50694100012</v>
      </c>
      <c r="J18" s="83">
        <f>SUM(C18:I18)</f>
        <v>1209342.7391530001</v>
      </c>
      <c r="K18" s="76"/>
    </row>
    <row r="19" spans="1:11" s="77" customFormat="1">
      <c r="A19" s="82" t="s">
        <v>549</v>
      </c>
      <c r="B19" s="82"/>
      <c r="C19" s="83">
        <v>292038.925674</v>
      </c>
      <c r="D19" s="83">
        <v>286197.13560400001</v>
      </c>
      <c r="E19" s="83">
        <v>294087.59784600005</v>
      </c>
      <c r="F19" s="83">
        <v>304191.43065599998</v>
      </c>
      <c r="G19" s="83">
        <v>299288.43095200002</v>
      </c>
      <c r="H19" s="83">
        <v>267681.37322999997</v>
      </c>
      <c r="I19" s="83">
        <v>301496.10971300001</v>
      </c>
      <c r="J19" s="83">
        <f>SUM(C19:I19)</f>
        <v>2044981.003675</v>
      </c>
      <c r="K19" s="76"/>
    </row>
    <row r="21" spans="1:11">
      <c r="A21" s="84"/>
    </row>
    <row r="22" spans="1:11">
      <c r="A22" s="85" t="s">
        <v>550</v>
      </c>
    </row>
    <row r="23" spans="1:11">
      <c r="A23" s="86" t="s">
        <v>551</v>
      </c>
    </row>
    <row r="24" spans="1:11">
      <c r="A24" s="86" t="s">
        <v>552</v>
      </c>
    </row>
    <row r="25" spans="1:11">
      <c r="A25" s="86" t="s">
        <v>553</v>
      </c>
    </row>
    <row r="26" spans="1:11">
      <c r="A26" s="84"/>
    </row>
    <row r="27" spans="1:11">
      <c r="A27" s="18" t="s">
        <v>559</v>
      </c>
    </row>
    <row r="28" spans="1:11">
      <c r="A28" s="18" t="s">
        <v>560</v>
      </c>
    </row>
  </sheetData>
  <mergeCells count="4">
    <mergeCell ref="A3:J3"/>
    <mergeCell ref="A6:J6"/>
    <mergeCell ref="A12:J12"/>
    <mergeCell ref="A15:J15"/>
  </mergeCells>
  <hyperlinks>
    <hyperlink ref="A1" location="ÍNDICE!A1" display="ÍNDICE" xr:uid="{1CC9F216-9FFA-FC4D-934B-12C913E0826E}"/>
    <hyperlink ref="A2" location="NOTAS!A1" display="NOTAS" xr:uid="{FF3D154F-902A-1747-8AF1-72A394D68C6C}"/>
    <hyperlink ref="A27" location="'NOTAS 2'!A1" display="En el cuadro de NOTAS 2 se pueden observar las diferencias que hay en el total de Importaciones y Exportaciones de la Cadena Hilo, Textil y Confección " xr:uid="{2FFBC499-B3F2-F54C-B14B-DFD3D8CB113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2"/>
  <sheetViews>
    <sheetView zoomScaleNormal="100" workbookViewId="0"/>
  </sheetViews>
  <sheetFormatPr baseColWidth="10" defaultColWidth="11.44140625" defaultRowHeight="13.2"/>
  <cols>
    <col min="1" max="16384" width="11.44140625" style="18"/>
  </cols>
  <sheetData>
    <row r="1" spans="1:5" s="12" customFormat="1">
      <c r="A1" s="11" t="s">
        <v>18</v>
      </c>
    </row>
    <row r="2" spans="1:5" s="12" customFormat="1"/>
    <row r="3" spans="1:5" s="12" customFormat="1">
      <c r="B3" s="13" t="s">
        <v>19</v>
      </c>
    </row>
    <row r="4" spans="1:5" s="12" customFormat="1">
      <c r="B4" s="12" t="s">
        <v>494</v>
      </c>
    </row>
    <row r="5" spans="1:5" s="12" customFormat="1">
      <c r="B5" s="12" t="s">
        <v>20</v>
      </c>
    </row>
    <row r="6" spans="1:5" s="12" customFormat="1">
      <c r="B6" s="12" t="s">
        <v>495</v>
      </c>
    </row>
    <row r="7" spans="1:5" s="12" customFormat="1"/>
    <row r="8" spans="1:5" s="12" customFormat="1">
      <c r="A8" s="14"/>
      <c r="B8" s="13" t="s">
        <v>21</v>
      </c>
      <c r="C8" s="13" t="s">
        <v>22</v>
      </c>
      <c r="D8" s="14"/>
      <c r="E8" s="14"/>
    </row>
    <row r="9" spans="1:5" s="12" customFormat="1">
      <c r="A9" s="14"/>
      <c r="B9" s="14" t="s">
        <v>23</v>
      </c>
      <c r="C9" s="14" t="s">
        <v>24</v>
      </c>
      <c r="D9" s="14"/>
      <c r="E9" s="14"/>
    </row>
    <row r="10" spans="1:5" s="12" customFormat="1">
      <c r="A10" s="14"/>
      <c r="B10" s="14" t="s">
        <v>25</v>
      </c>
      <c r="C10" s="14" t="s">
        <v>26</v>
      </c>
      <c r="D10" s="14"/>
      <c r="E10" s="14"/>
    </row>
    <row r="11" spans="1:5" s="12" customFormat="1">
      <c r="A11" s="14"/>
      <c r="B11" s="14" t="s">
        <v>27</v>
      </c>
      <c r="C11" s="14" t="s">
        <v>28</v>
      </c>
      <c r="D11" s="14"/>
      <c r="E11" s="14"/>
    </row>
    <row r="12" spans="1:5" s="12" customFormat="1">
      <c r="A12" s="14"/>
      <c r="B12" s="14" t="s">
        <v>29</v>
      </c>
      <c r="C12" s="14" t="s">
        <v>30</v>
      </c>
      <c r="D12" s="14"/>
      <c r="E12" s="14"/>
    </row>
    <row r="13" spans="1:5" s="12" customFormat="1">
      <c r="B13" s="12" t="s">
        <v>31</v>
      </c>
      <c r="C13" s="12" t="s">
        <v>32</v>
      </c>
    </row>
    <row r="14" spans="1:5" s="12" customFormat="1">
      <c r="B14" s="12" t="s">
        <v>33</v>
      </c>
      <c r="C14" s="12" t="s">
        <v>34</v>
      </c>
    </row>
    <row r="15" spans="1:5" s="12" customFormat="1">
      <c r="B15" s="12" t="s">
        <v>35</v>
      </c>
      <c r="C15" s="12" t="s">
        <v>36</v>
      </c>
    </row>
    <row r="16" spans="1:5" s="12" customFormat="1">
      <c r="B16" s="12" t="s">
        <v>37</v>
      </c>
      <c r="C16" s="12" t="s">
        <v>38</v>
      </c>
    </row>
    <row r="17" spans="2:3" s="12" customFormat="1">
      <c r="B17" s="12" t="s">
        <v>39</v>
      </c>
      <c r="C17" s="12" t="s">
        <v>40</v>
      </c>
    </row>
    <row r="18" spans="2:3" s="12" customFormat="1">
      <c r="B18" s="12" t="s">
        <v>41</v>
      </c>
      <c r="C18" s="12" t="s">
        <v>42</v>
      </c>
    </row>
    <row r="19" spans="2:3" s="12" customFormat="1">
      <c r="B19" s="12" t="s">
        <v>43</v>
      </c>
      <c r="C19" s="12" t="s">
        <v>44</v>
      </c>
    </row>
    <row r="20" spans="2:3" s="12" customFormat="1">
      <c r="B20" s="12" t="s">
        <v>45</v>
      </c>
      <c r="C20" s="12" t="s">
        <v>46</v>
      </c>
    </row>
    <row r="21" spans="2:3" s="12" customFormat="1">
      <c r="B21" s="12" t="s">
        <v>47</v>
      </c>
      <c r="C21" s="12" t="s">
        <v>48</v>
      </c>
    </row>
    <row r="22" spans="2:3" s="12" customFormat="1">
      <c r="B22" s="12" t="s">
        <v>49</v>
      </c>
      <c r="C22" s="12" t="s">
        <v>50</v>
      </c>
    </row>
    <row r="23" spans="2:3" s="12" customFormat="1">
      <c r="B23" s="12" t="s">
        <v>51</v>
      </c>
      <c r="C23" s="12" t="s">
        <v>52</v>
      </c>
    </row>
    <row r="24" spans="2:3" s="12" customFormat="1">
      <c r="B24" s="12" t="s">
        <v>53</v>
      </c>
      <c r="C24" s="12" t="s">
        <v>54</v>
      </c>
    </row>
    <row r="25" spans="2:3" s="12" customFormat="1">
      <c r="B25" s="12" t="s">
        <v>55</v>
      </c>
      <c r="C25" s="12" t="s">
        <v>56</v>
      </c>
    </row>
    <row r="26" spans="2:3" s="12" customFormat="1">
      <c r="B26" s="12" t="s">
        <v>57</v>
      </c>
      <c r="C26" s="12" t="s">
        <v>58</v>
      </c>
    </row>
    <row r="27" spans="2:3" s="12" customFormat="1">
      <c r="B27" s="12" t="s">
        <v>59</v>
      </c>
      <c r="C27" s="12" t="s">
        <v>60</v>
      </c>
    </row>
    <row r="28" spans="2:3" s="12" customFormat="1">
      <c r="B28" s="12" t="s">
        <v>61</v>
      </c>
      <c r="C28" s="12" t="s">
        <v>62</v>
      </c>
    </row>
    <row r="29" spans="2:3" s="12" customFormat="1">
      <c r="B29" s="12" t="s">
        <v>63</v>
      </c>
      <c r="C29" s="12" t="s">
        <v>64</v>
      </c>
    </row>
    <row r="30" spans="2:3" s="12" customFormat="1">
      <c r="B30" s="12" t="s">
        <v>65</v>
      </c>
      <c r="C30" s="12" t="s">
        <v>66</v>
      </c>
    </row>
    <row r="31" spans="2:3" s="12" customFormat="1">
      <c r="B31" s="12" t="s">
        <v>67</v>
      </c>
      <c r="C31" s="12" t="s">
        <v>68</v>
      </c>
    </row>
    <row r="32" spans="2:3" s="12" customFormat="1">
      <c r="B32" s="12" t="s">
        <v>69</v>
      </c>
      <c r="C32" s="12" t="s">
        <v>70</v>
      </c>
    </row>
    <row r="33" spans="1:3" s="12" customFormat="1">
      <c r="B33" s="13"/>
    </row>
    <row r="34" spans="1:3" s="15" customFormat="1">
      <c r="A34" s="15" t="s">
        <v>71</v>
      </c>
      <c r="B34" s="15" t="s">
        <v>72</v>
      </c>
      <c r="C34" s="15" t="s">
        <v>73</v>
      </c>
    </row>
    <row r="35" spans="1:3" s="12" customFormat="1">
      <c r="B35" s="16" t="s">
        <v>21</v>
      </c>
      <c r="C35" s="16" t="s">
        <v>22</v>
      </c>
    </row>
    <row r="36" spans="1:3" s="12" customFormat="1">
      <c r="A36" s="22" t="s">
        <v>21</v>
      </c>
      <c r="B36" s="22">
        <v>844399</v>
      </c>
      <c r="C36" s="16"/>
    </row>
    <row r="37" spans="1:3" s="22" customFormat="1">
      <c r="A37" s="22" t="s">
        <v>21</v>
      </c>
      <c r="B37" s="22">
        <v>846900</v>
      </c>
    </row>
    <row r="38" spans="1:3" s="22" customFormat="1">
      <c r="A38" s="22" t="s">
        <v>21</v>
      </c>
      <c r="B38" s="22">
        <v>846911</v>
      </c>
      <c r="C38" s="22" t="s">
        <v>74</v>
      </c>
    </row>
    <row r="39" spans="1:3" s="22" customFormat="1">
      <c r="A39" s="22" t="s">
        <v>21</v>
      </c>
      <c r="B39" s="22">
        <v>846912</v>
      </c>
      <c r="C39" s="22" t="s">
        <v>75</v>
      </c>
    </row>
    <row r="40" spans="1:3" s="22" customFormat="1">
      <c r="A40" s="22" t="s">
        <v>21</v>
      </c>
      <c r="B40" s="22">
        <v>846920</v>
      </c>
      <c r="C40" s="22" t="s">
        <v>76</v>
      </c>
    </row>
    <row r="41" spans="1:3" s="22" customFormat="1">
      <c r="A41" s="22" t="s">
        <v>21</v>
      </c>
      <c r="B41" s="22">
        <v>846930</v>
      </c>
      <c r="C41" s="22" t="s">
        <v>77</v>
      </c>
    </row>
    <row r="42" spans="1:3" s="22" customFormat="1">
      <c r="A42" s="22" t="s">
        <v>21</v>
      </c>
      <c r="B42" s="22">
        <v>847010</v>
      </c>
    </row>
    <row r="43" spans="1:3" s="22" customFormat="1">
      <c r="A43" s="22" t="s">
        <v>21</v>
      </c>
      <c r="B43" s="22">
        <v>847021</v>
      </c>
      <c r="C43" s="22" t="s">
        <v>78</v>
      </c>
    </row>
    <row r="44" spans="1:3" s="22" customFormat="1">
      <c r="A44" s="22" t="s">
        <v>21</v>
      </c>
      <c r="B44" s="22">
        <v>847029</v>
      </c>
      <c r="C44" s="22" t="s">
        <v>79</v>
      </c>
    </row>
    <row r="45" spans="1:3" s="22" customFormat="1">
      <c r="A45" s="22" t="s">
        <v>21</v>
      </c>
      <c r="B45" s="22">
        <v>847030</v>
      </c>
    </row>
    <row r="46" spans="1:3" s="22" customFormat="1">
      <c r="A46" s="22" t="s">
        <v>21</v>
      </c>
      <c r="B46" s="22">
        <v>847040</v>
      </c>
      <c r="C46" s="22" t="s">
        <v>80</v>
      </c>
    </row>
    <row r="47" spans="1:3" s="22" customFormat="1">
      <c r="A47" s="22" t="s">
        <v>21</v>
      </c>
      <c r="B47" s="22">
        <v>847090</v>
      </c>
      <c r="C47" s="22" t="s">
        <v>81</v>
      </c>
    </row>
    <row r="48" spans="1:3" s="22" customFormat="1">
      <c r="A48" s="22" t="s">
        <v>21</v>
      </c>
      <c r="B48" s="22">
        <v>847210</v>
      </c>
      <c r="C48" s="22" t="s">
        <v>82</v>
      </c>
    </row>
    <row r="49" spans="1:3" s="22" customFormat="1">
      <c r="A49" s="22" t="s">
        <v>21</v>
      </c>
      <c r="B49" s="22">
        <v>847220</v>
      </c>
      <c r="C49" s="22" t="s">
        <v>83</v>
      </c>
    </row>
    <row r="50" spans="1:3" s="22" customFormat="1">
      <c r="A50" s="22" t="s">
        <v>21</v>
      </c>
      <c r="B50" s="22">
        <v>847230</v>
      </c>
      <c r="C50" s="22" t="s">
        <v>84</v>
      </c>
    </row>
    <row r="51" spans="1:3" s="22" customFormat="1">
      <c r="A51" s="22" t="s">
        <v>21</v>
      </c>
      <c r="B51" s="22">
        <v>847290</v>
      </c>
      <c r="C51" s="22" t="s">
        <v>85</v>
      </c>
    </row>
    <row r="52" spans="1:3" s="22" customFormat="1">
      <c r="A52" s="22" t="s">
        <v>21</v>
      </c>
      <c r="B52" s="22">
        <v>847310</v>
      </c>
    </row>
    <row r="53" spans="1:3" s="22" customFormat="1">
      <c r="A53" s="22" t="s">
        <v>21</v>
      </c>
      <c r="B53" s="22">
        <v>847321</v>
      </c>
      <c r="C53" s="22" t="s">
        <v>86</v>
      </c>
    </row>
    <row r="54" spans="1:3" s="22" customFormat="1">
      <c r="A54" s="22" t="s">
        <v>21</v>
      </c>
      <c r="B54" s="22">
        <v>847329</v>
      </c>
      <c r="C54" s="22" t="s">
        <v>87</v>
      </c>
    </row>
    <row r="55" spans="1:3" s="22" customFormat="1">
      <c r="A55" s="22" t="s">
        <v>21</v>
      </c>
      <c r="B55" s="22">
        <v>847340</v>
      </c>
      <c r="C55" s="22" t="s">
        <v>88</v>
      </c>
    </row>
    <row r="56" spans="1:3" s="22" customFormat="1">
      <c r="A56" s="22" t="s">
        <v>21</v>
      </c>
      <c r="B56" s="22">
        <v>852010</v>
      </c>
      <c r="C56" s="22" t="s">
        <v>89</v>
      </c>
    </row>
    <row r="57" spans="1:3" s="22" customFormat="1"/>
    <row r="58" spans="1:3" s="12" customFormat="1">
      <c r="B58" s="17" t="s">
        <v>23</v>
      </c>
      <c r="C58" s="17" t="s">
        <v>24</v>
      </c>
    </row>
    <row r="59" spans="1:3" s="22" customFormat="1">
      <c r="A59" s="22" t="s">
        <v>23</v>
      </c>
      <c r="B59" s="22">
        <v>844332</v>
      </c>
      <c r="C59" s="22" t="s">
        <v>90</v>
      </c>
    </row>
    <row r="60" spans="1:3" s="22" customFormat="1">
      <c r="A60" s="22" t="s">
        <v>23</v>
      </c>
      <c r="B60" s="22">
        <v>844399</v>
      </c>
    </row>
    <row r="61" spans="1:3" s="22" customFormat="1">
      <c r="A61" s="22" t="s">
        <v>23</v>
      </c>
      <c r="B61" s="22">
        <v>851711</v>
      </c>
    </row>
    <row r="62" spans="1:3" s="22" customFormat="1">
      <c r="A62" s="22" t="s">
        <v>23</v>
      </c>
      <c r="B62" s="22">
        <v>851712</v>
      </c>
    </row>
    <row r="63" spans="1:3" s="22" customFormat="1">
      <c r="A63" s="22" t="s">
        <v>23</v>
      </c>
      <c r="B63" s="22">
        <v>851718</v>
      </c>
    </row>
    <row r="64" spans="1:3" s="22" customFormat="1">
      <c r="A64" s="22" t="s">
        <v>23</v>
      </c>
      <c r="B64" s="22">
        <v>851719</v>
      </c>
    </row>
    <row r="65" spans="1:3" s="22" customFormat="1">
      <c r="A65" s="22" t="s">
        <v>23</v>
      </c>
      <c r="B65" s="22">
        <v>851721</v>
      </c>
      <c r="C65" s="22" t="s">
        <v>91</v>
      </c>
    </row>
    <row r="66" spans="1:3" s="22" customFormat="1">
      <c r="A66" s="22" t="s">
        <v>23</v>
      </c>
      <c r="B66" s="22">
        <v>851722</v>
      </c>
      <c r="C66" s="22" t="s">
        <v>92</v>
      </c>
    </row>
    <row r="67" spans="1:3" s="22" customFormat="1">
      <c r="A67" s="22" t="s">
        <v>23</v>
      </c>
      <c r="B67" s="22">
        <v>851730</v>
      </c>
      <c r="C67" s="22" t="s">
        <v>93</v>
      </c>
    </row>
    <row r="68" spans="1:3" s="22" customFormat="1">
      <c r="A68" s="22" t="s">
        <v>23</v>
      </c>
      <c r="B68" s="22">
        <v>851750</v>
      </c>
      <c r="C68" s="22" t="s">
        <v>94</v>
      </c>
    </row>
    <row r="69" spans="1:3" s="22" customFormat="1">
      <c r="A69" s="22" t="s">
        <v>23</v>
      </c>
      <c r="B69" s="22">
        <v>851761</v>
      </c>
    </row>
    <row r="70" spans="1:3" s="22" customFormat="1">
      <c r="A70" s="22" t="s">
        <v>23</v>
      </c>
      <c r="B70" s="22">
        <v>851762</v>
      </c>
    </row>
    <row r="71" spans="1:3" s="22" customFormat="1">
      <c r="A71" s="22" t="s">
        <v>23</v>
      </c>
      <c r="B71" s="22">
        <v>851769</v>
      </c>
      <c r="C71" s="22" t="s">
        <v>95</v>
      </c>
    </row>
    <row r="72" spans="1:3" s="22" customFormat="1">
      <c r="A72" s="22" t="s">
        <v>23</v>
      </c>
      <c r="B72" s="22">
        <v>851770</v>
      </c>
      <c r="C72" s="22" t="s">
        <v>96</v>
      </c>
    </row>
    <row r="73" spans="1:3" s="22" customFormat="1">
      <c r="A73" s="22" t="s">
        <v>23</v>
      </c>
      <c r="B73" s="22">
        <v>851780</v>
      </c>
      <c r="C73" s="22" t="s">
        <v>97</v>
      </c>
    </row>
    <row r="74" spans="1:3" s="22" customFormat="1">
      <c r="A74" s="22" t="s">
        <v>23</v>
      </c>
      <c r="B74" s="22">
        <v>851790</v>
      </c>
      <c r="C74" s="22" t="s">
        <v>98</v>
      </c>
    </row>
    <row r="75" spans="1:3" s="22" customFormat="1">
      <c r="A75" s="22" t="s">
        <v>23</v>
      </c>
      <c r="B75" s="22">
        <v>851810</v>
      </c>
      <c r="C75" s="22" t="s">
        <v>99</v>
      </c>
    </row>
    <row r="76" spans="1:3" s="22" customFormat="1">
      <c r="A76" s="22" t="s">
        <v>23</v>
      </c>
      <c r="B76" s="22">
        <v>851829</v>
      </c>
      <c r="C76" s="22" t="s">
        <v>100</v>
      </c>
    </row>
    <row r="77" spans="1:3" s="22" customFormat="1">
      <c r="A77" s="22" t="s">
        <v>23</v>
      </c>
      <c r="B77" s="22">
        <v>851830</v>
      </c>
      <c r="C77" s="22" t="s">
        <v>101</v>
      </c>
    </row>
    <row r="78" spans="1:3" s="22" customFormat="1">
      <c r="A78" s="22" t="s">
        <v>23</v>
      </c>
      <c r="B78" s="22">
        <v>851840</v>
      </c>
    </row>
    <row r="79" spans="1:3" s="22" customFormat="1">
      <c r="A79" s="22" t="s">
        <v>23</v>
      </c>
      <c r="B79" s="22">
        <v>851890</v>
      </c>
      <c r="C79" s="22" t="s">
        <v>102</v>
      </c>
    </row>
    <row r="80" spans="1:3" s="22" customFormat="1">
      <c r="A80" s="22" t="s">
        <v>23</v>
      </c>
      <c r="B80" s="22">
        <v>851950</v>
      </c>
      <c r="C80" s="22" t="s">
        <v>103</v>
      </c>
    </row>
    <row r="81" spans="1:3" s="22" customFormat="1">
      <c r="A81" s="22" t="s">
        <v>23</v>
      </c>
      <c r="B81" s="22">
        <v>852020</v>
      </c>
      <c r="C81" s="22" t="s">
        <v>104</v>
      </c>
    </row>
    <row r="82" spans="1:3" s="22" customFormat="1">
      <c r="A82" s="22" t="s">
        <v>23</v>
      </c>
      <c r="B82" s="22">
        <v>852290</v>
      </c>
      <c r="C82" s="22" t="s">
        <v>105</v>
      </c>
    </row>
    <row r="83" spans="1:3" s="22" customFormat="1">
      <c r="A83" s="22" t="s">
        <v>23</v>
      </c>
      <c r="B83" s="22">
        <v>852510</v>
      </c>
      <c r="C83" s="22" t="s">
        <v>106</v>
      </c>
    </row>
    <row r="84" spans="1:3" s="22" customFormat="1">
      <c r="A84" s="22" t="s">
        <v>23</v>
      </c>
      <c r="B84" s="22">
        <v>852520</v>
      </c>
      <c r="C84" s="22" t="s">
        <v>107</v>
      </c>
    </row>
    <row r="85" spans="1:3" s="22" customFormat="1">
      <c r="A85" s="22" t="s">
        <v>23</v>
      </c>
      <c r="B85" s="22">
        <v>852550</v>
      </c>
      <c r="C85" s="22" t="s">
        <v>108</v>
      </c>
    </row>
    <row r="86" spans="1:3" s="22" customFormat="1">
      <c r="A86" s="22" t="s">
        <v>23</v>
      </c>
      <c r="B86" s="22">
        <v>852560</v>
      </c>
      <c r="C86" s="22" t="s">
        <v>109</v>
      </c>
    </row>
    <row r="87" spans="1:3" s="22" customFormat="1">
      <c r="A87" s="22" t="s">
        <v>23</v>
      </c>
      <c r="B87" s="22">
        <v>852731</v>
      </c>
      <c r="C87" s="22" t="s">
        <v>110</v>
      </c>
    </row>
    <row r="88" spans="1:3" s="22" customFormat="1">
      <c r="A88" s="22" t="s">
        <v>23</v>
      </c>
      <c r="B88" s="22">
        <v>852790</v>
      </c>
      <c r="C88" s="22" t="s">
        <v>111</v>
      </c>
    </row>
    <row r="89" spans="1:3" s="22" customFormat="1">
      <c r="A89" s="22" t="s">
        <v>23</v>
      </c>
      <c r="B89" s="22">
        <v>852791</v>
      </c>
      <c r="C89" s="22" t="s">
        <v>112</v>
      </c>
    </row>
    <row r="90" spans="1:3" s="22" customFormat="1">
      <c r="A90" s="22" t="s">
        <v>23</v>
      </c>
      <c r="B90" s="22">
        <v>852799</v>
      </c>
      <c r="C90" s="22" t="s">
        <v>113</v>
      </c>
    </row>
    <row r="91" spans="1:3" s="22" customFormat="1">
      <c r="A91" s="22" t="s">
        <v>23</v>
      </c>
      <c r="B91" s="22">
        <v>852910</v>
      </c>
      <c r="C91" s="22" t="s">
        <v>114</v>
      </c>
    </row>
    <row r="92" spans="1:3" s="22" customFormat="1">
      <c r="A92" s="22" t="s">
        <v>23</v>
      </c>
      <c r="B92" s="22">
        <v>852990</v>
      </c>
      <c r="C92" s="22" t="s">
        <v>115</v>
      </c>
    </row>
    <row r="93" spans="1:3" s="22" customFormat="1">
      <c r="A93" s="22" t="s">
        <v>23</v>
      </c>
      <c r="B93" s="22">
        <v>853180</v>
      </c>
      <c r="C93" s="22" t="s">
        <v>116</v>
      </c>
    </row>
    <row r="94" spans="1:3" s="22" customFormat="1">
      <c r="A94" s="22" t="s">
        <v>23</v>
      </c>
      <c r="B94" s="22">
        <v>853190</v>
      </c>
    </row>
    <row r="95" spans="1:3" s="22" customFormat="1">
      <c r="A95" s="22" t="s">
        <v>23</v>
      </c>
      <c r="B95" s="22">
        <v>854370</v>
      </c>
      <c r="C95" s="22" t="s">
        <v>117</v>
      </c>
    </row>
    <row r="96" spans="1:3" s="22" customFormat="1">
      <c r="A96" s="22" t="s">
        <v>23</v>
      </c>
      <c r="B96" s="22">
        <v>854389</v>
      </c>
      <c r="C96" s="22" t="s">
        <v>118</v>
      </c>
    </row>
    <row r="97" spans="1:3" s="22" customFormat="1">
      <c r="A97" s="22" t="s">
        <v>23</v>
      </c>
      <c r="B97" s="22">
        <v>880260</v>
      </c>
      <c r="C97" s="22" t="s">
        <v>95</v>
      </c>
    </row>
    <row r="98" spans="1:3" s="22" customFormat="1">
      <c r="A98" s="22" t="s">
        <v>23</v>
      </c>
      <c r="B98" s="22">
        <v>880390</v>
      </c>
      <c r="C98" s="22" t="s">
        <v>119</v>
      </c>
    </row>
    <row r="99" spans="1:3" s="22" customFormat="1"/>
    <row r="100" spans="1:3" s="12" customFormat="1">
      <c r="B100" s="17" t="s">
        <v>25</v>
      </c>
      <c r="C100" s="17" t="s">
        <v>26</v>
      </c>
    </row>
    <row r="101" spans="1:3" s="22" customFormat="1">
      <c r="A101" s="22" t="s">
        <v>25</v>
      </c>
      <c r="B101" s="22">
        <v>851810</v>
      </c>
      <c r="C101" s="22" t="s">
        <v>97</v>
      </c>
    </row>
    <row r="102" spans="1:3" s="22" customFormat="1">
      <c r="A102" s="22" t="s">
        <v>25</v>
      </c>
      <c r="B102" s="22">
        <v>851821</v>
      </c>
      <c r="C102" s="22" t="s">
        <v>98</v>
      </c>
    </row>
    <row r="103" spans="1:3" s="22" customFormat="1">
      <c r="A103" s="22" t="s">
        <v>25</v>
      </c>
      <c r="B103" s="22">
        <v>851822</v>
      </c>
      <c r="C103" s="22" t="s">
        <v>120</v>
      </c>
    </row>
    <row r="104" spans="1:3" s="22" customFormat="1">
      <c r="A104" s="22" t="s">
        <v>25</v>
      </c>
      <c r="B104" s="22">
        <v>851829</v>
      </c>
      <c r="C104" s="22" t="s">
        <v>99</v>
      </c>
    </row>
    <row r="105" spans="1:3" s="22" customFormat="1">
      <c r="A105" s="22" t="s">
        <v>25</v>
      </c>
      <c r="B105" s="22">
        <v>851830</v>
      </c>
    </row>
    <row r="106" spans="1:3" s="22" customFormat="1">
      <c r="A106" s="22" t="s">
        <v>25</v>
      </c>
      <c r="B106" s="22">
        <v>851840</v>
      </c>
      <c r="C106" s="22" t="s">
        <v>121</v>
      </c>
    </row>
    <row r="107" spans="1:3" s="22" customFormat="1">
      <c r="A107" s="22" t="s">
        <v>25</v>
      </c>
      <c r="B107" s="22">
        <v>851850</v>
      </c>
    </row>
    <row r="108" spans="1:3" s="22" customFormat="1">
      <c r="A108" s="22" t="s">
        <v>25</v>
      </c>
      <c r="B108" s="22">
        <v>851890</v>
      </c>
    </row>
    <row r="109" spans="1:3" s="22" customFormat="1">
      <c r="A109" s="22" t="s">
        <v>25</v>
      </c>
      <c r="B109" s="22">
        <v>851910</v>
      </c>
      <c r="C109" s="22" t="s">
        <v>122</v>
      </c>
    </row>
    <row r="110" spans="1:3" s="22" customFormat="1">
      <c r="A110" s="22" t="s">
        <v>25</v>
      </c>
      <c r="B110" s="22">
        <v>851920</v>
      </c>
    </row>
    <row r="111" spans="1:3" s="22" customFormat="1">
      <c r="A111" s="22" t="s">
        <v>25</v>
      </c>
      <c r="B111" s="22">
        <v>851921</v>
      </c>
    </row>
    <row r="112" spans="1:3" s="22" customFormat="1">
      <c r="A112" s="22" t="s">
        <v>25</v>
      </c>
      <c r="B112" s="22">
        <v>851929</v>
      </c>
    </row>
    <row r="113" spans="1:3" s="22" customFormat="1">
      <c r="A113" s="22" t="s">
        <v>25</v>
      </c>
      <c r="B113" s="22">
        <v>851930</v>
      </c>
      <c r="C113" s="22" t="s">
        <v>101</v>
      </c>
    </row>
    <row r="114" spans="1:3" s="22" customFormat="1">
      <c r="A114" s="22" t="s">
        <v>25</v>
      </c>
      <c r="B114" s="22">
        <v>851931</v>
      </c>
      <c r="C114" s="22" t="s">
        <v>123</v>
      </c>
    </row>
    <row r="115" spans="1:3" s="22" customFormat="1">
      <c r="A115" s="22" t="s">
        <v>25</v>
      </c>
      <c r="B115" s="22">
        <v>851939</v>
      </c>
    </row>
    <row r="116" spans="1:3" s="22" customFormat="1">
      <c r="A116" s="22" t="s">
        <v>25</v>
      </c>
      <c r="B116" s="22">
        <v>851940</v>
      </c>
    </row>
    <row r="117" spans="1:3" s="22" customFormat="1">
      <c r="A117" s="22" t="s">
        <v>25</v>
      </c>
      <c r="B117" s="22">
        <v>851981</v>
      </c>
    </row>
    <row r="118" spans="1:3" s="22" customFormat="1">
      <c r="A118" s="22" t="s">
        <v>25</v>
      </c>
      <c r="B118" s="22">
        <v>851989</v>
      </c>
    </row>
    <row r="119" spans="1:3" s="22" customFormat="1">
      <c r="A119" s="22" t="s">
        <v>25</v>
      </c>
      <c r="B119" s="22">
        <v>851992</v>
      </c>
    </row>
    <row r="120" spans="1:3" s="22" customFormat="1">
      <c r="A120" s="22" t="s">
        <v>25</v>
      </c>
      <c r="B120" s="22">
        <v>851993</v>
      </c>
    </row>
    <row r="121" spans="1:3" s="22" customFormat="1">
      <c r="A121" s="22" t="s">
        <v>25</v>
      </c>
      <c r="B121" s="22">
        <v>851999</v>
      </c>
    </row>
    <row r="122" spans="1:3" s="22" customFormat="1">
      <c r="A122" s="22" t="s">
        <v>25</v>
      </c>
      <c r="B122" s="22">
        <v>852032</v>
      </c>
      <c r="C122" s="22" t="s">
        <v>124</v>
      </c>
    </row>
    <row r="123" spans="1:3" s="22" customFormat="1">
      <c r="A123" s="22" t="s">
        <v>25</v>
      </c>
      <c r="B123" s="22">
        <v>852033</v>
      </c>
      <c r="C123" s="22" t="s">
        <v>125</v>
      </c>
    </row>
    <row r="124" spans="1:3" s="22" customFormat="1">
      <c r="A124" s="22" t="s">
        <v>25</v>
      </c>
      <c r="B124" s="22">
        <v>852039</v>
      </c>
      <c r="C124" s="22" t="s">
        <v>126</v>
      </c>
    </row>
    <row r="125" spans="1:3" s="22" customFormat="1">
      <c r="A125" s="22" t="s">
        <v>25</v>
      </c>
      <c r="B125" s="22">
        <v>852090</v>
      </c>
      <c r="C125" s="22" t="s">
        <v>102</v>
      </c>
    </row>
    <row r="126" spans="1:3" s="22" customFormat="1">
      <c r="A126" s="22" t="s">
        <v>25</v>
      </c>
      <c r="B126" s="22">
        <v>852110</v>
      </c>
    </row>
    <row r="127" spans="1:3" s="22" customFormat="1">
      <c r="A127" s="22" t="s">
        <v>25</v>
      </c>
      <c r="B127" s="22">
        <v>852190</v>
      </c>
      <c r="C127" s="22" t="s">
        <v>107</v>
      </c>
    </row>
    <row r="128" spans="1:3" s="22" customFormat="1">
      <c r="A128" s="22" t="s">
        <v>25</v>
      </c>
      <c r="B128" s="22">
        <v>852210</v>
      </c>
      <c r="C128" s="22" t="s">
        <v>127</v>
      </c>
    </row>
    <row r="129" spans="1:3" s="22" customFormat="1">
      <c r="A129" s="22" t="s">
        <v>25</v>
      </c>
      <c r="B129" s="22">
        <v>852290</v>
      </c>
      <c r="C129" s="22" t="s">
        <v>128</v>
      </c>
    </row>
    <row r="130" spans="1:3" s="22" customFormat="1">
      <c r="A130" s="22" t="s">
        <v>25</v>
      </c>
      <c r="B130" s="22">
        <v>852540</v>
      </c>
      <c r="C130" s="22" t="s">
        <v>129</v>
      </c>
    </row>
    <row r="131" spans="1:3" s="22" customFormat="1">
      <c r="A131" s="22" t="s">
        <v>25</v>
      </c>
      <c r="B131" s="22">
        <v>852580</v>
      </c>
      <c r="C131" s="22" t="s">
        <v>108</v>
      </c>
    </row>
    <row r="132" spans="1:3" s="22" customFormat="1">
      <c r="A132" s="22" t="s">
        <v>25</v>
      </c>
      <c r="B132" s="22">
        <v>852712</v>
      </c>
      <c r="C132" s="22" t="s">
        <v>109</v>
      </c>
    </row>
    <row r="133" spans="1:3" s="22" customFormat="1">
      <c r="A133" s="22" t="s">
        <v>25</v>
      </c>
      <c r="B133" s="22">
        <v>852713</v>
      </c>
    </row>
    <row r="134" spans="1:3" s="22" customFormat="1">
      <c r="A134" s="22" t="s">
        <v>25</v>
      </c>
      <c r="B134" s="22">
        <v>852719</v>
      </c>
    </row>
    <row r="135" spans="1:3" s="22" customFormat="1">
      <c r="A135" s="22" t="s">
        <v>25</v>
      </c>
      <c r="B135" s="22">
        <v>852721</v>
      </c>
    </row>
    <row r="136" spans="1:3" s="22" customFormat="1">
      <c r="A136" s="22" t="s">
        <v>25</v>
      </c>
      <c r="B136" s="22">
        <v>852729</v>
      </c>
    </row>
    <row r="137" spans="1:3" s="22" customFormat="1">
      <c r="A137" s="22" t="s">
        <v>25</v>
      </c>
      <c r="B137" s="22">
        <v>852731</v>
      </c>
      <c r="C137" s="22" t="s">
        <v>130</v>
      </c>
    </row>
    <row r="138" spans="1:3" s="22" customFormat="1">
      <c r="A138" s="22" t="s">
        <v>25</v>
      </c>
      <c r="B138" s="22">
        <v>852732</v>
      </c>
      <c r="C138" s="22" t="s">
        <v>131</v>
      </c>
    </row>
    <row r="139" spans="1:3" s="22" customFormat="1">
      <c r="A139" s="22" t="s">
        <v>25</v>
      </c>
      <c r="B139" s="22">
        <v>852739</v>
      </c>
      <c r="C139" s="22" t="s">
        <v>110</v>
      </c>
    </row>
    <row r="140" spans="1:3" s="22" customFormat="1">
      <c r="A140" s="22" t="s">
        <v>25</v>
      </c>
      <c r="B140" s="22">
        <v>852790</v>
      </c>
    </row>
    <row r="141" spans="1:3" s="22" customFormat="1">
      <c r="A141" s="22" t="s">
        <v>25</v>
      </c>
      <c r="B141" s="22">
        <v>852791</v>
      </c>
    </row>
    <row r="142" spans="1:3" s="22" customFormat="1">
      <c r="A142" s="22" t="s">
        <v>25</v>
      </c>
      <c r="B142" s="22">
        <v>852792</v>
      </c>
    </row>
    <row r="143" spans="1:3" s="22" customFormat="1">
      <c r="A143" s="22" t="s">
        <v>25</v>
      </c>
      <c r="B143" s="22">
        <v>852799</v>
      </c>
    </row>
    <row r="144" spans="1:3" s="22" customFormat="1">
      <c r="A144" s="22" t="s">
        <v>25</v>
      </c>
      <c r="B144" s="22">
        <v>852812</v>
      </c>
    </row>
    <row r="145" spans="1:6" s="22" customFormat="1">
      <c r="A145" s="22" t="s">
        <v>25</v>
      </c>
      <c r="B145" s="22">
        <v>852813</v>
      </c>
      <c r="C145" s="22" t="s">
        <v>132</v>
      </c>
    </row>
    <row r="146" spans="1:6" s="22" customFormat="1">
      <c r="A146" s="22" t="s">
        <v>25</v>
      </c>
      <c r="B146" s="22">
        <v>852821</v>
      </c>
      <c r="C146" s="22" t="s">
        <v>111</v>
      </c>
    </row>
    <row r="147" spans="1:6" s="22" customFormat="1">
      <c r="A147" s="22" t="s">
        <v>25</v>
      </c>
      <c r="B147" s="22">
        <v>852822</v>
      </c>
      <c r="C147" s="22" t="s">
        <v>133</v>
      </c>
    </row>
    <row r="148" spans="1:6" s="22" customFormat="1">
      <c r="A148" s="22" t="s">
        <v>25</v>
      </c>
      <c r="B148" s="22">
        <v>852830</v>
      </c>
      <c r="C148" s="22" t="s">
        <v>134</v>
      </c>
    </row>
    <row r="149" spans="1:6" s="22" customFormat="1">
      <c r="A149" s="22" t="s">
        <v>25</v>
      </c>
      <c r="B149" s="22">
        <v>852849</v>
      </c>
      <c r="C149" s="22" t="s">
        <v>112</v>
      </c>
    </row>
    <row r="150" spans="1:6" s="22" customFormat="1">
      <c r="A150" s="22" t="s">
        <v>25</v>
      </c>
      <c r="B150" s="22">
        <v>852859</v>
      </c>
      <c r="C150" s="22" t="s">
        <v>135</v>
      </c>
    </row>
    <row r="151" spans="1:6" s="22" customFormat="1">
      <c r="A151" s="22" t="s">
        <v>25</v>
      </c>
      <c r="B151" s="22">
        <v>852869</v>
      </c>
      <c r="C151" s="22" t="s">
        <v>113</v>
      </c>
    </row>
    <row r="152" spans="1:6" s="22" customFormat="1">
      <c r="A152" s="22" t="s">
        <v>25</v>
      </c>
      <c r="B152" s="22">
        <v>852871</v>
      </c>
      <c r="C152" s="22" t="s">
        <v>136</v>
      </c>
    </row>
    <row r="153" spans="1:6" s="22" customFormat="1">
      <c r="A153" s="22" t="s">
        <v>25</v>
      </c>
      <c r="B153" s="22">
        <v>852872</v>
      </c>
    </row>
    <row r="154" spans="1:6" s="22" customFormat="1">
      <c r="A154" s="22" t="s">
        <v>25</v>
      </c>
      <c r="B154" s="22">
        <v>852873</v>
      </c>
    </row>
    <row r="155" spans="1:6" s="22" customFormat="1">
      <c r="A155" s="22" t="s">
        <v>25</v>
      </c>
      <c r="B155" s="22">
        <v>852990</v>
      </c>
    </row>
    <row r="156" spans="1:6" s="22" customFormat="1"/>
    <row r="157" spans="1:6" s="12" customFormat="1">
      <c r="B157" s="17" t="s">
        <v>27</v>
      </c>
      <c r="C157" s="17" t="s">
        <v>28</v>
      </c>
    </row>
    <row r="158" spans="1:6" s="22" customFormat="1">
      <c r="A158" s="21" t="s">
        <v>27</v>
      </c>
      <c r="B158" s="21">
        <v>851590</v>
      </c>
      <c r="C158" s="21"/>
      <c r="D158" s="21"/>
      <c r="E158" s="21"/>
      <c r="F158" s="18"/>
    </row>
    <row r="159" spans="1:6" s="22" customFormat="1">
      <c r="A159" s="21" t="s">
        <v>27</v>
      </c>
      <c r="B159" s="21">
        <v>852311</v>
      </c>
      <c r="C159" s="21" t="s">
        <v>103</v>
      </c>
      <c r="D159" s="21"/>
      <c r="E159" s="18">
        <v>852311</v>
      </c>
      <c r="F159" s="18"/>
    </row>
    <row r="160" spans="1:6" s="22" customFormat="1">
      <c r="A160" s="21" t="s">
        <v>27</v>
      </c>
      <c r="B160" s="21">
        <v>852312</v>
      </c>
      <c r="C160" s="21" t="s">
        <v>137</v>
      </c>
      <c r="D160" s="21"/>
      <c r="E160" s="18">
        <v>852312</v>
      </c>
      <c r="F160" s="18"/>
    </row>
    <row r="161" spans="1:6" s="22" customFormat="1">
      <c r="A161" s="21" t="s">
        <v>27</v>
      </c>
      <c r="B161" s="21">
        <v>852313</v>
      </c>
      <c r="C161" s="21"/>
      <c r="D161" s="21"/>
      <c r="E161" s="18">
        <v>852313</v>
      </c>
      <c r="F161" s="18"/>
    </row>
    <row r="162" spans="1:6" s="22" customFormat="1">
      <c r="A162" s="21" t="s">
        <v>27</v>
      </c>
      <c r="B162" s="21">
        <v>852320</v>
      </c>
      <c r="C162" s="21"/>
      <c r="D162" s="21"/>
      <c r="E162" s="18">
        <v>852320</v>
      </c>
      <c r="F162" s="18"/>
    </row>
    <row r="163" spans="1:6" s="22" customFormat="1">
      <c r="A163" s="21" t="s">
        <v>27</v>
      </c>
      <c r="B163" s="21">
        <v>852321</v>
      </c>
      <c r="C163" s="21" t="s">
        <v>138</v>
      </c>
      <c r="D163" s="21"/>
      <c r="E163" s="18">
        <v>852321</v>
      </c>
      <c r="F163" s="18"/>
    </row>
    <row r="164" spans="1:6" s="22" customFormat="1">
      <c r="A164" s="21" t="s">
        <v>27</v>
      </c>
      <c r="B164" s="21">
        <v>852329</v>
      </c>
      <c r="C164" s="21" t="s">
        <v>139</v>
      </c>
      <c r="D164" s="21"/>
      <c r="E164" s="18">
        <v>852329</v>
      </c>
      <c r="F164" s="18"/>
    </row>
    <row r="165" spans="1:6" s="22" customFormat="1">
      <c r="A165" s="21" t="s">
        <v>27</v>
      </c>
      <c r="B165" s="21">
        <v>852330</v>
      </c>
      <c r="C165" s="21" t="s">
        <v>140</v>
      </c>
      <c r="D165" s="21"/>
      <c r="E165" s="18">
        <v>852330</v>
      </c>
      <c r="F165" s="18"/>
    </row>
    <row r="166" spans="1:6" s="22" customFormat="1">
      <c r="A166" s="21" t="s">
        <v>27</v>
      </c>
      <c r="B166" s="21">
        <v>852340</v>
      </c>
      <c r="C166" s="21" t="s">
        <v>141</v>
      </c>
      <c r="D166" s="21"/>
      <c r="E166" s="18">
        <v>852340</v>
      </c>
      <c r="F166" s="18"/>
    </row>
    <row r="167" spans="1:6" s="22" customFormat="1">
      <c r="A167" s="21" t="s">
        <v>27</v>
      </c>
      <c r="B167" s="21">
        <v>852351</v>
      </c>
      <c r="C167" s="21"/>
      <c r="D167" s="21"/>
      <c r="E167" s="18">
        <v>852351</v>
      </c>
      <c r="F167" s="18"/>
    </row>
    <row r="168" spans="1:6" s="22" customFormat="1">
      <c r="A168" s="21" t="s">
        <v>27</v>
      </c>
      <c r="B168" s="21">
        <v>852359</v>
      </c>
      <c r="C168" s="21"/>
      <c r="D168" s="21"/>
      <c r="E168" s="18">
        <v>852380</v>
      </c>
      <c r="F168" s="18"/>
    </row>
    <row r="169" spans="1:6" s="22" customFormat="1">
      <c r="A169" s="21" t="s">
        <v>27</v>
      </c>
      <c r="B169" s="21">
        <v>852380</v>
      </c>
      <c r="C169" s="21"/>
      <c r="D169" s="21"/>
      <c r="E169" s="18">
        <v>852390</v>
      </c>
      <c r="F169" s="18"/>
    </row>
    <row r="170" spans="1:6" s="22" customFormat="1">
      <c r="A170" s="21" t="s">
        <v>27</v>
      </c>
      <c r="B170" s="21">
        <v>852390</v>
      </c>
      <c r="C170" s="21"/>
      <c r="D170" s="21"/>
      <c r="E170" s="18">
        <v>852410</v>
      </c>
      <c r="F170" s="18"/>
    </row>
    <row r="171" spans="1:6" s="22" customFormat="1">
      <c r="A171" s="21" t="s">
        <v>27</v>
      </c>
      <c r="B171" s="21">
        <v>852410</v>
      </c>
      <c r="C171" s="21"/>
      <c r="D171" s="21"/>
      <c r="E171" s="18">
        <v>852431</v>
      </c>
      <c r="F171" s="18"/>
    </row>
    <row r="172" spans="1:6" s="22" customFormat="1">
      <c r="A172" s="21" t="s">
        <v>27</v>
      </c>
      <c r="B172" s="21">
        <v>852431</v>
      </c>
      <c r="C172" s="21"/>
      <c r="D172" s="21"/>
      <c r="E172" s="18">
        <v>852432</v>
      </c>
      <c r="F172" s="18"/>
    </row>
    <row r="173" spans="1:6" s="22" customFormat="1">
      <c r="A173" s="21" t="s">
        <v>27</v>
      </c>
      <c r="B173" s="21">
        <v>852432</v>
      </c>
      <c r="C173" s="21"/>
      <c r="D173" s="21"/>
      <c r="E173" s="18">
        <v>852439</v>
      </c>
      <c r="F173" s="18"/>
    </row>
    <row r="174" spans="1:6" s="22" customFormat="1">
      <c r="A174" s="21" t="s">
        <v>27</v>
      </c>
      <c r="B174" s="21">
        <v>852439</v>
      </c>
      <c r="C174" s="21"/>
      <c r="D174" s="21"/>
      <c r="E174" s="18">
        <v>852440</v>
      </c>
      <c r="F174" s="18"/>
    </row>
    <row r="175" spans="1:6" s="22" customFormat="1">
      <c r="A175" s="21" t="s">
        <v>27</v>
      </c>
      <c r="B175" s="21">
        <v>852440</v>
      </c>
      <c r="C175" s="21"/>
      <c r="D175" s="21"/>
      <c r="E175" s="18">
        <v>852451</v>
      </c>
      <c r="F175" s="18"/>
    </row>
    <row r="176" spans="1:6" s="22" customFormat="1">
      <c r="A176" s="21" t="s">
        <v>27</v>
      </c>
      <c r="B176" s="21">
        <v>852451</v>
      </c>
      <c r="C176" s="21"/>
      <c r="D176" s="21"/>
      <c r="E176" s="18">
        <v>852452</v>
      </c>
      <c r="F176" s="18"/>
    </row>
    <row r="177" spans="1:6" s="22" customFormat="1">
      <c r="A177" s="21" t="s">
        <v>27</v>
      </c>
      <c r="B177" s="21">
        <v>852452</v>
      </c>
      <c r="C177" s="21"/>
      <c r="D177" s="21"/>
      <c r="E177" s="18">
        <v>852453</v>
      </c>
      <c r="F177" s="18"/>
    </row>
    <row r="178" spans="1:6" s="22" customFormat="1">
      <c r="A178" s="21" t="s">
        <v>27</v>
      </c>
      <c r="B178" s="21">
        <v>852453</v>
      </c>
      <c r="C178" s="21" t="s">
        <v>142</v>
      </c>
      <c r="D178" s="21"/>
      <c r="E178" s="18">
        <v>852460</v>
      </c>
      <c r="F178" s="18"/>
    </row>
    <row r="179" spans="1:6" s="22" customFormat="1">
      <c r="A179" s="21" t="s">
        <v>27</v>
      </c>
      <c r="B179" s="21">
        <v>852460</v>
      </c>
      <c r="C179" s="21" t="s">
        <v>143</v>
      </c>
      <c r="D179" s="21"/>
      <c r="E179" s="18">
        <v>852491</v>
      </c>
      <c r="F179" s="18"/>
    </row>
    <row r="180" spans="1:6" s="22" customFormat="1">
      <c r="A180" s="21" t="s">
        <v>27</v>
      </c>
      <c r="B180" s="21">
        <v>852491</v>
      </c>
      <c r="C180" s="21" t="s">
        <v>144</v>
      </c>
      <c r="D180" s="21"/>
      <c r="E180" s="18">
        <v>852499</v>
      </c>
    </row>
    <row r="181" spans="1:6" s="22" customFormat="1">
      <c r="A181" s="21" t="s">
        <v>27</v>
      </c>
      <c r="B181" s="21">
        <v>852499</v>
      </c>
      <c r="C181" s="21" t="s">
        <v>145</v>
      </c>
      <c r="D181" s="21"/>
      <c r="E181" s="21"/>
    </row>
    <row r="182" spans="1:6" s="22" customFormat="1"/>
    <row r="183" spans="1:6" s="12" customFormat="1">
      <c r="B183" s="17" t="s">
        <v>29</v>
      </c>
      <c r="C183" s="17" t="s">
        <v>30</v>
      </c>
    </row>
    <row r="184" spans="1:6" s="22" customFormat="1">
      <c r="A184" s="22" t="s">
        <v>29</v>
      </c>
      <c r="B184" s="22">
        <v>852610</v>
      </c>
      <c r="C184" s="22" t="s">
        <v>113</v>
      </c>
    </row>
    <row r="185" spans="1:6" s="22" customFormat="1">
      <c r="A185" s="22" t="s">
        <v>29</v>
      </c>
      <c r="B185" s="22">
        <v>852691</v>
      </c>
      <c r="C185" s="22" t="s">
        <v>146</v>
      </c>
    </row>
    <row r="186" spans="1:6" s="22" customFormat="1">
      <c r="A186" s="22" t="s">
        <v>29</v>
      </c>
      <c r="B186" s="22">
        <v>852692</v>
      </c>
      <c r="C186" s="22" t="s">
        <v>147</v>
      </c>
    </row>
    <row r="187" spans="1:6" s="22" customFormat="1">
      <c r="A187" s="22" t="s">
        <v>29</v>
      </c>
      <c r="B187" s="22">
        <v>852910</v>
      </c>
      <c r="C187" s="22" t="s">
        <v>148</v>
      </c>
    </row>
    <row r="188" spans="1:6" s="22" customFormat="1">
      <c r="A188" s="22" t="s">
        <v>29</v>
      </c>
      <c r="B188" s="22">
        <v>852990</v>
      </c>
      <c r="C188" s="22" t="s">
        <v>149</v>
      </c>
    </row>
    <row r="189" spans="1:6" s="22" customFormat="1">
      <c r="A189" s="22" t="s">
        <v>29</v>
      </c>
      <c r="B189" s="22">
        <v>901410</v>
      </c>
    </row>
    <row r="190" spans="1:6" s="22" customFormat="1">
      <c r="A190" s="22" t="s">
        <v>29</v>
      </c>
      <c r="B190" s="22">
        <v>901420</v>
      </c>
    </row>
    <row r="191" spans="1:6" s="22" customFormat="1">
      <c r="A191" s="22" t="s">
        <v>29</v>
      </c>
      <c r="B191" s="22">
        <v>901480</v>
      </c>
      <c r="C191" s="22" t="s">
        <v>150</v>
      </c>
    </row>
    <row r="192" spans="1:6" s="22" customFormat="1">
      <c r="A192" s="22" t="s">
        <v>29</v>
      </c>
      <c r="B192" s="22">
        <v>901490</v>
      </c>
      <c r="C192" s="22" t="s">
        <v>107</v>
      </c>
    </row>
  </sheetData>
  <hyperlinks>
    <hyperlink ref="A1" location="INDICE!A1" display="INDICE" xr:uid="{00000000-0004-0000-01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1"/>
  <sheetViews>
    <sheetView zoomScaleNormal="100" workbookViewId="0"/>
  </sheetViews>
  <sheetFormatPr baseColWidth="10" defaultColWidth="11.44140625" defaultRowHeight="13.2"/>
  <cols>
    <col min="1" max="16384" width="11.44140625" style="18"/>
  </cols>
  <sheetData>
    <row r="1" spans="1:5" s="12" customFormat="1">
      <c r="A1" s="11" t="s">
        <v>18</v>
      </c>
    </row>
    <row r="2" spans="1:5" s="12" customFormat="1"/>
    <row r="3" spans="1:5" s="12" customFormat="1">
      <c r="B3" s="13" t="s">
        <v>19</v>
      </c>
    </row>
    <row r="4" spans="1:5" s="12" customFormat="1">
      <c r="B4" s="12" t="s">
        <v>495</v>
      </c>
    </row>
    <row r="5" spans="1:5" s="12" customFormat="1"/>
    <row r="6" spans="1:5" s="12" customFormat="1">
      <c r="B6" s="19" t="s">
        <v>21</v>
      </c>
      <c r="C6" s="19" t="s">
        <v>22</v>
      </c>
    </row>
    <row r="7" spans="1:5" s="12" customFormat="1">
      <c r="B7" s="12" t="s">
        <v>23</v>
      </c>
      <c r="C7" s="12" t="s">
        <v>24</v>
      </c>
    </row>
    <row r="8" spans="1:5" s="12" customFormat="1">
      <c r="B8" s="12" t="s">
        <v>25</v>
      </c>
      <c r="C8" s="12" t="s">
        <v>26</v>
      </c>
    </row>
    <row r="9" spans="1:5" s="12" customFormat="1">
      <c r="B9" s="12" t="s">
        <v>27</v>
      </c>
      <c r="C9" s="12" t="s">
        <v>28</v>
      </c>
    </row>
    <row r="10" spans="1:5" s="12" customFormat="1">
      <c r="B10" s="12" t="s">
        <v>29</v>
      </c>
      <c r="C10" s="12" t="s">
        <v>30</v>
      </c>
    </row>
    <row r="11" spans="1:5" s="12" customFormat="1">
      <c r="A11" s="14"/>
      <c r="B11" s="14" t="s">
        <v>31</v>
      </c>
      <c r="C11" s="14" t="s">
        <v>32</v>
      </c>
      <c r="D11" s="14"/>
      <c r="E11" s="14"/>
    </row>
    <row r="12" spans="1:5" s="12" customFormat="1">
      <c r="A12" s="14"/>
      <c r="B12" s="14" t="s">
        <v>33</v>
      </c>
      <c r="C12" s="14" t="s">
        <v>34</v>
      </c>
      <c r="D12" s="14"/>
      <c r="E12" s="14"/>
    </row>
    <row r="13" spans="1:5" s="12" customFormat="1">
      <c r="A13" s="14"/>
      <c r="B13" s="14" t="s">
        <v>35</v>
      </c>
      <c r="C13" s="14" t="s">
        <v>36</v>
      </c>
      <c r="D13" s="14"/>
      <c r="E13" s="14"/>
    </row>
    <row r="14" spans="1:5" s="12" customFormat="1">
      <c r="A14" s="14"/>
      <c r="B14" s="14" t="s">
        <v>37</v>
      </c>
      <c r="C14" s="14" t="s">
        <v>38</v>
      </c>
      <c r="D14" s="14"/>
      <c r="E14" s="14"/>
    </row>
    <row r="15" spans="1:5" s="12" customFormat="1">
      <c r="A15" s="14"/>
      <c r="B15" s="14" t="s">
        <v>39</v>
      </c>
      <c r="C15" s="14" t="s">
        <v>40</v>
      </c>
      <c r="D15" s="14"/>
      <c r="E15" s="14"/>
    </row>
    <row r="16" spans="1:5" s="12" customFormat="1">
      <c r="A16" s="14"/>
      <c r="B16" s="14" t="s">
        <v>41</v>
      </c>
      <c r="C16" s="14" t="s">
        <v>42</v>
      </c>
      <c r="D16" s="14"/>
      <c r="E16" s="14"/>
    </row>
    <row r="17" spans="1:7" s="12" customFormat="1">
      <c r="A17" s="14"/>
      <c r="B17" s="14" t="s">
        <v>43</v>
      </c>
      <c r="C17" s="14" t="s">
        <v>44</v>
      </c>
      <c r="D17" s="14"/>
      <c r="E17" s="14"/>
    </row>
    <row r="18" spans="1:7" s="12" customFormat="1">
      <c r="A18" s="14"/>
      <c r="B18" s="14" t="s">
        <v>45</v>
      </c>
      <c r="C18" s="14" t="s">
        <v>46</v>
      </c>
      <c r="D18" s="14"/>
      <c r="E18" s="14"/>
    </row>
    <row r="19" spans="1:7" s="12" customFormat="1">
      <c r="A19" s="14"/>
      <c r="B19" s="14" t="s">
        <v>47</v>
      </c>
      <c r="C19" s="14" t="s">
        <v>48</v>
      </c>
      <c r="D19" s="14"/>
      <c r="E19" s="14"/>
    </row>
    <row r="20" spans="1:7" s="12" customFormat="1">
      <c r="A20" s="14"/>
      <c r="B20" s="14" t="s">
        <v>49</v>
      </c>
      <c r="C20" s="14" t="s">
        <v>50</v>
      </c>
      <c r="D20" s="14"/>
      <c r="E20" s="14"/>
    </row>
    <row r="21" spans="1:7" s="12" customFormat="1">
      <c r="B21" s="12" t="s">
        <v>51</v>
      </c>
      <c r="C21" s="12" t="s">
        <v>52</v>
      </c>
    </row>
    <row r="22" spans="1:7" s="12" customFormat="1">
      <c r="B22" s="12" t="s">
        <v>53</v>
      </c>
      <c r="C22" s="12" t="s">
        <v>54</v>
      </c>
    </row>
    <row r="23" spans="1:7" s="12" customFormat="1">
      <c r="B23" s="12" t="s">
        <v>55</v>
      </c>
      <c r="C23" s="12" t="s">
        <v>56</v>
      </c>
    </row>
    <row r="24" spans="1:7" s="12" customFormat="1">
      <c r="B24" s="12" t="s">
        <v>57</v>
      </c>
      <c r="C24" s="12" t="s">
        <v>58</v>
      </c>
    </row>
    <row r="25" spans="1:7" s="12" customFormat="1">
      <c r="B25" s="12" t="s">
        <v>59</v>
      </c>
      <c r="C25" s="12" t="s">
        <v>60</v>
      </c>
    </row>
    <row r="26" spans="1:7" s="12" customFormat="1">
      <c r="B26" s="12" t="s">
        <v>61</v>
      </c>
      <c r="C26" s="12" t="s">
        <v>62</v>
      </c>
    </row>
    <row r="27" spans="1:7" s="12" customFormat="1">
      <c r="B27" s="12" t="s">
        <v>63</v>
      </c>
      <c r="C27" s="12" t="s">
        <v>64</v>
      </c>
    </row>
    <row r="28" spans="1:7" s="12" customFormat="1">
      <c r="B28" s="12" t="s">
        <v>65</v>
      </c>
      <c r="C28" s="12" t="s">
        <v>66</v>
      </c>
    </row>
    <row r="29" spans="1:7" s="12" customFormat="1">
      <c r="B29" s="12" t="s">
        <v>67</v>
      </c>
      <c r="C29" s="12" t="s">
        <v>68</v>
      </c>
    </row>
    <row r="30" spans="1:7" s="12" customFormat="1">
      <c r="B30" s="12" t="s">
        <v>69</v>
      </c>
      <c r="C30" s="12" t="s">
        <v>70</v>
      </c>
    </row>
    <row r="32" spans="1:7" s="15" customFormat="1">
      <c r="A32" s="20" t="s">
        <v>71</v>
      </c>
      <c r="B32" s="20" t="s">
        <v>72</v>
      </c>
      <c r="C32" s="20" t="s">
        <v>73</v>
      </c>
      <c r="D32" s="20"/>
      <c r="E32" s="20"/>
      <c r="F32" s="20"/>
      <c r="G32" s="20"/>
    </row>
    <row r="33" spans="1:6">
      <c r="A33" s="12"/>
      <c r="B33" s="17" t="s">
        <v>31</v>
      </c>
      <c r="C33" s="17" t="s">
        <v>32</v>
      </c>
      <c r="D33" s="17"/>
      <c r="E33" s="17"/>
      <c r="F33" s="17"/>
    </row>
    <row r="34" spans="1:6">
      <c r="A34" s="21" t="s">
        <v>31</v>
      </c>
      <c r="B34" s="21">
        <v>852510</v>
      </c>
      <c r="C34" s="21"/>
      <c r="D34" s="21"/>
      <c r="E34" s="21"/>
      <c r="F34" s="21"/>
    </row>
    <row r="35" spans="1:6">
      <c r="A35" s="21" t="s">
        <v>31</v>
      </c>
      <c r="B35" s="21">
        <v>852530</v>
      </c>
      <c r="C35" s="21"/>
      <c r="D35" s="21"/>
      <c r="E35" s="21"/>
      <c r="F35" s="21"/>
    </row>
    <row r="36" spans="1:6">
      <c r="A36" s="21" t="s">
        <v>31</v>
      </c>
      <c r="B36" s="21">
        <v>852550</v>
      </c>
      <c r="C36" s="21"/>
      <c r="D36" s="21"/>
      <c r="E36" s="21"/>
      <c r="F36" s="21"/>
    </row>
    <row r="37" spans="1:6">
      <c r="A37" s="21" t="s">
        <v>31</v>
      </c>
      <c r="B37" s="21">
        <v>852580</v>
      </c>
      <c r="C37" s="21"/>
      <c r="D37" s="21"/>
      <c r="E37" s="21"/>
      <c r="F37" s="21"/>
    </row>
    <row r="38" spans="1:6">
      <c r="A38" s="21" t="s">
        <v>31</v>
      </c>
      <c r="B38" s="21">
        <v>852910</v>
      </c>
      <c r="C38" s="21" t="s">
        <v>151</v>
      </c>
      <c r="D38" s="21"/>
      <c r="E38" s="21"/>
      <c r="F38" s="21"/>
    </row>
    <row r="39" spans="1:6">
      <c r="A39" s="21" t="s">
        <v>31</v>
      </c>
      <c r="B39" s="21">
        <v>852990</v>
      </c>
      <c r="C39" s="21" t="s">
        <v>152</v>
      </c>
      <c r="D39" s="21"/>
      <c r="E39" s="21"/>
      <c r="F39" s="21"/>
    </row>
    <row r="40" spans="1:6">
      <c r="A40" s="21"/>
      <c r="D40" s="21"/>
      <c r="E40" s="21"/>
      <c r="F40" s="21"/>
    </row>
    <row r="41" spans="1:6">
      <c r="A41" s="22"/>
      <c r="D41" s="22"/>
      <c r="E41" s="22"/>
      <c r="F41" s="22"/>
    </row>
    <row r="42" spans="1:6">
      <c r="A42" s="22"/>
      <c r="B42" s="22"/>
      <c r="C42" s="22"/>
      <c r="D42" s="22"/>
      <c r="E42" s="22"/>
      <c r="F42" s="22"/>
    </row>
    <row r="43" spans="1:6">
      <c r="A43" s="12"/>
      <c r="B43" s="17" t="s">
        <v>33</v>
      </c>
      <c r="C43" s="17" t="s">
        <v>34</v>
      </c>
      <c r="D43" s="17"/>
      <c r="E43" s="17"/>
      <c r="F43" s="12"/>
    </row>
    <row r="44" spans="1:6">
      <c r="A44" s="22" t="s">
        <v>33</v>
      </c>
      <c r="B44" s="22">
        <v>853010</v>
      </c>
      <c r="C44" s="22" t="s">
        <v>153</v>
      </c>
      <c r="D44" s="22"/>
      <c r="E44" s="22"/>
      <c r="F44" s="22"/>
    </row>
    <row r="45" spans="1:6">
      <c r="A45" s="22" t="s">
        <v>33</v>
      </c>
      <c r="B45" s="22">
        <v>853080</v>
      </c>
      <c r="C45" s="22" t="s">
        <v>154</v>
      </c>
      <c r="D45" s="22"/>
      <c r="E45" s="22"/>
      <c r="F45" s="22"/>
    </row>
    <row r="46" spans="1:6">
      <c r="A46" s="22" t="s">
        <v>33</v>
      </c>
      <c r="B46" s="22">
        <v>853090</v>
      </c>
      <c r="C46" s="22" t="s">
        <v>155</v>
      </c>
      <c r="D46" s="22"/>
      <c r="E46" s="22"/>
      <c r="F46" s="22"/>
    </row>
    <row r="47" spans="1:6">
      <c r="A47" s="22" t="s">
        <v>33</v>
      </c>
      <c r="B47" s="22">
        <v>853110</v>
      </c>
      <c r="C47" s="22" t="s">
        <v>156</v>
      </c>
      <c r="D47" s="22"/>
      <c r="E47" s="22"/>
      <c r="F47" s="22"/>
    </row>
    <row r="48" spans="1:6">
      <c r="A48" s="22" t="s">
        <v>33</v>
      </c>
      <c r="B48" s="22">
        <v>853120</v>
      </c>
      <c r="C48" s="22" t="s">
        <v>157</v>
      </c>
      <c r="D48" s="22"/>
      <c r="E48" s="22"/>
      <c r="F48" s="22"/>
    </row>
    <row r="49" spans="1:6">
      <c r="A49" s="22" t="s">
        <v>33</v>
      </c>
      <c r="B49" s="22">
        <v>853180</v>
      </c>
      <c r="C49" s="22" t="s">
        <v>158</v>
      </c>
      <c r="D49" s="22"/>
      <c r="E49" s="22"/>
      <c r="F49" s="22"/>
    </row>
    <row r="50" spans="1:6">
      <c r="A50" s="22" t="s">
        <v>33</v>
      </c>
      <c r="B50" s="22">
        <v>853190</v>
      </c>
      <c r="C50" s="22" t="s">
        <v>159</v>
      </c>
      <c r="D50" s="22"/>
      <c r="E50" s="22"/>
      <c r="F50" s="22"/>
    </row>
    <row r="51" spans="1:6">
      <c r="A51" s="22"/>
      <c r="B51" s="22"/>
      <c r="C51" s="22"/>
      <c r="D51" s="22"/>
      <c r="E51" s="22"/>
      <c r="F51" s="22"/>
    </row>
    <row r="52" spans="1:6">
      <c r="A52" s="12"/>
      <c r="B52" s="17" t="s">
        <v>35</v>
      </c>
      <c r="C52" s="17" t="s">
        <v>36</v>
      </c>
      <c r="D52" s="17"/>
      <c r="E52" s="12"/>
      <c r="F52" s="12"/>
    </row>
    <row r="53" spans="1:6">
      <c r="A53" s="22" t="s">
        <v>35</v>
      </c>
      <c r="B53" s="22">
        <v>853210</v>
      </c>
      <c r="C53" s="22" t="s">
        <v>160</v>
      </c>
      <c r="D53" s="22"/>
      <c r="E53" s="22"/>
      <c r="F53" s="22"/>
    </row>
    <row r="54" spans="1:6">
      <c r="A54" s="22" t="s">
        <v>35</v>
      </c>
      <c r="B54" s="22">
        <v>853221</v>
      </c>
      <c r="C54" s="22" t="s">
        <v>161</v>
      </c>
      <c r="D54" s="22"/>
      <c r="E54" s="22"/>
      <c r="F54" s="22"/>
    </row>
    <row r="55" spans="1:6">
      <c r="A55" s="22" t="s">
        <v>35</v>
      </c>
      <c r="B55" s="22">
        <v>853222</v>
      </c>
      <c r="C55" s="22" t="s">
        <v>162</v>
      </c>
      <c r="D55" s="22"/>
      <c r="E55" s="22"/>
      <c r="F55" s="22"/>
    </row>
    <row r="56" spans="1:6">
      <c r="A56" s="22" t="s">
        <v>35</v>
      </c>
      <c r="B56" s="22">
        <v>853223</v>
      </c>
      <c r="C56" s="22" t="s">
        <v>163</v>
      </c>
      <c r="D56" s="22"/>
      <c r="E56" s="22"/>
      <c r="F56" s="22"/>
    </row>
    <row r="57" spans="1:6">
      <c r="A57" s="22" t="s">
        <v>35</v>
      </c>
      <c r="B57" s="22">
        <v>853224</v>
      </c>
      <c r="C57" s="22" t="s">
        <v>164</v>
      </c>
      <c r="D57" s="22"/>
      <c r="E57" s="22"/>
      <c r="F57" s="22"/>
    </row>
    <row r="58" spans="1:6">
      <c r="A58" s="22" t="s">
        <v>35</v>
      </c>
      <c r="B58" s="22">
        <v>853225</v>
      </c>
      <c r="C58" s="22" t="s">
        <v>165</v>
      </c>
      <c r="D58" s="22"/>
      <c r="E58" s="22"/>
      <c r="F58" s="22"/>
    </row>
    <row r="59" spans="1:6">
      <c r="A59" s="22" t="s">
        <v>35</v>
      </c>
      <c r="B59" s="22">
        <v>853229</v>
      </c>
      <c r="C59" s="22" t="s">
        <v>166</v>
      </c>
      <c r="D59" s="22"/>
      <c r="E59" s="22"/>
      <c r="F59" s="22"/>
    </row>
    <row r="60" spans="1:6">
      <c r="A60" s="22" t="s">
        <v>35</v>
      </c>
      <c r="B60" s="22">
        <v>853230</v>
      </c>
      <c r="C60" s="22" t="s">
        <v>167</v>
      </c>
      <c r="D60" s="22"/>
      <c r="E60" s="22"/>
      <c r="F60" s="22"/>
    </row>
    <row r="61" spans="1:6">
      <c r="A61" s="22" t="s">
        <v>35</v>
      </c>
      <c r="B61" s="22">
        <v>853290</v>
      </c>
      <c r="C61" s="22" t="s">
        <v>168</v>
      </c>
      <c r="D61" s="22"/>
      <c r="E61" s="22"/>
      <c r="F61" s="22"/>
    </row>
    <row r="62" spans="1:6">
      <c r="A62" s="22" t="s">
        <v>35</v>
      </c>
      <c r="B62" s="22">
        <v>853310</v>
      </c>
      <c r="C62" s="22" t="s">
        <v>169</v>
      </c>
      <c r="D62" s="22"/>
      <c r="E62" s="22"/>
      <c r="F62" s="22"/>
    </row>
    <row r="63" spans="1:6">
      <c r="A63" s="22" t="s">
        <v>35</v>
      </c>
      <c r="B63" s="22">
        <v>853321</v>
      </c>
      <c r="C63" s="22" t="s">
        <v>170</v>
      </c>
      <c r="D63" s="22"/>
      <c r="E63" s="22"/>
      <c r="F63" s="22"/>
    </row>
    <row r="64" spans="1:6">
      <c r="A64" s="22" t="s">
        <v>35</v>
      </c>
      <c r="B64" s="22">
        <v>853329</v>
      </c>
      <c r="C64" s="22" t="s">
        <v>171</v>
      </c>
      <c r="D64" s="22"/>
      <c r="E64" s="22"/>
      <c r="F64" s="22"/>
    </row>
    <row r="65" spans="1:6">
      <c r="A65" s="22" t="s">
        <v>35</v>
      </c>
      <c r="B65" s="22">
        <v>853331</v>
      </c>
      <c r="C65" s="22"/>
      <c r="D65" s="22"/>
      <c r="E65" s="22"/>
      <c r="F65" s="22"/>
    </row>
    <row r="66" spans="1:6">
      <c r="A66" s="22" t="s">
        <v>35</v>
      </c>
      <c r="B66" s="22">
        <v>853339</v>
      </c>
      <c r="C66" s="22" t="s">
        <v>38</v>
      </c>
      <c r="D66" s="22"/>
      <c r="E66" s="22"/>
      <c r="F66" s="22"/>
    </row>
    <row r="67" spans="1:6">
      <c r="A67" s="22" t="s">
        <v>35</v>
      </c>
      <c r="B67" s="22">
        <v>853340</v>
      </c>
      <c r="C67" s="22" t="s">
        <v>172</v>
      </c>
      <c r="D67" s="22"/>
      <c r="E67" s="22"/>
      <c r="F67" s="22"/>
    </row>
    <row r="68" spans="1:6">
      <c r="A68" s="22" t="s">
        <v>35</v>
      </c>
      <c r="B68" s="22">
        <v>853390</v>
      </c>
      <c r="C68" s="22" t="s">
        <v>173</v>
      </c>
      <c r="D68" s="22"/>
      <c r="E68" s="22"/>
      <c r="F68" s="22"/>
    </row>
    <row r="69" spans="1:6">
      <c r="A69" s="22" t="s">
        <v>35</v>
      </c>
      <c r="B69" s="22">
        <v>854389</v>
      </c>
      <c r="C69" s="22" t="s">
        <v>174</v>
      </c>
      <c r="D69" s="22"/>
      <c r="E69" s="22"/>
      <c r="F69" s="22"/>
    </row>
    <row r="70" spans="1:6">
      <c r="A70" s="22"/>
      <c r="B70" s="22"/>
      <c r="C70" s="22"/>
      <c r="D70" s="22"/>
      <c r="E70" s="22"/>
      <c r="F70" s="22"/>
    </row>
    <row r="71" spans="1:6">
      <c r="A71" s="12"/>
      <c r="B71" s="17" t="s">
        <v>37</v>
      </c>
      <c r="C71" s="17" t="s">
        <v>38</v>
      </c>
      <c r="D71" s="12"/>
      <c r="E71" s="12"/>
      <c r="F71" s="12"/>
    </row>
    <row r="72" spans="1:6">
      <c r="A72" s="22" t="s">
        <v>37</v>
      </c>
      <c r="B72" s="22">
        <v>853400</v>
      </c>
      <c r="C72" s="22" t="s">
        <v>175</v>
      </c>
      <c r="D72" s="22"/>
      <c r="E72" s="22"/>
      <c r="F72" s="22"/>
    </row>
    <row r="73" spans="1:6">
      <c r="A73" s="22"/>
      <c r="B73" s="22"/>
      <c r="C73" s="22"/>
      <c r="D73" s="22"/>
      <c r="E73" s="22"/>
      <c r="F73" s="22"/>
    </row>
    <row r="74" spans="1:6">
      <c r="A74" s="12"/>
      <c r="B74" s="17" t="s">
        <v>39</v>
      </c>
      <c r="C74" s="17" t="s">
        <v>40</v>
      </c>
      <c r="D74" s="17"/>
      <c r="E74" s="12"/>
      <c r="F74" s="12"/>
    </row>
    <row r="75" spans="1:6">
      <c r="A75" s="22" t="s">
        <v>39</v>
      </c>
      <c r="B75" s="22">
        <v>853510</v>
      </c>
      <c r="C75" s="22" t="s">
        <v>176</v>
      </c>
      <c r="D75" s="22"/>
      <c r="E75" s="22"/>
      <c r="F75" s="22"/>
    </row>
    <row r="76" spans="1:6">
      <c r="A76" s="22" t="s">
        <v>39</v>
      </c>
      <c r="B76" s="22">
        <v>853521</v>
      </c>
      <c r="C76" s="22" t="s">
        <v>177</v>
      </c>
      <c r="D76" s="22"/>
      <c r="E76" s="22"/>
      <c r="F76" s="22"/>
    </row>
    <row r="77" spans="1:6">
      <c r="A77" s="22" t="s">
        <v>39</v>
      </c>
      <c r="B77" s="22">
        <v>853529</v>
      </c>
      <c r="C77" s="22" t="s">
        <v>178</v>
      </c>
      <c r="D77" s="22"/>
      <c r="E77" s="22"/>
      <c r="F77" s="22"/>
    </row>
    <row r="78" spans="1:6">
      <c r="A78" s="22" t="s">
        <v>39</v>
      </c>
      <c r="B78" s="22">
        <v>853530</v>
      </c>
      <c r="C78" s="22" t="s">
        <v>179</v>
      </c>
      <c r="D78" s="22"/>
      <c r="E78" s="22"/>
      <c r="F78" s="22"/>
    </row>
    <row r="79" spans="1:6">
      <c r="A79" s="22" t="s">
        <v>39</v>
      </c>
      <c r="B79" s="22">
        <v>853590</v>
      </c>
      <c r="C79" s="22" t="s">
        <v>180</v>
      </c>
      <c r="D79" s="22"/>
      <c r="E79" s="22"/>
      <c r="F79" s="22"/>
    </row>
    <row r="80" spans="1:6">
      <c r="A80" s="22"/>
      <c r="B80" s="22"/>
      <c r="C80" s="22"/>
      <c r="D80" s="22"/>
      <c r="E80" s="22"/>
      <c r="F80" s="22"/>
    </row>
    <row r="81" spans="1:6">
      <c r="A81" s="22"/>
      <c r="B81" s="17" t="s">
        <v>41</v>
      </c>
      <c r="C81" s="22"/>
      <c r="D81" s="22"/>
      <c r="E81" s="22"/>
      <c r="F81" s="22"/>
    </row>
    <row r="82" spans="1:6">
      <c r="A82" s="22" t="s">
        <v>41</v>
      </c>
      <c r="B82" s="22">
        <v>853649</v>
      </c>
      <c r="C82" s="22" t="s">
        <v>181</v>
      </c>
      <c r="D82" s="22"/>
      <c r="E82" s="22"/>
      <c r="F82" s="22"/>
    </row>
    <row r="83" spans="1:6">
      <c r="A83" s="22" t="s">
        <v>41</v>
      </c>
      <c r="B83" s="22">
        <v>853650</v>
      </c>
      <c r="C83" s="22" t="s">
        <v>182</v>
      </c>
      <c r="D83" s="22"/>
      <c r="E83" s="22"/>
      <c r="F83" s="22"/>
    </row>
    <row r="84" spans="1:6">
      <c r="A84" s="22" t="s">
        <v>41</v>
      </c>
      <c r="B84" s="22">
        <v>853669</v>
      </c>
      <c r="C84" s="22" t="s">
        <v>183</v>
      </c>
      <c r="D84" s="22"/>
      <c r="E84" s="22"/>
      <c r="F84" s="22"/>
    </row>
    <row r="85" spans="1:6">
      <c r="A85" s="22" t="s">
        <v>41</v>
      </c>
      <c r="B85" s="22">
        <v>853670</v>
      </c>
      <c r="C85" s="22" t="s">
        <v>184</v>
      </c>
      <c r="D85" s="22"/>
      <c r="E85" s="22"/>
      <c r="F85" s="22"/>
    </row>
    <row r="86" spans="1:6">
      <c r="A86" s="22"/>
      <c r="B86" s="22"/>
      <c r="C86" s="22"/>
      <c r="D86" s="22"/>
      <c r="E86" s="22"/>
      <c r="F86" s="22"/>
    </row>
    <row r="87" spans="1:6">
      <c r="A87" s="22"/>
      <c r="B87" s="17" t="s">
        <v>43</v>
      </c>
      <c r="C87" s="22"/>
      <c r="D87" s="22"/>
      <c r="E87" s="22"/>
      <c r="F87" s="22"/>
    </row>
    <row r="88" spans="1:6">
      <c r="A88" s="22" t="s">
        <v>43</v>
      </c>
      <c r="B88" s="22">
        <v>853720</v>
      </c>
      <c r="C88" s="22" t="s">
        <v>185</v>
      </c>
      <c r="D88" s="22"/>
      <c r="E88" s="22"/>
      <c r="F88" s="22"/>
    </row>
    <row r="89" spans="1:6">
      <c r="A89" s="22"/>
      <c r="B89" s="22"/>
      <c r="C89" s="22"/>
      <c r="D89" s="22"/>
      <c r="E89" s="22"/>
      <c r="F89" s="22"/>
    </row>
    <row r="90" spans="1:6">
      <c r="A90" s="12"/>
      <c r="B90" s="17" t="s">
        <v>45</v>
      </c>
      <c r="C90" s="17" t="s">
        <v>46</v>
      </c>
      <c r="D90" s="17"/>
      <c r="E90" s="12"/>
      <c r="F90" s="12"/>
    </row>
    <row r="91" spans="1:6">
      <c r="A91" s="22" t="s">
        <v>45</v>
      </c>
      <c r="B91" s="22">
        <v>853890</v>
      </c>
      <c r="C91" s="22" t="s">
        <v>115</v>
      </c>
      <c r="D91" s="22"/>
      <c r="E91" s="22"/>
      <c r="F91" s="22"/>
    </row>
    <row r="92" spans="1:6">
      <c r="A92" s="22"/>
      <c r="B92" s="22"/>
      <c r="C92" s="22"/>
      <c r="D92" s="22"/>
      <c r="E92" s="22"/>
      <c r="F92" s="22"/>
    </row>
    <row r="93" spans="1:6">
      <c r="A93" s="22"/>
      <c r="B93" s="17" t="s">
        <v>47</v>
      </c>
      <c r="C93" s="22"/>
      <c r="D93" s="22"/>
      <c r="E93" s="22"/>
      <c r="F93" s="22"/>
    </row>
    <row r="94" spans="1:6">
      <c r="A94" s="22" t="s">
        <v>47</v>
      </c>
      <c r="B94" s="22">
        <v>854011</v>
      </c>
      <c r="C94" s="22"/>
      <c r="D94" s="22"/>
      <c r="E94" s="22"/>
      <c r="F94" s="22"/>
    </row>
    <row r="95" spans="1:6">
      <c r="A95" s="22" t="s">
        <v>47</v>
      </c>
      <c r="B95" s="22">
        <v>854012</v>
      </c>
      <c r="C95" s="22" t="s">
        <v>186</v>
      </c>
      <c r="D95" s="22"/>
      <c r="E95" s="22"/>
      <c r="F95" s="22"/>
    </row>
    <row r="96" spans="1:6">
      <c r="A96" s="22" t="s">
        <v>47</v>
      </c>
      <c r="B96" s="22">
        <v>854020</v>
      </c>
      <c r="C96" s="22" t="s">
        <v>187</v>
      </c>
      <c r="D96" s="22"/>
      <c r="E96" s="22"/>
      <c r="F96" s="22"/>
    </row>
    <row r="97" spans="1:6">
      <c r="A97" s="22" t="s">
        <v>47</v>
      </c>
      <c r="B97" s="22">
        <v>854040</v>
      </c>
      <c r="C97" s="22"/>
      <c r="D97" s="22"/>
      <c r="E97" s="22"/>
      <c r="F97" s="22"/>
    </row>
    <row r="98" spans="1:6">
      <c r="A98" s="22" t="s">
        <v>47</v>
      </c>
      <c r="B98" s="22">
        <v>854071</v>
      </c>
      <c r="C98" s="22" t="s">
        <v>188</v>
      </c>
      <c r="D98" s="22"/>
      <c r="E98" s="22"/>
      <c r="F98" s="22"/>
    </row>
    <row r="99" spans="1:6">
      <c r="A99" s="22" t="s">
        <v>47</v>
      </c>
      <c r="B99" s="22">
        <v>854072</v>
      </c>
      <c r="C99" s="22" t="s">
        <v>189</v>
      </c>
      <c r="D99" s="22"/>
      <c r="E99" s="22"/>
      <c r="F99" s="22"/>
    </row>
    <row r="100" spans="1:6">
      <c r="A100" s="22" t="s">
        <v>47</v>
      </c>
      <c r="B100" s="22">
        <v>854081</v>
      </c>
      <c r="C100" s="22" t="s">
        <v>139</v>
      </c>
      <c r="D100" s="22"/>
      <c r="E100" s="22"/>
      <c r="F100" s="22"/>
    </row>
    <row r="101" spans="1:6">
      <c r="A101" s="22" t="s">
        <v>47</v>
      </c>
      <c r="B101" s="22">
        <v>854089</v>
      </c>
      <c r="C101" s="22" t="s">
        <v>190</v>
      </c>
      <c r="D101" s="22"/>
      <c r="E101" s="22"/>
      <c r="F101" s="22"/>
    </row>
    <row r="102" spans="1:6">
      <c r="A102" s="22" t="s">
        <v>47</v>
      </c>
      <c r="B102" s="22">
        <v>854091</v>
      </c>
      <c r="C102" s="22" t="s">
        <v>191</v>
      </c>
      <c r="D102" s="22"/>
      <c r="E102" s="22"/>
      <c r="F102" s="22"/>
    </row>
    <row r="103" spans="1:6">
      <c r="A103" s="22" t="s">
        <v>47</v>
      </c>
      <c r="B103" s="22">
        <v>854099</v>
      </c>
      <c r="C103" s="22" t="s">
        <v>192</v>
      </c>
      <c r="D103" s="22"/>
      <c r="E103" s="22"/>
      <c r="F103" s="22"/>
    </row>
    <row r="104" spans="1:6">
      <c r="A104" s="22" t="s">
        <v>49</v>
      </c>
      <c r="B104" s="22">
        <v>852352</v>
      </c>
      <c r="C104" s="22" t="s">
        <v>193</v>
      </c>
      <c r="D104" s="22"/>
      <c r="E104" s="22"/>
      <c r="F104" s="22"/>
    </row>
    <row r="105" spans="1:6">
      <c r="A105" s="22" t="s">
        <v>49</v>
      </c>
      <c r="B105" s="22">
        <v>854110</v>
      </c>
      <c r="C105" s="22" t="s">
        <v>194</v>
      </c>
      <c r="D105" s="22"/>
      <c r="E105" s="22"/>
      <c r="F105" s="22"/>
    </row>
    <row r="106" spans="1:6">
      <c r="A106" s="22" t="s">
        <v>49</v>
      </c>
      <c r="B106" s="22">
        <v>854121</v>
      </c>
      <c r="C106" s="22" t="s">
        <v>195</v>
      </c>
      <c r="D106" s="22"/>
      <c r="E106" s="22"/>
      <c r="F106" s="22"/>
    </row>
    <row r="107" spans="1:6">
      <c r="A107" s="22" t="s">
        <v>49</v>
      </c>
      <c r="B107" s="22">
        <v>854129</v>
      </c>
      <c r="C107" s="22" t="s">
        <v>196</v>
      </c>
      <c r="D107" s="22"/>
      <c r="E107" s="22"/>
      <c r="F107" s="22"/>
    </row>
    <row r="108" spans="1:6">
      <c r="A108" s="22" t="s">
        <v>49</v>
      </c>
      <c r="B108" s="22">
        <v>854130</v>
      </c>
      <c r="C108" s="22"/>
      <c r="D108" s="22"/>
      <c r="E108" s="22"/>
      <c r="F108" s="22"/>
    </row>
    <row r="109" spans="1:6">
      <c r="A109" s="22" t="s">
        <v>49</v>
      </c>
      <c r="B109" s="22">
        <v>854140</v>
      </c>
      <c r="C109" s="22"/>
      <c r="D109" s="22"/>
      <c r="E109" s="22"/>
      <c r="F109" s="22"/>
    </row>
    <row r="110" spans="1:6">
      <c r="A110" s="22" t="s">
        <v>49</v>
      </c>
      <c r="B110" s="22">
        <v>854150</v>
      </c>
      <c r="C110" s="22"/>
      <c r="D110" s="22"/>
      <c r="E110" s="22"/>
      <c r="F110" s="22"/>
    </row>
    <row r="111" spans="1:6">
      <c r="A111" s="22" t="s">
        <v>49</v>
      </c>
      <c r="B111" s="22">
        <v>854190</v>
      </c>
      <c r="C111" s="22"/>
      <c r="D111" s="22"/>
      <c r="E111" s="22"/>
      <c r="F111" s="22"/>
    </row>
    <row r="112" spans="1:6">
      <c r="A112" s="22" t="s">
        <v>49</v>
      </c>
      <c r="B112" s="22">
        <v>854210</v>
      </c>
      <c r="C112" s="22"/>
      <c r="D112" s="22"/>
      <c r="E112" s="22"/>
      <c r="F112" s="22"/>
    </row>
    <row r="113" spans="1:6">
      <c r="A113" s="22" t="s">
        <v>49</v>
      </c>
      <c r="B113" s="22">
        <v>854212</v>
      </c>
      <c r="C113" s="22"/>
      <c r="D113" s="22"/>
      <c r="E113" s="22"/>
      <c r="F113" s="22"/>
    </row>
    <row r="114" spans="1:6">
      <c r="A114" s="22" t="s">
        <v>49</v>
      </c>
      <c r="B114" s="22">
        <v>854213</v>
      </c>
      <c r="C114" s="22"/>
      <c r="D114" s="22"/>
      <c r="E114" s="22"/>
      <c r="F114" s="22"/>
    </row>
    <row r="115" spans="1:6">
      <c r="A115" s="22" t="s">
        <v>49</v>
      </c>
      <c r="B115" s="22">
        <v>854214</v>
      </c>
      <c r="C115" s="22"/>
      <c r="D115" s="22"/>
      <c r="E115" s="22"/>
      <c r="F115" s="22"/>
    </row>
    <row r="116" spans="1:6">
      <c r="A116" s="22" t="s">
        <v>49</v>
      </c>
      <c r="B116" s="22">
        <v>854219</v>
      </c>
      <c r="C116" s="22" t="s">
        <v>197</v>
      </c>
      <c r="D116" s="22"/>
      <c r="E116" s="22"/>
      <c r="F116" s="22"/>
    </row>
    <row r="117" spans="1:6">
      <c r="A117" s="22" t="s">
        <v>49</v>
      </c>
      <c r="B117" s="22">
        <v>854221</v>
      </c>
      <c r="C117" s="22" t="s">
        <v>198</v>
      </c>
      <c r="D117" s="22"/>
      <c r="E117" s="22"/>
      <c r="F117" s="22"/>
    </row>
    <row r="118" spans="1:6">
      <c r="A118" s="22" t="s">
        <v>49</v>
      </c>
      <c r="B118" s="22">
        <v>854229</v>
      </c>
      <c r="C118" s="22" t="s">
        <v>199</v>
      </c>
      <c r="D118" s="22"/>
      <c r="E118" s="22"/>
      <c r="F118" s="22"/>
    </row>
    <row r="119" spans="1:6">
      <c r="A119" s="22" t="s">
        <v>49</v>
      </c>
      <c r="B119" s="22">
        <v>854230</v>
      </c>
      <c r="C119" s="22" t="s">
        <v>200</v>
      </c>
      <c r="D119" s="22"/>
      <c r="E119" s="22"/>
      <c r="F119" s="22"/>
    </row>
    <row r="120" spans="1:6">
      <c r="A120" s="22" t="s">
        <v>49</v>
      </c>
      <c r="B120" s="22">
        <v>854231</v>
      </c>
      <c r="C120" s="22"/>
      <c r="D120" s="22"/>
      <c r="E120" s="22"/>
      <c r="F120" s="22"/>
    </row>
    <row r="121" spans="1:6">
      <c r="A121" s="22" t="s">
        <v>49</v>
      </c>
      <c r="B121" s="22">
        <v>854232</v>
      </c>
      <c r="C121" s="22"/>
      <c r="D121" s="22"/>
      <c r="E121" s="22"/>
      <c r="F121" s="22"/>
    </row>
    <row r="122" spans="1:6">
      <c r="A122" s="22" t="s">
        <v>49</v>
      </c>
      <c r="B122" s="22">
        <v>854233</v>
      </c>
      <c r="C122" s="22"/>
      <c r="D122" s="22"/>
      <c r="E122" s="22"/>
      <c r="F122" s="22"/>
    </row>
    <row r="123" spans="1:6">
      <c r="A123" s="22" t="s">
        <v>49</v>
      </c>
      <c r="B123" s="22">
        <v>854239</v>
      </c>
      <c r="C123" s="22"/>
      <c r="D123" s="22"/>
      <c r="E123" s="22"/>
      <c r="F123" s="22"/>
    </row>
    <row r="124" spans="1:6">
      <c r="A124" s="22" t="s">
        <v>49</v>
      </c>
      <c r="B124" s="22">
        <v>854240</v>
      </c>
      <c r="C124" s="22" t="s">
        <v>201</v>
      </c>
      <c r="D124" s="22"/>
      <c r="E124" s="22"/>
      <c r="F124" s="22"/>
    </row>
    <row r="125" spans="1:6">
      <c r="A125" s="22" t="s">
        <v>49</v>
      </c>
      <c r="B125" s="22">
        <v>854250</v>
      </c>
      <c r="C125" s="22" t="s">
        <v>202</v>
      </c>
      <c r="D125" s="22"/>
      <c r="E125" s="22"/>
      <c r="F125" s="22"/>
    </row>
    <row r="126" spans="1:6">
      <c r="A126" s="22" t="s">
        <v>49</v>
      </c>
      <c r="B126" s="22">
        <v>854260</v>
      </c>
      <c r="C126" s="22" t="s">
        <v>203</v>
      </c>
      <c r="D126" s="22"/>
      <c r="E126" s="22"/>
      <c r="F126" s="22"/>
    </row>
    <row r="127" spans="1:6">
      <c r="A127" s="22" t="s">
        <v>49</v>
      </c>
      <c r="B127" s="22">
        <v>854270</v>
      </c>
      <c r="C127" s="22"/>
      <c r="D127" s="22"/>
      <c r="E127" s="22"/>
      <c r="F127" s="22"/>
    </row>
    <row r="128" spans="1:6">
      <c r="A128" s="22" t="s">
        <v>49</v>
      </c>
      <c r="B128" s="22">
        <v>854290</v>
      </c>
      <c r="C128" s="22"/>
      <c r="D128" s="22"/>
      <c r="E128" s="22"/>
      <c r="F128" s="22"/>
    </row>
    <row r="129" spans="1:6">
      <c r="A129" s="22"/>
      <c r="B129" s="22"/>
      <c r="C129" s="22"/>
      <c r="D129" s="22"/>
      <c r="E129" s="22"/>
      <c r="F129" s="22"/>
    </row>
    <row r="130" spans="1:6">
      <c r="B130" s="22"/>
    </row>
    <row r="131" spans="1:6">
      <c r="B131" s="22"/>
    </row>
  </sheetData>
  <hyperlinks>
    <hyperlink ref="A1" location="INDICE!A1" display="INDICE" xr:uid="{00000000-0004-0000-02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78"/>
  <sheetViews>
    <sheetView showGridLines="0" zoomScaleNormal="100" workbookViewId="0"/>
  </sheetViews>
  <sheetFormatPr baseColWidth="10" defaultColWidth="11.44140625" defaultRowHeight="13.2"/>
  <cols>
    <col min="1" max="1" width="16.44140625" style="22" bestFit="1" customWidth="1"/>
    <col min="2" max="2" width="7.88671875" style="22" bestFit="1" customWidth="1"/>
    <col min="3" max="16384" width="11.44140625" style="22"/>
  </cols>
  <sheetData>
    <row r="1" spans="1:3" s="12" customFormat="1">
      <c r="A1" s="11" t="s">
        <v>18</v>
      </c>
    </row>
    <row r="2" spans="1:3" s="12" customFormat="1"/>
    <row r="3" spans="1:3" s="12" customFormat="1">
      <c r="B3" s="13" t="s">
        <v>19</v>
      </c>
    </row>
    <row r="4" spans="1:3" s="12" customFormat="1">
      <c r="B4" s="12" t="s">
        <v>539</v>
      </c>
    </row>
    <row r="5" spans="1:3" s="12" customFormat="1"/>
    <row r="6" spans="1:3" s="12" customFormat="1">
      <c r="B6" s="19" t="s">
        <v>21</v>
      </c>
      <c r="C6" s="19" t="s">
        <v>22</v>
      </c>
    </row>
    <row r="7" spans="1:3" s="12" customFormat="1">
      <c r="B7" s="12" t="s">
        <v>23</v>
      </c>
      <c r="C7" s="12" t="s">
        <v>24</v>
      </c>
    </row>
    <row r="8" spans="1:3" s="12" customFormat="1">
      <c r="B8" s="12" t="s">
        <v>25</v>
      </c>
      <c r="C8" s="12" t="s">
        <v>26</v>
      </c>
    </row>
    <row r="9" spans="1:3" s="12" customFormat="1">
      <c r="B9" s="12" t="s">
        <v>27</v>
      </c>
      <c r="C9" s="12" t="s">
        <v>28</v>
      </c>
    </row>
    <row r="10" spans="1:3" s="12" customFormat="1">
      <c r="B10" s="12" t="s">
        <v>29</v>
      </c>
      <c r="C10" s="12" t="s">
        <v>30</v>
      </c>
    </row>
    <row r="11" spans="1:3" s="12" customFormat="1">
      <c r="B11" s="12" t="s">
        <v>31</v>
      </c>
      <c r="C11" s="12" t="s">
        <v>32</v>
      </c>
    </row>
    <row r="12" spans="1:3" s="12" customFormat="1">
      <c r="B12" s="12" t="s">
        <v>33</v>
      </c>
      <c r="C12" s="12" t="s">
        <v>34</v>
      </c>
    </row>
    <row r="13" spans="1:3" s="12" customFormat="1">
      <c r="B13" s="12" t="s">
        <v>35</v>
      </c>
      <c r="C13" s="12" t="s">
        <v>36</v>
      </c>
    </row>
    <row r="14" spans="1:3" s="12" customFormat="1">
      <c r="B14" s="12" t="s">
        <v>37</v>
      </c>
      <c r="C14" s="12" t="s">
        <v>38</v>
      </c>
    </row>
    <row r="15" spans="1:3" s="12" customFormat="1">
      <c r="B15" s="12" t="s">
        <v>39</v>
      </c>
      <c r="C15" s="12" t="s">
        <v>40</v>
      </c>
    </row>
    <row r="16" spans="1:3" s="12" customFormat="1">
      <c r="B16" s="12" t="s">
        <v>41</v>
      </c>
      <c r="C16" s="12" t="s">
        <v>42</v>
      </c>
    </row>
    <row r="17" spans="1:4" s="12" customFormat="1">
      <c r="B17" s="12" t="s">
        <v>43</v>
      </c>
      <c r="C17" s="12" t="s">
        <v>44</v>
      </c>
    </row>
    <row r="18" spans="1:4" s="12" customFormat="1">
      <c r="B18" s="12" t="s">
        <v>45</v>
      </c>
      <c r="C18" s="12" t="s">
        <v>46</v>
      </c>
    </row>
    <row r="19" spans="1:4" s="12" customFormat="1">
      <c r="B19" s="12" t="s">
        <v>47</v>
      </c>
      <c r="C19" s="12" t="s">
        <v>48</v>
      </c>
    </row>
    <row r="20" spans="1:4" s="12" customFormat="1">
      <c r="B20" s="12" t="s">
        <v>49</v>
      </c>
      <c r="C20" s="12" t="s">
        <v>50</v>
      </c>
    </row>
    <row r="21" spans="1:4" s="12" customFormat="1">
      <c r="A21" s="14"/>
      <c r="B21" s="14" t="s">
        <v>51</v>
      </c>
      <c r="C21" s="14" t="s">
        <v>52</v>
      </c>
      <c r="D21" s="14"/>
    </row>
    <row r="22" spans="1:4" s="12" customFormat="1">
      <c r="A22" s="14"/>
      <c r="B22" s="14" t="s">
        <v>53</v>
      </c>
      <c r="C22" s="14" t="s">
        <v>54</v>
      </c>
      <c r="D22" s="14"/>
    </row>
    <row r="23" spans="1:4" s="12" customFormat="1">
      <c r="A23" s="14"/>
      <c r="B23" s="14" t="s">
        <v>55</v>
      </c>
      <c r="C23" s="14" t="s">
        <v>56</v>
      </c>
      <c r="D23" s="14"/>
    </row>
    <row r="24" spans="1:4" s="12" customFormat="1">
      <c r="A24" s="14"/>
      <c r="B24" s="14" t="s">
        <v>57</v>
      </c>
      <c r="C24" s="14" t="s">
        <v>58</v>
      </c>
      <c r="D24" s="14"/>
    </row>
    <row r="25" spans="1:4" s="12" customFormat="1">
      <c r="A25" s="14"/>
      <c r="B25" s="14" t="s">
        <v>59</v>
      </c>
      <c r="C25" s="14" t="s">
        <v>60</v>
      </c>
      <c r="D25" s="14"/>
    </row>
    <row r="26" spans="1:4" s="12" customFormat="1">
      <c r="A26" s="14"/>
      <c r="B26" s="14" t="s">
        <v>61</v>
      </c>
      <c r="C26" s="14" t="s">
        <v>62</v>
      </c>
      <c r="D26" s="14"/>
    </row>
    <row r="27" spans="1:4" s="12" customFormat="1">
      <c r="A27" s="14"/>
      <c r="B27" s="14" t="s">
        <v>63</v>
      </c>
      <c r="C27" s="14" t="s">
        <v>64</v>
      </c>
      <c r="D27" s="14"/>
    </row>
    <row r="28" spans="1:4" s="12" customFormat="1">
      <c r="A28" s="14"/>
      <c r="B28" s="14" t="s">
        <v>65</v>
      </c>
      <c r="C28" s="14" t="s">
        <v>66</v>
      </c>
      <c r="D28" s="14"/>
    </row>
    <row r="29" spans="1:4" s="12" customFormat="1">
      <c r="A29" s="14"/>
      <c r="B29" s="14" t="s">
        <v>67</v>
      </c>
      <c r="C29" s="14" t="s">
        <v>68</v>
      </c>
      <c r="D29" s="14"/>
    </row>
    <row r="30" spans="1:4" s="12" customFormat="1">
      <c r="A30" s="14"/>
      <c r="B30" s="14" t="s">
        <v>69</v>
      </c>
      <c r="C30" s="14" t="s">
        <v>70</v>
      </c>
      <c r="D30" s="14"/>
    </row>
    <row r="32" spans="1:4" s="15" customFormat="1">
      <c r="A32" s="15" t="s">
        <v>71</v>
      </c>
      <c r="B32" s="15" t="s">
        <v>72</v>
      </c>
      <c r="C32" s="15" t="s">
        <v>73</v>
      </c>
    </row>
    <row r="33" spans="1:6" s="24" customFormat="1">
      <c r="A33" s="12"/>
      <c r="B33" s="23" t="s">
        <v>51</v>
      </c>
      <c r="C33" s="17" t="s">
        <v>52</v>
      </c>
      <c r="D33" s="17"/>
      <c r="E33" s="17"/>
      <c r="F33" s="12"/>
    </row>
    <row r="34" spans="1:6" s="24" customFormat="1">
      <c r="A34" s="22" t="s">
        <v>51</v>
      </c>
      <c r="B34" s="22">
        <v>854160</v>
      </c>
      <c r="C34" s="22" t="s">
        <v>204</v>
      </c>
      <c r="D34" s="22"/>
      <c r="E34" s="22"/>
      <c r="F34" s="22"/>
    </row>
    <row r="35" spans="1:6" s="24" customFormat="1">
      <c r="A35" s="22" t="s">
        <v>51</v>
      </c>
      <c r="B35" s="22">
        <v>854310</v>
      </c>
      <c r="C35" s="22" t="s">
        <v>205</v>
      </c>
      <c r="D35" s="22"/>
      <c r="E35" s="22"/>
      <c r="F35" s="22"/>
    </row>
    <row r="36" spans="1:6" s="24" customFormat="1">
      <c r="A36" s="22" t="s">
        <v>51</v>
      </c>
      <c r="B36" s="22">
        <v>854319</v>
      </c>
      <c r="C36" s="22"/>
      <c r="D36" s="22"/>
      <c r="E36" s="22"/>
      <c r="F36" s="22"/>
    </row>
    <row r="37" spans="1:6" s="24" customFormat="1">
      <c r="A37" s="22" t="s">
        <v>51</v>
      </c>
      <c r="B37" s="22">
        <v>854320</v>
      </c>
      <c r="C37" s="22" t="s">
        <v>206</v>
      </c>
      <c r="D37" s="22"/>
      <c r="E37" s="22"/>
      <c r="F37" s="22"/>
    </row>
    <row r="38" spans="1:6" s="24" customFormat="1">
      <c r="A38" s="22" t="s">
        <v>51</v>
      </c>
      <c r="B38" s="22">
        <v>854330</v>
      </c>
      <c r="C38" s="22" t="s">
        <v>207</v>
      </c>
      <c r="D38" s="22"/>
      <c r="E38" s="22"/>
      <c r="F38" s="22"/>
    </row>
    <row r="39" spans="1:6" s="24" customFormat="1">
      <c r="A39" s="22" t="s">
        <v>53</v>
      </c>
      <c r="B39" s="22">
        <v>854370</v>
      </c>
      <c r="C39" s="22"/>
      <c r="D39" s="22"/>
      <c r="E39" s="22"/>
      <c r="F39" s="22"/>
    </row>
    <row r="40" spans="1:6" s="24" customFormat="1">
      <c r="A40" s="22" t="s">
        <v>51</v>
      </c>
      <c r="B40" s="22">
        <v>854381</v>
      </c>
      <c r="C40" s="22" t="s">
        <v>208</v>
      </c>
      <c r="D40" s="22"/>
      <c r="E40" s="22"/>
      <c r="F40" s="22"/>
    </row>
    <row r="41" spans="1:6" s="24" customFormat="1">
      <c r="A41" s="22" t="s">
        <v>51</v>
      </c>
      <c r="B41" s="22">
        <v>854389</v>
      </c>
      <c r="C41" s="22" t="s">
        <v>86</v>
      </c>
      <c r="D41" s="22"/>
      <c r="E41" s="22"/>
      <c r="F41" s="22"/>
    </row>
    <row r="42" spans="1:6" s="24" customFormat="1">
      <c r="A42" s="22" t="s">
        <v>51</v>
      </c>
      <c r="B42" s="22">
        <v>854390</v>
      </c>
      <c r="C42" s="22" t="s">
        <v>87</v>
      </c>
      <c r="D42" s="22"/>
      <c r="E42" s="22"/>
      <c r="F42" s="22"/>
    </row>
    <row r="43" spans="1:6" s="24" customFormat="1">
      <c r="A43" s="22"/>
      <c r="B43" s="22"/>
      <c r="C43" s="22"/>
      <c r="D43" s="22"/>
      <c r="E43" s="22"/>
      <c r="F43" s="22"/>
    </row>
    <row r="44" spans="1:6" s="24" customFormat="1">
      <c r="A44" s="12"/>
      <c r="B44" s="17" t="s">
        <v>53</v>
      </c>
      <c r="C44" s="17" t="s">
        <v>54</v>
      </c>
      <c r="D44" s="12"/>
      <c r="E44" s="12"/>
      <c r="F44" s="12"/>
    </row>
    <row r="45" spans="1:6" s="24" customFormat="1">
      <c r="A45" s="22" t="s">
        <v>53</v>
      </c>
      <c r="B45" s="22">
        <v>842489</v>
      </c>
      <c r="C45" s="22" t="s">
        <v>209</v>
      </c>
      <c r="D45" s="22"/>
      <c r="E45" s="22"/>
      <c r="F45" s="22"/>
    </row>
    <row r="46" spans="1:6" s="24" customFormat="1">
      <c r="A46" s="22" t="s">
        <v>53</v>
      </c>
      <c r="B46" s="22">
        <v>844331</v>
      </c>
      <c r="C46" s="22"/>
      <c r="D46" s="22"/>
      <c r="E46" s="22"/>
      <c r="F46" s="22"/>
    </row>
    <row r="47" spans="1:6" s="24" customFormat="1">
      <c r="A47" s="22" t="s">
        <v>53</v>
      </c>
      <c r="B47" s="22">
        <v>844332</v>
      </c>
      <c r="C47" s="22"/>
      <c r="D47" s="22"/>
      <c r="E47" s="22"/>
      <c r="F47" s="22"/>
    </row>
    <row r="48" spans="1:6" s="24" customFormat="1">
      <c r="A48" s="22" t="s">
        <v>53</v>
      </c>
      <c r="B48" s="22">
        <v>844399</v>
      </c>
      <c r="C48" s="22" t="s">
        <v>210</v>
      </c>
      <c r="D48" s="22"/>
      <c r="E48" s="22"/>
      <c r="F48" s="22"/>
    </row>
    <row r="49" spans="1:6" s="24" customFormat="1">
      <c r="A49" s="22" t="s">
        <v>53</v>
      </c>
      <c r="B49" s="22">
        <v>847050</v>
      </c>
      <c r="C49" s="22" t="s">
        <v>211</v>
      </c>
      <c r="D49" s="22"/>
      <c r="E49" s="22"/>
      <c r="F49" s="22"/>
    </row>
    <row r="50" spans="1:6" s="24" customFormat="1">
      <c r="A50" s="22" t="s">
        <v>53</v>
      </c>
      <c r="B50" s="22">
        <v>847110</v>
      </c>
      <c r="C50" s="22" t="s">
        <v>212</v>
      </c>
      <c r="D50" s="22"/>
      <c r="E50" s="22"/>
      <c r="F50" s="22"/>
    </row>
    <row r="51" spans="1:6" s="24" customFormat="1">
      <c r="A51" s="22" t="s">
        <v>53</v>
      </c>
      <c r="B51" s="22">
        <v>847130</v>
      </c>
      <c r="C51" s="22" t="s">
        <v>213</v>
      </c>
      <c r="D51" s="22"/>
      <c r="E51" s="22"/>
      <c r="F51" s="22"/>
    </row>
    <row r="52" spans="1:6" s="24" customFormat="1">
      <c r="A52" s="22" t="s">
        <v>53</v>
      </c>
      <c r="B52" s="22">
        <v>847141</v>
      </c>
      <c r="C52" s="22" t="s">
        <v>214</v>
      </c>
      <c r="D52" s="22"/>
      <c r="E52" s="22"/>
      <c r="F52" s="22"/>
    </row>
    <row r="53" spans="1:6" s="24" customFormat="1">
      <c r="A53" s="22" t="s">
        <v>53</v>
      </c>
      <c r="B53" s="22">
        <v>847149</v>
      </c>
      <c r="C53" s="22" t="s">
        <v>215</v>
      </c>
      <c r="D53" s="22"/>
      <c r="E53" s="22"/>
      <c r="F53" s="22"/>
    </row>
    <row r="54" spans="1:6" s="24" customFormat="1">
      <c r="A54" s="22" t="s">
        <v>53</v>
      </c>
      <c r="B54" s="22">
        <v>847150</v>
      </c>
      <c r="C54" s="22" t="s">
        <v>216</v>
      </c>
      <c r="D54" s="22"/>
      <c r="E54" s="22"/>
      <c r="F54" s="22"/>
    </row>
    <row r="55" spans="1:6" s="24" customFormat="1">
      <c r="A55" s="22" t="s">
        <v>53</v>
      </c>
      <c r="B55" s="22">
        <v>847160</v>
      </c>
      <c r="C55" s="22" t="s">
        <v>81</v>
      </c>
      <c r="D55" s="22"/>
      <c r="E55" s="22"/>
      <c r="F55" s="22"/>
    </row>
    <row r="56" spans="1:6" s="24" customFormat="1">
      <c r="A56" s="22" t="s">
        <v>53</v>
      </c>
      <c r="B56" s="22">
        <v>847170</v>
      </c>
      <c r="C56" s="22" t="s">
        <v>217</v>
      </c>
      <c r="D56" s="22"/>
      <c r="E56" s="22"/>
      <c r="F56" s="22"/>
    </row>
    <row r="57" spans="1:6" s="24" customFormat="1">
      <c r="A57" s="22" t="s">
        <v>53</v>
      </c>
      <c r="B57" s="22">
        <v>847180</v>
      </c>
      <c r="C57" s="22" t="s">
        <v>85</v>
      </c>
      <c r="D57" s="22"/>
      <c r="E57" s="22"/>
      <c r="F57" s="22"/>
    </row>
    <row r="58" spans="1:6" s="24" customFormat="1">
      <c r="A58" s="22" t="s">
        <v>53</v>
      </c>
      <c r="B58" s="22">
        <v>847190</v>
      </c>
      <c r="C58" s="22" t="s">
        <v>218</v>
      </c>
      <c r="D58" s="22"/>
      <c r="E58" s="22"/>
      <c r="F58" s="22"/>
    </row>
    <row r="59" spans="1:6" s="24" customFormat="1">
      <c r="A59" s="22" t="s">
        <v>53</v>
      </c>
      <c r="B59" s="22">
        <v>847290</v>
      </c>
      <c r="C59" s="22" t="s">
        <v>219</v>
      </c>
      <c r="D59" s="22"/>
      <c r="E59" s="22"/>
      <c r="F59" s="22"/>
    </row>
    <row r="60" spans="1:6" s="24" customFormat="1">
      <c r="A60" s="22" t="s">
        <v>53</v>
      </c>
      <c r="B60" s="22">
        <v>847330</v>
      </c>
      <c r="C60" s="22" t="s">
        <v>220</v>
      </c>
      <c r="D60" s="22"/>
      <c r="E60" s="22"/>
      <c r="F60" s="22"/>
    </row>
    <row r="61" spans="1:6" s="24" customFormat="1">
      <c r="A61" s="22" t="s">
        <v>53</v>
      </c>
      <c r="B61" s="22">
        <v>847340</v>
      </c>
      <c r="C61" s="22" t="s">
        <v>221</v>
      </c>
      <c r="D61" s="22"/>
      <c r="E61" s="22"/>
      <c r="F61" s="22"/>
    </row>
    <row r="62" spans="1:6" s="24" customFormat="1">
      <c r="A62" s="22" t="s">
        <v>53</v>
      </c>
      <c r="B62" s="22">
        <v>847350</v>
      </c>
      <c r="C62" s="22" t="s">
        <v>222</v>
      </c>
      <c r="D62" s="22"/>
      <c r="E62" s="22"/>
      <c r="F62" s="22"/>
    </row>
    <row r="63" spans="1:6" s="24" customFormat="1">
      <c r="A63" s="22" t="s">
        <v>53</v>
      </c>
      <c r="B63" s="22">
        <v>850440</v>
      </c>
      <c r="C63" s="22" t="s">
        <v>223</v>
      </c>
      <c r="D63" s="22"/>
      <c r="E63" s="22"/>
      <c r="F63" s="22"/>
    </row>
    <row r="64" spans="1:6" s="24" customFormat="1">
      <c r="A64" s="22" t="s">
        <v>53</v>
      </c>
      <c r="B64" s="22">
        <v>850450</v>
      </c>
      <c r="C64" s="22" t="s">
        <v>224</v>
      </c>
      <c r="D64" s="22"/>
      <c r="E64" s="22"/>
      <c r="F64" s="22"/>
    </row>
    <row r="65" spans="1:6" s="24" customFormat="1">
      <c r="A65" s="22" t="s">
        <v>53</v>
      </c>
      <c r="B65" s="22">
        <v>850490</v>
      </c>
      <c r="C65" s="22" t="s">
        <v>225</v>
      </c>
      <c r="D65" s="22"/>
      <c r="E65" s="22"/>
      <c r="F65" s="22"/>
    </row>
    <row r="66" spans="1:6" s="24" customFormat="1">
      <c r="A66" s="22" t="s">
        <v>53</v>
      </c>
      <c r="B66" s="22">
        <v>852851</v>
      </c>
      <c r="C66" s="22" t="s">
        <v>226</v>
      </c>
      <c r="D66" s="22"/>
      <c r="E66" s="22"/>
      <c r="F66" s="22"/>
    </row>
    <row r="67" spans="1:6" s="24" customFormat="1">
      <c r="A67" s="22" t="s">
        <v>53</v>
      </c>
      <c r="B67" s="22">
        <v>852861</v>
      </c>
      <c r="C67" s="22" t="s">
        <v>227</v>
      </c>
      <c r="D67" s="22"/>
      <c r="E67" s="22"/>
      <c r="F67" s="22"/>
    </row>
    <row r="68" spans="1:6" s="24" customFormat="1">
      <c r="A68" s="22" t="s">
        <v>55</v>
      </c>
      <c r="B68" s="22">
        <v>370110</v>
      </c>
      <c r="C68" s="22" t="s">
        <v>228</v>
      </c>
      <c r="D68" s="22"/>
      <c r="E68" s="22"/>
      <c r="F68" s="22"/>
    </row>
    <row r="69" spans="1:6" s="24" customFormat="1">
      <c r="A69" s="22" t="s">
        <v>55</v>
      </c>
      <c r="B69" s="22">
        <v>370120</v>
      </c>
      <c r="C69" s="22" t="s">
        <v>229</v>
      </c>
      <c r="D69" s="22"/>
      <c r="E69" s="22"/>
      <c r="F69" s="22"/>
    </row>
    <row r="70" spans="1:6" s="24" customFormat="1">
      <c r="A70" s="22" t="s">
        <v>55</v>
      </c>
      <c r="B70" s="22">
        <v>370191</v>
      </c>
      <c r="C70" s="22" t="s">
        <v>230</v>
      </c>
      <c r="D70" s="22"/>
      <c r="E70" s="22"/>
      <c r="F70" s="22"/>
    </row>
    <row r="71" spans="1:6" s="24" customFormat="1">
      <c r="A71" s="22" t="s">
        <v>55</v>
      </c>
      <c r="B71" s="22">
        <v>370199</v>
      </c>
      <c r="C71" s="22" t="s">
        <v>231</v>
      </c>
      <c r="D71" s="22"/>
      <c r="E71" s="22"/>
      <c r="F71" s="22"/>
    </row>
    <row r="72" spans="1:6" s="24" customFormat="1">
      <c r="A72" s="22" t="s">
        <v>55</v>
      </c>
      <c r="B72" s="22">
        <v>370239</v>
      </c>
      <c r="C72" s="22" t="s">
        <v>232</v>
      </c>
      <c r="D72" s="22"/>
      <c r="E72" s="22"/>
      <c r="F72" s="22"/>
    </row>
    <row r="73" spans="1:6" s="24" customFormat="1">
      <c r="A73" s="22" t="s">
        <v>55</v>
      </c>
      <c r="B73" s="22">
        <v>370241</v>
      </c>
      <c r="C73" s="22"/>
      <c r="D73" s="22"/>
      <c r="E73" s="22"/>
      <c r="F73" s="22"/>
    </row>
    <row r="74" spans="1:6" s="24" customFormat="1">
      <c r="A74" s="22" t="s">
        <v>55</v>
      </c>
      <c r="B74" s="22">
        <v>370242</v>
      </c>
      <c r="C74" s="22" t="s">
        <v>233</v>
      </c>
      <c r="D74" s="22"/>
      <c r="E74" s="22"/>
      <c r="F74" s="22"/>
    </row>
    <row r="75" spans="1:6" s="24" customFormat="1">
      <c r="A75" s="22" t="s">
        <v>55</v>
      </c>
      <c r="B75" s="22">
        <v>370244</v>
      </c>
      <c r="C75" s="22" t="s">
        <v>234</v>
      </c>
      <c r="D75" s="22"/>
      <c r="E75" s="22"/>
      <c r="F75" s="22"/>
    </row>
    <row r="76" spans="1:6" s="24" customFormat="1">
      <c r="A76" s="22" t="s">
        <v>55</v>
      </c>
      <c r="B76" s="22">
        <v>370253</v>
      </c>
      <c r="C76" s="22"/>
      <c r="D76" s="22"/>
      <c r="E76" s="22"/>
      <c r="F76" s="22"/>
    </row>
    <row r="77" spans="1:6" s="24" customFormat="1">
      <c r="A77" s="22" t="s">
        <v>55</v>
      </c>
      <c r="B77" s="22">
        <v>370254</v>
      </c>
      <c r="C77" s="22"/>
      <c r="D77" s="22"/>
      <c r="E77" s="22"/>
      <c r="F77" s="22"/>
    </row>
    <row r="78" spans="1:6" s="24" customFormat="1">
      <c r="A78" s="22" t="s">
        <v>55</v>
      </c>
      <c r="B78" s="22">
        <v>370255</v>
      </c>
      <c r="C78" s="22"/>
      <c r="D78" s="22"/>
      <c r="E78" s="22"/>
      <c r="F78" s="22"/>
    </row>
    <row r="79" spans="1:6" s="24" customFormat="1">
      <c r="A79" s="22" t="s">
        <v>55</v>
      </c>
      <c r="B79" s="22">
        <v>370256</v>
      </c>
      <c r="C79" s="22"/>
      <c r="D79" s="22"/>
      <c r="E79" s="22"/>
      <c r="F79" s="22"/>
    </row>
    <row r="80" spans="1:6" s="24" customFormat="1">
      <c r="A80" s="22" t="s">
        <v>55</v>
      </c>
      <c r="B80" s="22">
        <v>370293</v>
      </c>
      <c r="C80" s="22" t="s">
        <v>235</v>
      </c>
      <c r="D80" s="22"/>
      <c r="E80" s="22"/>
      <c r="F80" s="22"/>
    </row>
    <row r="81" spans="1:6" s="24" customFormat="1">
      <c r="A81" s="22" t="s">
        <v>55</v>
      </c>
      <c r="B81" s="22">
        <v>370294</v>
      </c>
      <c r="C81" s="22" t="s">
        <v>236</v>
      </c>
      <c r="D81" s="22"/>
      <c r="E81" s="22"/>
      <c r="F81" s="22"/>
    </row>
    <row r="82" spans="1:6" s="24" customFormat="1">
      <c r="A82" s="22" t="s">
        <v>55</v>
      </c>
      <c r="B82" s="22">
        <v>370310</v>
      </c>
      <c r="C82" s="22" t="s">
        <v>237</v>
      </c>
      <c r="D82" s="22"/>
      <c r="E82" s="22"/>
      <c r="F82" s="22"/>
    </row>
    <row r="83" spans="1:6" s="24" customFormat="1">
      <c r="A83" s="22" t="s">
        <v>55</v>
      </c>
      <c r="B83" s="22">
        <v>370320</v>
      </c>
      <c r="C83" s="22"/>
      <c r="D83" s="22"/>
      <c r="E83" s="22"/>
      <c r="F83" s="22"/>
    </row>
    <row r="84" spans="1:6" s="24" customFormat="1">
      <c r="A84" s="22" t="s">
        <v>55</v>
      </c>
      <c r="B84" s="22">
        <v>370390</v>
      </c>
      <c r="C84" s="22" t="s">
        <v>238</v>
      </c>
      <c r="D84" s="22"/>
      <c r="E84" s="22"/>
      <c r="F84" s="22"/>
    </row>
    <row r="85" spans="1:6" s="24" customFormat="1">
      <c r="A85" s="22" t="s">
        <v>55</v>
      </c>
      <c r="B85" s="22">
        <v>370400</v>
      </c>
      <c r="C85" s="22" t="s">
        <v>239</v>
      </c>
      <c r="D85" s="22"/>
      <c r="E85" s="22"/>
      <c r="F85" s="22"/>
    </row>
    <row r="86" spans="1:6" s="24" customFormat="1">
      <c r="A86" s="22" t="s">
        <v>55</v>
      </c>
      <c r="B86" s="22">
        <v>370590</v>
      </c>
      <c r="C86" s="22" t="s">
        <v>240</v>
      </c>
      <c r="D86" s="22"/>
      <c r="E86" s="22"/>
      <c r="F86" s="22"/>
    </row>
    <row r="87" spans="1:6" s="24" customFormat="1">
      <c r="A87" s="22" t="s">
        <v>55</v>
      </c>
      <c r="B87" s="22">
        <v>370610</v>
      </c>
      <c r="C87" s="22" t="s">
        <v>241</v>
      </c>
      <c r="D87" s="22"/>
      <c r="E87" s="22"/>
      <c r="F87" s="22"/>
    </row>
    <row r="88" spans="1:6" s="24" customFormat="1">
      <c r="A88" s="22" t="s">
        <v>55</v>
      </c>
      <c r="B88" s="22">
        <v>370690</v>
      </c>
      <c r="C88" s="22" t="s">
        <v>242</v>
      </c>
      <c r="D88" s="22"/>
      <c r="E88" s="22"/>
      <c r="F88" s="22"/>
    </row>
    <row r="89" spans="1:6" s="24" customFormat="1">
      <c r="A89" s="22" t="s">
        <v>55</v>
      </c>
      <c r="B89" s="22">
        <v>370710</v>
      </c>
      <c r="C89" s="22" t="s">
        <v>243</v>
      </c>
      <c r="D89" s="22"/>
      <c r="E89" s="22"/>
      <c r="F89" s="22"/>
    </row>
    <row r="90" spans="1:6" s="24" customFormat="1">
      <c r="A90" s="22"/>
      <c r="B90" s="22"/>
      <c r="C90" s="22"/>
      <c r="D90" s="22"/>
      <c r="E90" s="22"/>
      <c r="F90" s="22"/>
    </row>
    <row r="91" spans="1:6" s="24" customFormat="1">
      <c r="A91" s="12"/>
      <c r="B91" s="17" t="s">
        <v>57</v>
      </c>
      <c r="C91" s="17" t="s">
        <v>58</v>
      </c>
      <c r="D91" s="17"/>
      <c r="E91" s="12"/>
      <c r="F91" s="12"/>
    </row>
    <row r="92" spans="1:6" s="24" customFormat="1">
      <c r="A92" s="22" t="s">
        <v>57</v>
      </c>
      <c r="B92" s="22">
        <v>854470</v>
      </c>
      <c r="C92" s="22" t="s">
        <v>244</v>
      </c>
      <c r="D92" s="22"/>
      <c r="E92" s="22"/>
      <c r="F92" s="22"/>
    </row>
    <row r="93" spans="1:6" s="24" customFormat="1">
      <c r="A93" s="22" t="s">
        <v>57</v>
      </c>
      <c r="B93" s="22">
        <v>900110</v>
      </c>
      <c r="C93" s="22" t="s">
        <v>245</v>
      </c>
      <c r="D93" s="22"/>
      <c r="E93" s="22"/>
      <c r="F93" s="22"/>
    </row>
    <row r="94" spans="1:6" s="24" customFormat="1">
      <c r="A94" s="22"/>
      <c r="B94" s="22"/>
      <c r="C94" s="22"/>
      <c r="D94" s="22"/>
      <c r="E94" s="22"/>
      <c r="F94" s="22"/>
    </row>
    <row r="95" spans="1:6" s="24" customFormat="1">
      <c r="A95" s="12"/>
      <c r="B95" s="17" t="s">
        <v>59</v>
      </c>
      <c r="C95" s="17" t="s">
        <v>60</v>
      </c>
      <c r="D95" s="12"/>
      <c r="E95" s="12"/>
      <c r="F95" s="12"/>
    </row>
    <row r="96" spans="1:6" s="24" customFormat="1">
      <c r="A96" s="22" t="s">
        <v>59</v>
      </c>
      <c r="B96" s="22">
        <v>900120</v>
      </c>
      <c r="C96" s="22" t="s">
        <v>246</v>
      </c>
      <c r="D96" s="22"/>
      <c r="E96" s="22"/>
      <c r="F96" s="22"/>
    </row>
    <row r="97" spans="1:6" s="24" customFormat="1">
      <c r="A97" s="22" t="s">
        <v>59</v>
      </c>
      <c r="B97" s="22">
        <v>900130</v>
      </c>
      <c r="C97" s="22" t="s">
        <v>247</v>
      </c>
      <c r="D97" s="22"/>
      <c r="E97" s="22"/>
      <c r="F97" s="22"/>
    </row>
    <row r="98" spans="1:6" s="24" customFormat="1">
      <c r="A98" s="22" t="s">
        <v>59</v>
      </c>
      <c r="B98" s="22">
        <v>900140</v>
      </c>
      <c r="C98" s="22" t="s">
        <v>248</v>
      </c>
      <c r="D98" s="22"/>
      <c r="E98" s="22"/>
      <c r="F98" s="22"/>
    </row>
    <row r="99" spans="1:6" s="24" customFormat="1">
      <c r="A99" s="22" t="s">
        <v>59</v>
      </c>
      <c r="B99" s="22">
        <v>900150</v>
      </c>
      <c r="C99" s="22" t="s">
        <v>249</v>
      </c>
      <c r="D99" s="22"/>
      <c r="E99" s="22"/>
      <c r="F99" s="22"/>
    </row>
    <row r="100" spans="1:6" s="24" customFormat="1">
      <c r="A100" s="22" t="s">
        <v>59</v>
      </c>
      <c r="B100" s="22">
        <v>900190</v>
      </c>
      <c r="C100" s="22" t="s">
        <v>250</v>
      </c>
      <c r="D100" s="22"/>
      <c r="E100" s="22"/>
      <c r="F100" s="22"/>
    </row>
    <row r="101" spans="1:6" s="24" customFormat="1">
      <c r="A101" s="22" t="s">
        <v>59</v>
      </c>
      <c r="B101" s="22">
        <v>900211</v>
      </c>
      <c r="C101" s="22" t="s">
        <v>251</v>
      </c>
      <c r="D101" s="22"/>
      <c r="E101" s="22"/>
      <c r="F101" s="22"/>
    </row>
    <row r="102" spans="1:6" s="24" customFormat="1">
      <c r="A102" s="22" t="s">
        <v>59</v>
      </c>
      <c r="B102" s="22">
        <v>900219</v>
      </c>
      <c r="C102" s="22" t="s">
        <v>252</v>
      </c>
      <c r="D102" s="22"/>
      <c r="E102" s="22"/>
      <c r="F102" s="22"/>
    </row>
    <row r="103" spans="1:6" s="24" customFormat="1">
      <c r="A103" s="22" t="s">
        <v>59</v>
      </c>
      <c r="B103" s="22">
        <v>900220</v>
      </c>
      <c r="C103" s="22" t="s">
        <v>253</v>
      </c>
      <c r="D103" s="22"/>
      <c r="E103" s="22"/>
      <c r="F103" s="22"/>
    </row>
    <row r="104" spans="1:6" s="24" customFormat="1">
      <c r="A104" s="22" t="s">
        <v>59</v>
      </c>
      <c r="B104" s="22">
        <v>900290</v>
      </c>
      <c r="C104" s="22" t="s">
        <v>254</v>
      </c>
      <c r="D104" s="22"/>
      <c r="E104" s="22"/>
      <c r="F104" s="22"/>
    </row>
    <row r="105" spans="1:6" s="24" customFormat="1">
      <c r="A105" s="22" t="s">
        <v>59</v>
      </c>
      <c r="B105" s="22">
        <v>900311</v>
      </c>
      <c r="C105" s="22" t="s">
        <v>255</v>
      </c>
      <c r="D105" s="22"/>
      <c r="E105" s="22"/>
      <c r="F105" s="22"/>
    </row>
    <row r="106" spans="1:6" s="24" customFormat="1">
      <c r="A106" s="22" t="s">
        <v>59</v>
      </c>
      <c r="B106" s="22">
        <v>900319</v>
      </c>
      <c r="C106" s="22" t="s">
        <v>256</v>
      </c>
      <c r="D106" s="22"/>
      <c r="E106" s="22"/>
      <c r="F106" s="22"/>
    </row>
    <row r="107" spans="1:6" s="24" customFormat="1">
      <c r="A107" s="22" t="s">
        <v>59</v>
      </c>
      <c r="B107" s="22">
        <v>900390</v>
      </c>
      <c r="C107" s="22" t="s">
        <v>257</v>
      </c>
      <c r="D107" s="22"/>
      <c r="E107" s="22"/>
      <c r="F107" s="22"/>
    </row>
    <row r="108" spans="1:6" s="24" customFormat="1">
      <c r="A108" s="22" t="s">
        <v>59</v>
      </c>
      <c r="B108" s="22">
        <v>900410</v>
      </c>
      <c r="C108" s="22" t="s">
        <v>258</v>
      </c>
      <c r="D108" s="22"/>
      <c r="E108" s="22"/>
      <c r="F108" s="22"/>
    </row>
    <row r="109" spans="1:6" s="24" customFormat="1">
      <c r="A109" s="22" t="s">
        <v>59</v>
      </c>
      <c r="B109" s="22">
        <v>900490</v>
      </c>
      <c r="C109" s="22" t="s">
        <v>259</v>
      </c>
      <c r="D109" s="22"/>
      <c r="E109" s="22"/>
      <c r="F109" s="22"/>
    </row>
    <row r="110" spans="1:6" s="24" customFormat="1">
      <c r="A110" s="22" t="s">
        <v>59</v>
      </c>
      <c r="B110" s="22">
        <v>900510</v>
      </c>
      <c r="C110" s="22" t="s">
        <v>260</v>
      </c>
      <c r="D110" s="22"/>
      <c r="E110" s="22"/>
      <c r="F110" s="22"/>
    </row>
    <row r="111" spans="1:6" s="24" customFormat="1">
      <c r="A111" s="22" t="s">
        <v>59</v>
      </c>
      <c r="B111" s="22">
        <v>900580</v>
      </c>
      <c r="C111" s="22" t="s">
        <v>261</v>
      </c>
      <c r="D111" s="22"/>
      <c r="E111" s="22"/>
      <c r="F111" s="22"/>
    </row>
    <row r="112" spans="1:6" s="24" customFormat="1">
      <c r="A112" s="22" t="s">
        <v>59</v>
      </c>
      <c r="B112" s="22">
        <v>900590</v>
      </c>
      <c r="C112" s="22" t="s">
        <v>262</v>
      </c>
      <c r="D112" s="22"/>
      <c r="E112" s="22"/>
      <c r="F112" s="22"/>
    </row>
    <row r="113" spans="1:6" s="24" customFormat="1">
      <c r="A113" s="22" t="s">
        <v>59</v>
      </c>
      <c r="B113" s="22">
        <v>901110</v>
      </c>
      <c r="C113" s="22" t="s">
        <v>263</v>
      </c>
      <c r="D113" s="22"/>
      <c r="E113" s="22"/>
      <c r="F113" s="22"/>
    </row>
    <row r="114" spans="1:6" s="24" customFormat="1">
      <c r="A114" s="22" t="s">
        <v>59</v>
      </c>
      <c r="B114" s="22">
        <v>901120</v>
      </c>
      <c r="C114" s="22" t="s">
        <v>264</v>
      </c>
      <c r="D114" s="22"/>
      <c r="E114" s="22"/>
      <c r="F114" s="22"/>
    </row>
    <row r="115" spans="1:6" s="24" customFormat="1">
      <c r="A115" s="22" t="s">
        <v>59</v>
      </c>
      <c r="B115" s="22">
        <v>901180</v>
      </c>
      <c r="C115" s="22" t="s">
        <v>265</v>
      </c>
      <c r="D115" s="22"/>
      <c r="E115" s="22"/>
      <c r="F115" s="22"/>
    </row>
    <row r="116" spans="1:6" s="24" customFormat="1">
      <c r="A116" s="22" t="s">
        <v>59</v>
      </c>
      <c r="B116" s="22">
        <v>901190</v>
      </c>
      <c r="C116" s="22" t="s">
        <v>266</v>
      </c>
      <c r="D116" s="22"/>
      <c r="E116" s="22"/>
      <c r="F116" s="22"/>
    </row>
    <row r="117" spans="1:6" s="24" customFormat="1">
      <c r="A117" s="22" t="s">
        <v>59</v>
      </c>
      <c r="B117" s="22">
        <v>901210</v>
      </c>
      <c r="C117" s="22" t="s">
        <v>267</v>
      </c>
      <c r="D117" s="22"/>
      <c r="E117" s="22"/>
      <c r="F117" s="22"/>
    </row>
    <row r="118" spans="1:6" s="24" customFormat="1">
      <c r="A118" s="22" t="s">
        <v>59</v>
      </c>
      <c r="B118" s="22">
        <v>901290</v>
      </c>
      <c r="C118" s="22" t="s">
        <v>268</v>
      </c>
      <c r="D118" s="22"/>
      <c r="E118" s="22"/>
      <c r="F118" s="22"/>
    </row>
    <row r="119" spans="1:6" s="24" customFormat="1">
      <c r="A119" s="22" t="s">
        <v>59</v>
      </c>
      <c r="B119" s="22">
        <v>901310</v>
      </c>
      <c r="C119" s="22" t="s">
        <v>269</v>
      </c>
      <c r="D119" s="22"/>
      <c r="E119" s="22"/>
      <c r="F119" s="22"/>
    </row>
    <row r="120" spans="1:6" s="24" customFormat="1">
      <c r="A120" s="22" t="s">
        <v>59</v>
      </c>
      <c r="B120" s="22">
        <v>901320</v>
      </c>
      <c r="C120" s="22" t="s">
        <v>87</v>
      </c>
      <c r="D120" s="22"/>
      <c r="E120" s="22"/>
      <c r="F120" s="22"/>
    </row>
    <row r="121" spans="1:6" s="24" customFormat="1">
      <c r="A121" s="22" t="s">
        <v>59</v>
      </c>
      <c r="B121" s="22">
        <v>901380</v>
      </c>
      <c r="C121" s="22" t="s">
        <v>81</v>
      </c>
      <c r="D121" s="22"/>
      <c r="E121" s="22"/>
      <c r="F121" s="22"/>
    </row>
    <row r="122" spans="1:6" s="24" customFormat="1">
      <c r="A122" s="22" t="s">
        <v>59</v>
      </c>
      <c r="B122" s="22">
        <v>901390</v>
      </c>
      <c r="C122" s="22" t="s">
        <v>85</v>
      </c>
      <c r="D122" s="22"/>
      <c r="E122" s="22"/>
      <c r="F122" s="22"/>
    </row>
    <row r="123" spans="1:6" s="24" customFormat="1">
      <c r="A123" s="22"/>
      <c r="B123" s="22"/>
      <c r="C123" s="22"/>
      <c r="D123" s="22"/>
      <c r="E123" s="22"/>
      <c r="F123" s="22"/>
    </row>
    <row r="124" spans="1:6" s="24" customFormat="1">
      <c r="A124" s="12"/>
      <c r="B124" s="17" t="s">
        <v>61</v>
      </c>
      <c r="C124" s="17" t="s">
        <v>62</v>
      </c>
      <c r="D124" s="12"/>
      <c r="E124" s="12"/>
      <c r="F124" s="12"/>
    </row>
    <row r="125" spans="1:6" s="24" customFormat="1">
      <c r="A125" s="22" t="s">
        <v>61</v>
      </c>
      <c r="B125" s="22">
        <v>844339</v>
      </c>
      <c r="C125" s="22" t="s">
        <v>270</v>
      </c>
      <c r="D125" s="22"/>
      <c r="E125" s="22"/>
      <c r="F125" s="22"/>
    </row>
    <row r="126" spans="1:6" s="24" customFormat="1">
      <c r="A126" s="22" t="s">
        <v>61</v>
      </c>
      <c r="B126" s="22">
        <v>844399</v>
      </c>
      <c r="C126" s="22"/>
      <c r="D126" s="22"/>
      <c r="E126" s="22"/>
      <c r="F126" s="22"/>
    </row>
    <row r="127" spans="1:6" s="24" customFormat="1">
      <c r="A127" s="22" t="s">
        <v>61</v>
      </c>
      <c r="B127" s="22">
        <v>847290</v>
      </c>
      <c r="C127" s="22" t="s">
        <v>271</v>
      </c>
      <c r="D127" s="22"/>
      <c r="E127" s="22"/>
      <c r="F127" s="22"/>
    </row>
    <row r="128" spans="1:6" s="24" customFormat="1">
      <c r="A128" s="22" t="s">
        <v>61</v>
      </c>
      <c r="B128" s="22">
        <v>847340</v>
      </c>
      <c r="C128" s="22" t="s">
        <v>272</v>
      </c>
      <c r="D128" s="22"/>
      <c r="E128" s="22"/>
      <c r="F128" s="22"/>
    </row>
    <row r="129" spans="1:6" s="24" customFormat="1">
      <c r="A129" s="22" t="s">
        <v>61</v>
      </c>
      <c r="B129" s="22">
        <v>900610</v>
      </c>
      <c r="C129" s="22" t="s">
        <v>273</v>
      </c>
      <c r="D129" s="22"/>
      <c r="E129" s="22"/>
      <c r="F129" s="22"/>
    </row>
    <row r="130" spans="1:6" s="24" customFormat="1">
      <c r="A130" s="22" t="s">
        <v>61</v>
      </c>
      <c r="B130" s="22">
        <v>900620</v>
      </c>
      <c r="C130" s="22" t="s">
        <v>274</v>
      </c>
      <c r="D130" s="22"/>
      <c r="E130" s="22"/>
      <c r="F130" s="22"/>
    </row>
    <row r="131" spans="1:6" s="24" customFormat="1">
      <c r="A131" s="22" t="s">
        <v>61</v>
      </c>
      <c r="B131" s="22">
        <v>900630</v>
      </c>
      <c r="C131" s="22" t="s">
        <v>275</v>
      </c>
      <c r="D131" s="22"/>
      <c r="E131" s="22"/>
      <c r="F131" s="22"/>
    </row>
    <row r="132" spans="1:6" s="24" customFormat="1">
      <c r="A132" s="22" t="s">
        <v>61</v>
      </c>
      <c r="B132" s="22">
        <v>900640</v>
      </c>
      <c r="C132" s="22" t="s">
        <v>276</v>
      </c>
      <c r="D132" s="22"/>
      <c r="E132" s="22"/>
      <c r="F132" s="22"/>
    </row>
    <row r="133" spans="1:6" s="24" customFormat="1">
      <c r="A133" s="22" t="s">
        <v>61</v>
      </c>
      <c r="B133" s="22">
        <v>900651</v>
      </c>
      <c r="C133" s="22" t="s">
        <v>277</v>
      </c>
      <c r="D133" s="22"/>
      <c r="E133" s="22"/>
      <c r="F133" s="22"/>
    </row>
    <row r="134" spans="1:6" s="24" customFormat="1">
      <c r="A134" s="22" t="s">
        <v>61</v>
      </c>
      <c r="B134" s="22">
        <v>900652</v>
      </c>
      <c r="C134" s="22"/>
      <c r="D134" s="22"/>
      <c r="E134" s="22"/>
      <c r="F134" s="22"/>
    </row>
    <row r="135" spans="1:6" s="24" customFormat="1">
      <c r="A135" s="22" t="s">
        <v>61</v>
      </c>
      <c r="B135" s="22">
        <v>900653</v>
      </c>
      <c r="C135" s="22" t="s">
        <v>278</v>
      </c>
      <c r="D135" s="22"/>
      <c r="E135" s="22"/>
      <c r="F135" s="22"/>
    </row>
    <row r="136" spans="1:6" s="24" customFormat="1">
      <c r="A136" s="22" t="s">
        <v>61</v>
      </c>
      <c r="B136" s="22">
        <v>900659</v>
      </c>
      <c r="C136" s="22" t="s">
        <v>279</v>
      </c>
      <c r="D136" s="22"/>
      <c r="E136" s="22"/>
      <c r="F136" s="22"/>
    </row>
    <row r="137" spans="1:6" s="24" customFormat="1">
      <c r="A137" s="22" t="s">
        <v>61</v>
      </c>
      <c r="B137" s="22">
        <v>900661</v>
      </c>
      <c r="C137" s="22" t="s">
        <v>280</v>
      </c>
      <c r="D137" s="22"/>
      <c r="E137" s="22"/>
      <c r="F137" s="22"/>
    </row>
    <row r="138" spans="1:6" s="24" customFormat="1">
      <c r="A138" s="22" t="s">
        <v>61</v>
      </c>
      <c r="B138" s="22">
        <v>900662</v>
      </c>
      <c r="C138" s="22"/>
      <c r="D138" s="22"/>
      <c r="E138" s="22"/>
      <c r="F138" s="22"/>
    </row>
    <row r="139" spans="1:6" s="24" customFormat="1">
      <c r="A139" s="22" t="s">
        <v>61</v>
      </c>
      <c r="B139" s="22">
        <v>900669</v>
      </c>
      <c r="C139" s="22"/>
      <c r="D139" s="22"/>
      <c r="E139" s="22"/>
      <c r="F139" s="22"/>
    </row>
    <row r="140" spans="1:6" s="24" customFormat="1">
      <c r="A140" s="22" t="s">
        <v>61</v>
      </c>
      <c r="B140" s="22">
        <v>900691</v>
      </c>
      <c r="C140" s="22" t="s">
        <v>281</v>
      </c>
      <c r="D140" s="22"/>
      <c r="E140" s="22"/>
      <c r="F140" s="22"/>
    </row>
    <row r="141" spans="1:6" s="24" customFormat="1">
      <c r="A141" s="22" t="s">
        <v>61</v>
      </c>
      <c r="B141" s="22">
        <v>900699</v>
      </c>
      <c r="C141" s="22" t="s">
        <v>282</v>
      </c>
      <c r="D141" s="22"/>
      <c r="E141" s="22"/>
      <c r="F141" s="22"/>
    </row>
    <row r="142" spans="1:6" s="24" customFormat="1">
      <c r="A142" s="22" t="s">
        <v>61</v>
      </c>
      <c r="B142" s="22">
        <v>900711</v>
      </c>
      <c r="C142" s="22" t="s">
        <v>283</v>
      </c>
      <c r="D142" s="22"/>
      <c r="E142" s="22"/>
      <c r="F142" s="22"/>
    </row>
    <row r="143" spans="1:6" s="24" customFormat="1">
      <c r="A143" s="22" t="s">
        <v>61</v>
      </c>
      <c r="B143" s="22">
        <v>900719</v>
      </c>
      <c r="C143" s="22"/>
      <c r="D143" s="22"/>
      <c r="E143" s="22"/>
      <c r="F143" s="22"/>
    </row>
    <row r="144" spans="1:6" s="24" customFormat="1">
      <c r="A144" s="22" t="s">
        <v>61</v>
      </c>
      <c r="B144" s="22">
        <v>900720</v>
      </c>
      <c r="C144" s="22"/>
      <c r="D144" s="22"/>
      <c r="E144" s="22"/>
      <c r="F144" s="22"/>
    </row>
    <row r="145" spans="1:6" s="24" customFormat="1">
      <c r="A145" s="22" t="s">
        <v>61</v>
      </c>
      <c r="B145" s="22">
        <v>900791</v>
      </c>
      <c r="C145" s="22"/>
      <c r="D145" s="22"/>
      <c r="E145" s="22"/>
      <c r="F145" s="22"/>
    </row>
    <row r="146" spans="1:6" s="24" customFormat="1">
      <c r="A146" s="22" t="s">
        <v>61</v>
      </c>
      <c r="B146" s="22">
        <v>900792</v>
      </c>
      <c r="C146" s="22"/>
      <c r="D146" s="22"/>
      <c r="E146" s="22"/>
      <c r="F146" s="22"/>
    </row>
    <row r="147" spans="1:6" s="24" customFormat="1">
      <c r="A147" s="22" t="s">
        <v>61</v>
      </c>
      <c r="B147" s="22">
        <v>900810</v>
      </c>
      <c r="C147" s="22" t="s">
        <v>284</v>
      </c>
      <c r="D147" s="22"/>
      <c r="E147" s="22"/>
      <c r="F147" s="22"/>
    </row>
    <row r="148" spans="1:6" s="24" customFormat="1">
      <c r="A148" s="22" t="s">
        <v>61</v>
      </c>
      <c r="B148" s="22">
        <v>900820</v>
      </c>
      <c r="C148" s="22"/>
      <c r="D148" s="22"/>
      <c r="E148" s="22"/>
      <c r="F148" s="22"/>
    </row>
    <row r="149" spans="1:6" s="24" customFormat="1">
      <c r="A149" s="22" t="s">
        <v>61</v>
      </c>
      <c r="B149" s="22">
        <v>900830</v>
      </c>
      <c r="C149" s="22"/>
      <c r="D149" s="22"/>
      <c r="E149" s="22"/>
      <c r="F149" s="22"/>
    </row>
    <row r="150" spans="1:6" s="24" customFormat="1">
      <c r="A150" s="22" t="s">
        <v>61</v>
      </c>
      <c r="B150" s="22">
        <v>900840</v>
      </c>
      <c r="C150" s="22"/>
      <c r="D150" s="22"/>
      <c r="E150" s="22"/>
      <c r="F150" s="22"/>
    </row>
    <row r="151" spans="1:6" s="24" customFormat="1">
      <c r="A151" s="22" t="s">
        <v>61</v>
      </c>
      <c r="B151" s="22">
        <v>900890</v>
      </c>
      <c r="C151" s="22"/>
      <c r="D151" s="22"/>
      <c r="E151" s="22"/>
      <c r="F151" s="22"/>
    </row>
    <row r="152" spans="1:6" s="24" customFormat="1">
      <c r="A152" s="22" t="s">
        <v>61</v>
      </c>
      <c r="B152" s="22">
        <v>900911</v>
      </c>
      <c r="C152" s="22"/>
      <c r="D152" s="22"/>
      <c r="E152" s="22"/>
      <c r="F152" s="22"/>
    </row>
    <row r="153" spans="1:6" s="24" customFormat="1">
      <c r="A153" s="22" t="s">
        <v>61</v>
      </c>
      <c r="B153" s="22">
        <v>900921</v>
      </c>
      <c r="C153" s="22"/>
      <c r="D153" s="22"/>
      <c r="E153" s="22"/>
      <c r="F153" s="22"/>
    </row>
    <row r="154" spans="1:6" s="24" customFormat="1">
      <c r="A154" s="22" t="s">
        <v>61</v>
      </c>
      <c r="B154" s="22">
        <v>900922</v>
      </c>
      <c r="C154" s="22"/>
      <c r="D154" s="22"/>
      <c r="E154" s="22"/>
      <c r="F154" s="22"/>
    </row>
    <row r="155" spans="1:6" s="24" customFormat="1">
      <c r="A155" s="22" t="s">
        <v>61</v>
      </c>
      <c r="B155" s="22">
        <v>900930</v>
      </c>
      <c r="C155" s="22"/>
      <c r="D155" s="22"/>
      <c r="E155" s="22"/>
      <c r="F155" s="22"/>
    </row>
    <row r="156" spans="1:6" s="24" customFormat="1">
      <c r="A156" s="22" t="s">
        <v>61</v>
      </c>
      <c r="B156" s="22">
        <v>900990</v>
      </c>
      <c r="C156" s="22"/>
      <c r="D156" s="22"/>
      <c r="E156" s="22"/>
      <c r="F156" s="22"/>
    </row>
    <row r="157" spans="1:6" s="24" customFormat="1">
      <c r="A157" s="22" t="s">
        <v>61</v>
      </c>
      <c r="B157" s="22">
        <v>900991</v>
      </c>
      <c r="C157" s="22" t="s">
        <v>285</v>
      </c>
      <c r="D157" s="22"/>
      <c r="E157" s="22"/>
      <c r="F157" s="22"/>
    </row>
    <row r="158" spans="1:6" s="24" customFormat="1">
      <c r="A158" s="22" t="s">
        <v>61</v>
      </c>
      <c r="B158" s="22">
        <v>900992</v>
      </c>
      <c r="C158" s="22"/>
      <c r="D158" s="22"/>
      <c r="E158" s="22"/>
      <c r="F158" s="22"/>
    </row>
    <row r="159" spans="1:6" s="24" customFormat="1">
      <c r="A159" s="22" t="s">
        <v>61</v>
      </c>
      <c r="B159" s="22">
        <v>900993</v>
      </c>
      <c r="C159" s="22"/>
      <c r="D159" s="22"/>
      <c r="E159" s="22"/>
      <c r="F159" s="22"/>
    </row>
    <row r="160" spans="1:6" s="24" customFormat="1">
      <c r="A160" s="22" t="s">
        <v>61</v>
      </c>
      <c r="B160" s="22">
        <v>900999</v>
      </c>
      <c r="C160" s="22"/>
      <c r="D160" s="22"/>
      <c r="E160" s="22"/>
      <c r="F160" s="22"/>
    </row>
    <row r="161" spans="1:6" s="24" customFormat="1">
      <c r="A161" s="22" t="s">
        <v>61</v>
      </c>
      <c r="B161" s="22">
        <v>901010</v>
      </c>
      <c r="C161" s="22" t="s">
        <v>286</v>
      </c>
      <c r="D161" s="22"/>
      <c r="E161" s="22"/>
      <c r="F161" s="22"/>
    </row>
    <row r="162" spans="1:6" s="24" customFormat="1">
      <c r="A162" s="22" t="s">
        <v>61</v>
      </c>
      <c r="B162" s="22">
        <v>901050</v>
      </c>
      <c r="C162" s="22" t="s">
        <v>287</v>
      </c>
      <c r="D162" s="22"/>
      <c r="E162" s="22"/>
      <c r="F162" s="22"/>
    </row>
    <row r="163" spans="1:6" s="24" customFormat="1">
      <c r="A163" s="22" t="s">
        <v>61</v>
      </c>
      <c r="B163" s="22">
        <v>901060</v>
      </c>
      <c r="C163" s="22" t="s">
        <v>288</v>
      </c>
      <c r="D163" s="22"/>
      <c r="E163" s="22"/>
      <c r="F163" s="22"/>
    </row>
    <row r="164" spans="1:6" s="24" customFormat="1">
      <c r="A164" s="22" t="s">
        <v>61</v>
      </c>
      <c r="B164" s="22">
        <v>901090</v>
      </c>
      <c r="C164" s="22" t="s">
        <v>289</v>
      </c>
      <c r="D164" s="22"/>
      <c r="E164" s="22"/>
      <c r="F164" s="22"/>
    </row>
    <row r="165" spans="1:6" s="24" customFormat="1">
      <c r="A165" s="22" t="s">
        <v>61</v>
      </c>
      <c r="B165" s="22">
        <v>902740</v>
      </c>
      <c r="C165" s="22" t="s">
        <v>290</v>
      </c>
      <c r="D165" s="22"/>
      <c r="E165" s="22"/>
      <c r="F165" s="22"/>
    </row>
    <row r="166" spans="1:6" s="24" customFormat="1">
      <c r="A166" s="22" t="s">
        <v>61</v>
      </c>
      <c r="B166" s="22">
        <v>902750</v>
      </c>
      <c r="C166" s="22" t="s">
        <v>291</v>
      </c>
      <c r="D166" s="22"/>
      <c r="E166" s="22"/>
      <c r="F166" s="22"/>
    </row>
    <row r="167" spans="1:6" s="24" customFormat="1">
      <c r="A167" s="22" t="s">
        <v>61</v>
      </c>
      <c r="B167" s="22">
        <v>902790</v>
      </c>
      <c r="C167" s="22" t="s">
        <v>292</v>
      </c>
      <c r="D167" s="22"/>
      <c r="E167" s="22"/>
      <c r="F167" s="22"/>
    </row>
    <row r="168" spans="1:6" s="24" customFormat="1">
      <c r="A168" s="22"/>
      <c r="B168" s="22"/>
      <c r="C168" s="22"/>
      <c r="D168" s="22"/>
      <c r="E168" s="22"/>
      <c r="F168" s="22"/>
    </row>
    <row r="169" spans="1:6" s="24" customFormat="1">
      <c r="A169" s="12"/>
      <c r="B169" s="17" t="s">
        <v>63</v>
      </c>
      <c r="C169" s="17" t="s">
        <v>64</v>
      </c>
      <c r="D169" s="12"/>
      <c r="E169" s="12"/>
      <c r="F169" s="12"/>
    </row>
    <row r="170" spans="1:6" s="24" customFormat="1">
      <c r="A170" s="22" t="s">
        <v>63</v>
      </c>
      <c r="B170" s="22">
        <v>871310</v>
      </c>
      <c r="C170" s="22" t="s">
        <v>293</v>
      </c>
      <c r="D170" s="22"/>
      <c r="E170" s="22"/>
      <c r="F170" s="22"/>
    </row>
    <row r="171" spans="1:6" s="24" customFormat="1">
      <c r="A171" s="22" t="s">
        <v>63</v>
      </c>
      <c r="B171" s="22">
        <v>871390</v>
      </c>
      <c r="C171" s="22" t="s">
        <v>294</v>
      </c>
      <c r="D171" s="22"/>
      <c r="E171" s="22"/>
      <c r="F171" s="22"/>
    </row>
    <row r="172" spans="1:6" s="24" customFormat="1">
      <c r="A172" s="22" t="s">
        <v>63</v>
      </c>
      <c r="B172" s="22">
        <v>871420</v>
      </c>
      <c r="C172" s="22" t="s">
        <v>295</v>
      </c>
      <c r="D172" s="22"/>
      <c r="E172" s="22"/>
      <c r="F172" s="22"/>
    </row>
    <row r="173" spans="1:6" s="24" customFormat="1">
      <c r="A173" s="22" t="s">
        <v>63</v>
      </c>
      <c r="B173" s="22">
        <v>901811</v>
      </c>
      <c r="C173" s="22" t="s">
        <v>296</v>
      </c>
      <c r="D173" s="22"/>
      <c r="E173" s="22"/>
      <c r="F173" s="22"/>
    </row>
    <row r="174" spans="1:6" s="24" customFormat="1">
      <c r="A174" s="22" t="s">
        <v>63</v>
      </c>
      <c r="B174" s="22">
        <v>901812</v>
      </c>
      <c r="C174" s="22" t="s">
        <v>297</v>
      </c>
      <c r="D174" s="22"/>
      <c r="E174" s="22"/>
      <c r="F174" s="22"/>
    </row>
    <row r="175" spans="1:6" s="24" customFormat="1">
      <c r="A175" s="22" t="s">
        <v>63</v>
      </c>
      <c r="B175" s="22">
        <v>901813</v>
      </c>
      <c r="C175" s="22" t="s">
        <v>298</v>
      </c>
      <c r="D175" s="22"/>
      <c r="E175" s="22"/>
      <c r="F175" s="22"/>
    </row>
    <row r="176" spans="1:6" s="24" customFormat="1">
      <c r="A176" s="22" t="s">
        <v>63</v>
      </c>
      <c r="B176" s="22">
        <v>901814</v>
      </c>
      <c r="C176" s="22" t="s">
        <v>299</v>
      </c>
      <c r="D176" s="22"/>
      <c r="E176" s="22"/>
      <c r="F176" s="22"/>
    </row>
    <row r="177" spans="1:6" s="24" customFormat="1">
      <c r="A177" s="22" t="s">
        <v>63</v>
      </c>
      <c r="B177" s="22">
        <v>901819</v>
      </c>
      <c r="C177" s="22" t="s">
        <v>300</v>
      </c>
      <c r="D177" s="22"/>
      <c r="E177" s="22"/>
      <c r="F177" s="22"/>
    </row>
    <row r="178" spans="1:6" s="24" customFormat="1">
      <c r="A178" s="22" t="s">
        <v>63</v>
      </c>
      <c r="B178" s="22">
        <v>901820</v>
      </c>
      <c r="C178" s="22" t="s">
        <v>301</v>
      </c>
      <c r="D178" s="22"/>
      <c r="E178" s="22"/>
      <c r="F178" s="22"/>
    </row>
    <row r="179" spans="1:6" s="24" customFormat="1">
      <c r="A179" s="22" t="s">
        <v>63</v>
      </c>
      <c r="B179" s="22">
        <v>901831</v>
      </c>
      <c r="C179" s="22" t="s">
        <v>302</v>
      </c>
      <c r="D179" s="22"/>
      <c r="E179" s="22"/>
      <c r="F179" s="22"/>
    </row>
    <row r="180" spans="1:6" s="24" customFormat="1">
      <c r="A180" s="22" t="s">
        <v>63</v>
      </c>
      <c r="B180" s="22">
        <v>901832</v>
      </c>
      <c r="C180" s="22" t="s">
        <v>303</v>
      </c>
      <c r="D180" s="22"/>
      <c r="E180" s="22"/>
      <c r="F180" s="22"/>
    </row>
    <row r="181" spans="1:6" s="24" customFormat="1">
      <c r="A181" s="22" t="s">
        <v>63</v>
      </c>
      <c r="B181" s="22">
        <v>901839</v>
      </c>
      <c r="C181" s="22" t="s">
        <v>304</v>
      </c>
      <c r="D181" s="22"/>
      <c r="E181" s="22"/>
      <c r="F181" s="22"/>
    </row>
    <row r="182" spans="1:6" s="24" customFormat="1">
      <c r="A182" s="22" t="s">
        <v>63</v>
      </c>
      <c r="B182" s="22">
        <v>901841</v>
      </c>
      <c r="C182" s="22" t="s">
        <v>305</v>
      </c>
      <c r="D182" s="22"/>
      <c r="E182" s="22"/>
      <c r="F182" s="22"/>
    </row>
    <row r="183" spans="1:6" s="24" customFormat="1">
      <c r="A183" s="22" t="s">
        <v>63</v>
      </c>
      <c r="B183" s="22">
        <v>901849</v>
      </c>
      <c r="C183" s="22" t="s">
        <v>306</v>
      </c>
      <c r="D183" s="22"/>
      <c r="E183" s="22"/>
      <c r="F183" s="22"/>
    </row>
    <row r="184" spans="1:6" s="24" customFormat="1">
      <c r="A184" s="22" t="s">
        <v>63</v>
      </c>
      <c r="B184" s="22">
        <v>901850</v>
      </c>
      <c r="C184" s="22" t="s">
        <v>307</v>
      </c>
      <c r="D184" s="22"/>
      <c r="E184" s="22"/>
      <c r="F184" s="22"/>
    </row>
    <row r="185" spans="1:6" s="24" customFormat="1">
      <c r="A185" s="22" t="s">
        <v>63</v>
      </c>
      <c r="B185" s="22">
        <v>901890</v>
      </c>
      <c r="C185" s="22" t="s">
        <v>308</v>
      </c>
      <c r="D185" s="22"/>
      <c r="E185" s="22"/>
      <c r="F185" s="22"/>
    </row>
    <row r="186" spans="1:6" s="24" customFormat="1">
      <c r="A186" s="22" t="s">
        <v>63</v>
      </c>
      <c r="B186" s="22">
        <v>901910</v>
      </c>
      <c r="C186" s="22"/>
      <c r="D186" s="22"/>
      <c r="E186" s="22"/>
      <c r="F186" s="22"/>
    </row>
    <row r="187" spans="1:6" s="24" customFormat="1">
      <c r="A187" s="22" t="s">
        <v>63</v>
      </c>
      <c r="B187" s="22">
        <v>901920</v>
      </c>
      <c r="C187" s="22"/>
      <c r="D187" s="22"/>
      <c r="E187" s="22"/>
      <c r="F187" s="22"/>
    </row>
    <row r="188" spans="1:6" s="24" customFormat="1">
      <c r="A188" s="22" t="s">
        <v>63</v>
      </c>
      <c r="B188" s="22">
        <v>902000</v>
      </c>
      <c r="C188" s="22" t="s">
        <v>309</v>
      </c>
      <c r="D188" s="22"/>
      <c r="E188" s="22"/>
      <c r="F188" s="22"/>
    </row>
    <row r="189" spans="1:6" s="24" customFormat="1">
      <c r="A189" s="22" t="s">
        <v>63</v>
      </c>
      <c r="B189" s="22">
        <v>902110</v>
      </c>
      <c r="C189" s="22" t="s">
        <v>310</v>
      </c>
      <c r="D189" s="22"/>
      <c r="E189" s="22"/>
      <c r="F189" s="22"/>
    </row>
    <row r="190" spans="1:6" s="24" customFormat="1">
      <c r="A190" s="22" t="s">
        <v>63</v>
      </c>
      <c r="B190" s="22">
        <v>902111</v>
      </c>
      <c r="C190" s="22"/>
      <c r="D190" s="22"/>
      <c r="E190" s="22"/>
      <c r="F190" s="22"/>
    </row>
    <row r="191" spans="1:6" s="24" customFormat="1">
      <c r="A191" s="22" t="s">
        <v>63</v>
      </c>
      <c r="B191" s="22">
        <v>902119</v>
      </c>
      <c r="C191" s="22" t="s">
        <v>311</v>
      </c>
      <c r="D191" s="22"/>
      <c r="E191" s="22"/>
      <c r="F191" s="22"/>
    </row>
    <row r="192" spans="1:6" s="24" customFormat="1">
      <c r="A192" s="22" t="s">
        <v>63</v>
      </c>
      <c r="B192" s="22">
        <v>902121</v>
      </c>
      <c r="C192" s="22" t="s">
        <v>312</v>
      </c>
      <c r="D192" s="22"/>
      <c r="E192" s="22"/>
      <c r="F192" s="22"/>
    </row>
    <row r="193" spans="1:6" s="24" customFormat="1">
      <c r="A193" s="22" t="s">
        <v>63</v>
      </c>
      <c r="B193" s="22">
        <v>902129</v>
      </c>
      <c r="C193" s="22" t="s">
        <v>313</v>
      </c>
      <c r="D193" s="22"/>
      <c r="E193" s="22"/>
      <c r="F193" s="22"/>
    </row>
    <row r="194" spans="1:6" s="24" customFormat="1">
      <c r="A194" s="22" t="s">
        <v>63</v>
      </c>
      <c r="B194" s="22">
        <v>902130</v>
      </c>
      <c r="C194" s="22" t="s">
        <v>314</v>
      </c>
      <c r="D194" s="22"/>
      <c r="E194" s="22"/>
      <c r="F194" s="22"/>
    </row>
    <row r="195" spans="1:6" s="24" customFormat="1">
      <c r="A195" s="22" t="s">
        <v>63</v>
      </c>
      <c r="B195" s="22">
        <v>902131</v>
      </c>
      <c r="C195" s="22" t="s">
        <v>315</v>
      </c>
      <c r="D195" s="22"/>
      <c r="E195" s="22"/>
      <c r="F195" s="22"/>
    </row>
    <row r="196" spans="1:6" s="24" customFormat="1">
      <c r="A196" s="22" t="s">
        <v>63</v>
      </c>
      <c r="B196" s="22">
        <v>902139</v>
      </c>
      <c r="C196" s="22" t="s">
        <v>316</v>
      </c>
      <c r="D196" s="22"/>
      <c r="E196" s="22"/>
      <c r="F196" s="22"/>
    </row>
    <row r="197" spans="1:6" s="24" customFormat="1">
      <c r="A197" s="22" t="s">
        <v>63</v>
      </c>
      <c r="B197" s="22">
        <v>902140</v>
      </c>
      <c r="C197" s="22" t="s">
        <v>317</v>
      </c>
      <c r="D197" s="22"/>
      <c r="E197" s="22"/>
      <c r="F197" s="22"/>
    </row>
    <row r="198" spans="1:6" s="24" customFormat="1">
      <c r="A198" s="22" t="s">
        <v>63</v>
      </c>
      <c r="B198" s="22">
        <v>902150</v>
      </c>
      <c r="C198" s="22" t="s">
        <v>318</v>
      </c>
      <c r="D198" s="22"/>
      <c r="E198" s="22"/>
      <c r="F198" s="22"/>
    </row>
    <row r="199" spans="1:6" s="24" customFormat="1">
      <c r="A199" s="22" t="s">
        <v>63</v>
      </c>
      <c r="B199" s="22">
        <v>902190</v>
      </c>
      <c r="C199" s="22" t="s">
        <v>319</v>
      </c>
      <c r="D199" s="22"/>
      <c r="E199" s="22"/>
      <c r="F199" s="22"/>
    </row>
    <row r="200" spans="1:6" s="24" customFormat="1">
      <c r="A200" s="22" t="s">
        <v>63</v>
      </c>
      <c r="B200" s="22">
        <v>902212</v>
      </c>
      <c r="C200" s="22" t="s">
        <v>320</v>
      </c>
      <c r="D200" s="22"/>
      <c r="E200" s="22"/>
      <c r="F200" s="22"/>
    </row>
    <row r="201" spans="1:6" s="24" customFormat="1">
      <c r="A201" s="22" t="s">
        <v>63</v>
      </c>
      <c r="B201" s="22">
        <v>902213</v>
      </c>
      <c r="C201" s="22" t="s">
        <v>321</v>
      </c>
      <c r="D201" s="22"/>
      <c r="E201" s="22"/>
      <c r="F201" s="22"/>
    </row>
    <row r="202" spans="1:6" s="24" customFormat="1">
      <c r="A202" s="22" t="s">
        <v>63</v>
      </c>
      <c r="B202" s="22">
        <v>902214</v>
      </c>
      <c r="C202" s="22" t="s">
        <v>322</v>
      </c>
      <c r="D202" s="22"/>
      <c r="E202" s="22"/>
      <c r="F202" s="22"/>
    </row>
    <row r="203" spans="1:6" s="24" customFormat="1">
      <c r="A203" s="22" t="s">
        <v>63</v>
      </c>
      <c r="B203" s="22">
        <v>902219</v>
      </c>
      <c r="C203" s="22" t="s">
        <v>323</v>
      </c>
      <c r="D203" s="22"/>
      <c r="E203" s="22"/>
      <c r="F203" s="22"/>
    </row>
    <row r="204" spans="1:6" s="24" customFormat="1">
      <c r="A204" s="22" t="s">
        <v>63</v>
      </c>
      <c r="B204" s="22">
        <v>902221</v>
      </c>
      <c r="C204" s="22" t="s">
        <v>324</v>
      </c>
      <c r="D204" s="22"/>
      <c r="E204" s="22"/>
      <c r="F204" s="22"/>
    </row>
    <row r="205" spans="1:6" s="24" customFormat="1">
      <c r="A205" s="22" t="s">
        <v>63</v>
      </c>
      <c r="B205" s="22">
        <v>902229</v>
      </c>
      <c r="C205" s="22"/>
      <c r="D205" s="22"/>
      <c r="E205" s="22"/>
      <c r="F205" s="22"/>
    </row>
    <row r="206" spans="1:6" s="24" customFormat="1">
      <c r="A206" s="22" t="s">
        <v>63</v>
      </c>
      <c r="B206" s="22">
        <v>902230</v>
      </c>
      <c r="C206" s="22" t="s">
        <v>325</v>
      </c>
      <c r="D206" s="22"/>
      <c r="E206" s="22"/>
      <c r="F206" s="22"/>
    </row>
    <row r="207" spans="1:6" s="24" customFormat="1">
      <c r="A207" s="22" t="s">
        <v>63</v>
      </c>
      <c r="B207" s="22">
        <v>902290</v>
      </c>
      <c r="C207" s="22" t="s">
        <v>326</v>
      </c>
      <c r="D207" s="22"/>
      <c r="E207" s="22"/>
      <c r="F207" s="22"/>
    </row>
    <row r="208" spans="1:6" s="24" customFormat="1">
      <c r="A208" s="22"/>
      <c r="B208" s="22"/>
      <c r="C208" s="22"/>
      <c r="D208" s="22"/>
      <c r="E208" s="22"/>
      <c r="F208" s="22"/>
    </row>
    <row r="209" spans="1:6" s="24" customFormat="1">
      <c r="A209" s="12"/>
      <c r="B209" s="17" t="s">
        <v>65</v>
      </c>
      <c r="C209" s="17" t="s">
        <v>66</v>
      </c>
      <c r="D209" s="12"/>
      <c r="E209" s="12"/>
      <c r="F209" s="12"/>
    </row>
    <row r="210" spans="1:6" s="24" customFormat="1">
      <c r="A210" s="22" t="s">
        <v>65</v>
      </c>
      <c r="B210" s="22">
        <v>910111</v>
      </c>
      <c r="C210" s="22" t="s">
        <v>327</v>
      </c>
      <c r="D210" s="22"/>
      <c r="E210" s="22"/>
      <c r="F210" s="22"/>
    </row>
    <row r="211" spans="1:6" s="24" customFormat="1">
      <c r="A211" s="22" t="s">
        <v>65</v>
      </c>
      <c r="B211" s="22">
        <v>910112</v>
      </c>
      <c r="C211" s="22" t="s">
        <v>328</v>
      </c>
      <c r="D211" s="22"/>
      <c r="E211" s="22"/>
      <c r="F211" s="22"/>
    </row>
    <row r="212" spans="1:6" s="24" customFormat="1">
      <c r="A212" s="22" t="s">
        <v>65</v>
      </c>
      <c r="B212" s="22">
        <v>910119</v>
      </c>
      <c r="C212" s="22" t="s">
        <v>329</v>
      </c>
      <c r="D212" s="22"/>
      <c r="E212" s="22"/>
      <c r="F212" s="22"/>
    </row>
    <row r="213" spans="1:6" s="24" customFormat="1">
      <c r="A213" s="22" t="s">
        <v>65</v>
      </c>
      <c r="B213" s="22">
        <v>910121</v>
      </c>
      <c r="C213" s="22" t="s">
        <v>330</v>
      </c>
      <c r="D213" s="22"/>
      <c r="E213" s="22"/>
      <c r="F213" s="22"/>
    </row>
    <row r="214" spans="1:6" s="24" customFormat="1">
      <c r="A214" s="22" t="s">
        <v>65</v>
      </c>
      <c r="B214" s="22">
        <v>910129</v>
      </c>
      <c r="C214" s="22" t="s">
        <v>331</v>
      </c>
      <c r="D214" s="22"/>
      <c r="E214" s="22"/>
      <c r="F214" s="22"/>
    </row>
    <row r="215" spans="1:6" s="24" customFormat="1">
      <c r="A215" s="22" t="s">
        <v>65</v>
      </c>
      <c r="B215" s="22">
        <v>910191</v>
      </c>
      <c r="C215" s="22" t="s">
        <v>332</v>
      </c>
      <c r="D215" s="22"/>
      <c r="E215" s="22"/>
      <c r="F215" s="22"/>
    </row>
    <row r="216" spans="1:6" s="24" customFormat="1">
      <c r="A216" s="22" t="s">
        <v>65</v>
      </c>
      <c r="B216" s="22">
        <v>910199</v>
      </c>
      <c r="C216" s="22" t="s">
        <v>333</v>
      </c>
      <c r="D216" s="22"/>
      <c r="E216" s="22"/>
      <c r="F216" s="22"/>
    </row>
    <row r="217" spans="1:6" s="24" customFormat="1">
      <c r="A217" s="22" t="s">
        <v>65</v>
      </c>
      <c r="B217" s="22">
        <v>910211</v>
      </c>
      <c r="C217" s="22" t="s">
        <v>334</v>
      </c>
      <c r="D217" s="22"/>
      <c r="E217" s="22"/>
      <c r="F217" s="22"/>
    </row>
    <row r="218" spans="1:6" s="24" customFormat="1">
      <c r="A218" s="22" t="s">
        <v>65</v>
      </c>
      <c r="B218" s="22">
        <v>910212</v>
      </c>
      <c r="C218" s="22" t="s">
        <v>335</v>
      </c>
      <c r="D218" s="22"/>
      <c r="E218" s="22"/>
      <c r="F218" s="22"/>
    </row>
    <row r="219" spans="1:6" s="24" customFormat="1">
      <c r="A219" s="22" t="s">
        <v>65</v>
      </c>
      <c r="B219" s="22">
        <v>910219</v>
      </c>
      <c r="C219" s="22" t="s">
        <v>336</v>
      </c>
      <c r="D219" s="22"/>
      <c r="E219" s="22"/>
      <c r="F219" s="22"/>
    </row>
    <row r="220" spans="1:6" s="24" customFormat="1">
      <c r="A220" s="22" t="s">
        <v>65</v>
      </c>
      <c r="B220" s="22">
        <v>910221</v>
      </c>
      <c r="C220" s="22" t="s">
        <v>337</v>
      </c>
      <c r="D220" s="22"/>
      <c r="E220" s="22"/>
      <c r="F220" s="22"/>
    </row>
    <row r="221" spans="1:6" s="24" customFormat="1">
      <c r="A221" s="22" t="s">
        <v>65</v>
      </c>
      <c r="B221" s="22">
        <v>910229</v>
      </c>
      <c r="C221" s="22" t="s">
        <v>338</v>
      </c>
      <c r="D221" s="22"/>
      <c r="E221" s="22"/>
      <c r="F221" s="22"/>
    </row>
    <row r="222" spans="1:6" s="24" customFormat="1">
      <c r="A222" s="22" t="s">
        <v>65</v>
      </c>
      <c r="B222" s="22">
        <v>910291</v>
      </c>
      <c r="C222" s="22" t="s">
        <v>339</v>
      </c>
      <c r="D222" s="22"/>
      <c r="E222" s="22"/>
      <c r="F222" s="22"/>
    </row>
    <row r="223" spans="1:6" s="24" customFormat="1">
      <c r="A223" s="22" t="s">
        <v>65</v>
      </c>
      <c r="B223" s="22">
        <v>910299</v>
      </c>
      <c r="C223" s="22" t="s">
        <v>340</v>
      </c>
      <c r="D223" s="22"/>
      <c r="E223" s="22"/>
      <c r="F223" s="22"/>
    </row>
    <row r="224" spans="1:6" s="24" customFormat="1">
      <c r="A224" s="22" t="s">
        <v>65</v>
      </c>
      <c r="B224" s="22">
        <v>910310</v>
      </c>
      <c r="C224" s="22" t="s">
        <v>341</v>
      </c>
      <c r="D224" s="22"/>
      <c r="E224" s="22"/>
      <c r="F224" s="22"/>
    </row>
    <row r="225" spans="1:6" s="24" customFormat="1">
      <c r="A225" s="22" t="s">
        <v>65</v>
      </c>
      <c r="B225" s="22">
        <v>910390</v>
      </c>
      <c r="C225" s="22" t="s">
        <v>342</v>
      </c>
      <c r="D225" s="22"/>
      <c r="E225" s="22"/>
      <c r="F225" s="22"/>
    </row>
    <row r="226" spans="1:6" s="24" customFormat="1">
      <c r="A226" s="22" t="s">
        <v>65</v>
      </c>
      <c r="B226" s="22">
        <v>910400</v>
      </c>
      <c r="C226" s="22" t="s">
        <v>343</v>
      </c>
      <c r="D226" s="22"/>
      <c r="E226" s="22"/>
      <c r="F226" s="22"/>
    </row>
    <row r="227" spans="1:6" s="24" customFormat="1">
      <c r="A227" s="22" t="s">
        <v>65</v>
      </c>
      <c r="B227" s="22">
        <v>910511</v>
      </c>
      <c r="C227" s="22" t="s">
        <v>344</v>
      </c>
      <c r="D227" s="22"/>
      <c r="E227" s="22"/>
      <c r="F227" s="22"/>
    </row>
    <row r="228" spans="1:6" s="24" customFormat="1">
      <c r="A228" s="22" t="s">
        <v>65</v>
      </c>
      <c r="B228" s="22">
        <v>910519</v>
      </c>
      <c r="C228" s="22" t="s">
        <v>345</v>
      </c>
      <c r="D228" s="22"/>
      <c r="E228" s="22"/>
      <c r="F228" s="22"/>
    </row>
    <row r="229" spans="1:6" s="24" customFormat="1">
      <c r="A229" s="22" t="s">
        <v>65</v>
      </c>
      <c r="B229" s="22">
        <v>910521</v>
      </c>
      <c r="C229" s="22" t="s">
        <v>346</v>
      </c>
      <c r="D229" s="22"/>
      <c r="E229" s="22"/>
      <c r="F229" s="22"/>
    </row>
    <row r="230" spans="1:6" s="24" customFormat="1">
      <c r="A230" s="22" t="s">
        <v>65</v>
      </c>
      <c r="B230" s="22">
        <v>910529</v>
      </c>
      <c r="C230" s="22"/>
      <c r="D230" s="22"/>
      <c r="E230" s="22"/>
      <c r="F230" s="22"/>
    </row>
    <row r="231" spans="1:6" s="24" customFormat="1">
      <c r="A231" s="22" t="s">
        <v>65</v>
      </c>
      <c r="B231" s="22">
        <v>910591</v>
      </c>
      <c r="C231" s="22" t="s">
        <v>347</v>
      </c>
      <c r="D231" s="22"/>
      <c r="E231" s="22"/>
      <c r="F231" s="22"/>
    </row>
    <row r="232" spans="1:6" s="24" customFormat="1">
      <c r="A232" s="22" t="s">
        <v>65</v>
      </c>
      <c r="B232" s="22">
        <v>910599</v>
      </c>
      <c r="C232" s="22" t="s">
        <v>348</v>
      </c>
      <c r="D232" s="22"/>
      <c r="E232" s="22"/>
      <c r="F232" s="22"/>
    </row>
    <row r="233" spans="1:6" s="24" customFormat="1">
      <c r="A233" s="22" t="s">
        <v>65</v>
      </c>
      <c r="B233" s="22">
        <v>910610</v>
      </c>
      <c r="C233" s="22" t="s">
        <v>349</v>
      </c>
      <c r="D233" s="22"/>
      <c r="E233" s="22"/>
      <c r="F233" s="22"/>
    </row>
    <row r="234" spans="1:6" s="24" customFormat="1">
      <c r="A234" s="22" t="s">
        <v>65</v>
      </c>
      <c r="B234" s="22">
        <v>910620</v>
      </c>
      <c r="C234" s="22" t="s">
        <v>350</v>
      </c>
      <c r="D234" s="22"/>
      <c r="E234" s="22"/>
      <c r="F234" s="22"/>
    </row>
    <row r="235" spans="1:6" s="24" customFormat="1">
      <c r="A235" s="22" t="s">
        <v>65</v>
      </c>
      <c r="B235" s="22">
        <v>910690</v>
      </c>
      <c r="C235" s="22" t="s">
        <v>351</v>
      </c>
      <c r="D235" s="22"/>
      <c r="E235" s="22"/>
      <c r="F235" s="22"/>
    </row>
    <row r="236" spans="1:6" s="24" customFormat="1">
      <c r="A236" s="22" t="s">
        <v>65</v>
      </c>
      <c r="B236" s="22">
        <v>910700</v>
      </c>
      <c r="C236" s="22" t="s">
        <v>352</v>
      </c>
      <c r="D236" s="22"/>
      <c r="E236" s="22"/>
      <c r="F236" s="22"/>
    </row>
    <row r="237" spans="1:6" s="24" customFormat="1">
      <c r="A237" s="22" t="s">
        <v>65</v>
      </c>
      <c r="B237" s="22">
        <v>910811</v>
      </c>
      <c r="C237" s="22" t="s">
        <v>353</v>
      </c>
      <c r="D237" s="22"/>
      <c r="E237" s="22"/>
      <c r="F237" s="22"/>
    </row>
    <row r="238" spans="1:6" s="24" customFormat="1">
      <c r="A238" s="22" t="s">
        <v>65</v>
      </c>
      <c r="B238" s="22">
        <v>910812</v>
      </c>
      <c r="C238" s="22"/>
      <c r="D238" s="22"/>
      <c r="E238" s="22"/>
      <c r="F238" s="22"/>
    </row>
    <row r="239" spans="1:6" s="24" customFormat="1">
      <c r="A239" s="22" t="s">
        <v>65</v>
      </c>
      <c r="B239" s="22">
        <v>910819</v>
      </c>
      <c r="C239" s="22"/>
      <c r="D239" s="22"/>
      <c r="E239" s="22"/>
      <c r="F239" s="22"/>
    </row>
    <row r="240" spans="1:6" s="24" customFormat="1">
      <c r="A240" s="22" t="s">
        <v>65</v>
      </c>
      <c r="B240" s="22">
        <v>910820</v>
      </c>
      <c r="C240" s="22"/>
      <c r="D240" s="22"/>
      <c r="E240" s="22"/>
      <c r="F240" s="22"/>
    </row>
    <row r="241" spans="1:6" s="24" customFormat="1">
      <c r="A241" s="22" t="s">
        <v>65</v>
      </c>
      <c r="B241" s="22">
        <v>910890</v>
      </c>
      <c r="C241" s="22"/>
      <c r="D241" s="22"/>
      <c r="E241" s="22"/>
      <c r="F241" s="22"/>
    </row>
    <row r="242" spans="1:6" s="24" customFormat="1">
      <c r="A242" s="22" t="s">
        <v>65</v>
      </c>
      <c r="B242" s="22">
        <v>910891</v>
      </c>
      <c r="C242" s="22" t="s">
        <v>354</v>
      </c>
      <c r="D242" s="22"/>
      <c r="E242" s="22"/>
      <c r="F242" s="22"/>
    </row>
    <row r="243" spans="1:6" s="24" customFormat="1">
      <c r="A243" s="22" t="s">
        <v>65</v>
      </c>
      <c r="B243" s="22">
        <v>910899</v>
      </c>
      <c r="C243" s="22" t="s">
        <v>355</v>
      </c>
      <c r="D243" s="22"/>
      <c r="E243" s="22"/>
      <c r="F243" s="22"/>
    </row>
    <row r="244" spans="1:6" s="24" customFormat="1">
      <c r="A244" s="22" t="s">
        <v>65</v>
      </c>
      <c r="B244" s="22">
        <v>910911</v>
      </c>
      <c r="C244" s="22" t="s">
        <v>356</v>
      </c>
      <c r="D244" s="22"/>
      <c r="E244" s="22"/>
      <c r="F244" s="22"/>
    </row>
    <row r="245" spans="1:6" s="24" customFormat="1">
      <c r="A245" s="22" t="s">
        <v>65</v>
      </c>
      <c r="B245" s="22">
        <v>910919</v>
      </c>
      <c r="C245" s="22" t="s">
        <v>357</v>
      </c>
      <c r="D245" s="22"/>
      <c r="E245" s="22"/>
      <c r="F245" s="22"/>
    </row>
    <row r="246" spans="1:6" s="24" customFormat="1">
      <c r="A246" s="22" t="s">
        <v>65</v>
      </c>
      <c r="B246" s="22">
        <v>910990</v>
      </c>
      <c r="C246" s="22" t="s">
        <v>358</v>
      </c>
      <c r="D246" s="22"/>
      <c r="E246" s="22"/>
      <c r="F246" s="22"/>
    </row>
    <row r="247" spans="1:6" s="24" customFormat="1">
      <c r="A247" s="22" t="s">
        <v>65</v>
      </c>
      <c r="B247" s="22">
        <v>911011</v>
      </c>
      <c r="C247" s="22" t="s">
        <v>359</v>
      </c>
      <c r="D247" s="22"/>
      <c r="E247" s="22"/>
      <c r="F247" s="22"/>
    </row>
    <row r="248" spans="1:6" s="24" customFormat="1">
      <c r="A248" s="22" t="s">
        <v>65</v>
      </c>
      <c r="B248" s="22">
        <v>911012</v>
      </c>
      <c r="C248" s="22" t="s">
        <v>360</v>
      </c>
      <c r="D248" s="22"/>
      <c r="E248" s="22"/>
      <c r="F248" s="22"/>
    </row>
    <row r="249" spans="1:6" s="24" customFormat="1">
      <c r="A249" s="22" t="s">
        <v>65</v>
      </c>
      <c r="B249" s="22">
        <v>911019</v>
      </c>
      <c r="C249" s="22" t="s">
        <v>361</v>
      </c>
      <c r="D249" s="22"/>
      <c r="E249" s="22"/>
      <c r="F249" s="22"/>
    </row>
    <row r="250" spans="1:6" s="24" customFormat="1">
      <c r="A250" s="22" t="s">
        <v>65</v>
      </c>
      <c r="B250" s="22">
        <v>911090</v>
      </c>
      <c r="C250" s="22" t="s">
        <v>362</v>
      </c>
      <c r="D250" s="22"/>
      <c r="E250" s="22"/>
      <c r="F250" s="22"/>
    </row>
    <row r="251" spans="1:6" s="24" customFormat="1">
      <c r="A251" s="22" t="s">
        <v>65</v>
      </c>
      <c r="B251" s="22">
        <v>911110</v>
      </c>
      <c r="C251" s="22"/>
      <c r="D251" s="22"/>
      <c r="E251" s="22"/>
      <c r="F251" s="22"/>
    </row>
    <row r="252" spans="1:6" s="24" customFormat="1">
      <c r="A252" s="22" t="s">
        <v>65</v>
      </c>
      <c r="B252" s="22">
        <v>911120</v>
      </c>
      <c r="C252" s="22" t="s">
        <v>363</v>
      </c>
      <c r="D252" s="22"/>
      <c r="E252" s="22"/>
      <c r="F252" s="22"/>
    </row>
    <row r="253" spans="1:6" s="24" customFormat="1">
      <c r="A253" s="22" t="s">
        <v>65</v>
      </c>
      <c r="B253" s="22">
        <v>911180</v>
      </c>
      <c r="C253" s="22"/>
      <c r="D253" s="22"/>
      <c r="E253" s="22"/>
      <c r="F253" s="22"/>
    </row>
    <row r="254" spans="1:6" s="24" customFormat="1">
      <c r="A254" s="22" t="s">
        <v>65</v>
      </c>
      <c r="B254" s="22">
        <v>911190</v>
      </c>
      <c r="C254" s="22" t="s">
        <v>364</v>
      </c>
      <c r="D254" s="22"/>
      <c r="E254" s="22"/>
      <c r="F254" s="22"/>
    </row>
    <row r="255" spans="1:6" s="24" customFormat="1">
      <c r="A255" s="22" t="s">
        <v>65</v>
      </c>
      <c r="B255" s="22">
        <v>911210</v>
      </c>
      <c r="C255" s="22" t="s">
        <v>365</v>
      </c>
      <c r="D255" s="22"/>
      <c r="E255" s="22"/>
      <c r="F255" s="22"/>
    </row>
    <row r="256" spans="1:6" s="24" customFormat="1">
      <c r="A256" s="22" t="s">
        <v>65</v>
      </c>
      <c r="B256" s="22">
        <v>911220</v>
      </c>
      <c r="C256" s="22" t="s">
        <v>366</v>
      </c>
      <c r="D256" s="22"/>
      <c r="E256" s="22"/>
      <c r="F256" s="22"/>
    </row>
    <row r="257" spans="1:6" s="24" customFormat="1">
      <c r="A257" s="22" t="s">
        <v>65</v>
      </c>
      <c r="B257" s="22">
        <v>911280</v>
      </c>
      <c r="C257" s="22" t="s">
        <v>367</v>
      </c>
      <c r="D257" s="22"/>
      <c r="E257" s="22"/>
      <c r="F257" s="22"/>
    </row>
    <row r="258" spans="1:6" s="24" customFormat="1">
      <c r="A258" s="22" t="s">
        <v>65</v>
      </c>
      <c r="B258" s="22">
        <v>911290</v>
      </c>
      <c r="C258" s="22" t="s">
        <v>368</v>
      </c>
      <c r="D258" s="22"/>
      <c r="E258" s="22"/>
      <c r="F258" s="22"/>
    </row>
    <row r="259" spans="1:6" s="24" customFormat="1">
      <c r="A259" s="22" t="s">
        <v>65</v>
      </c>
      <c r="B259" s="22">
        <v>911310</v>
      </c>
      <c r="C259" s="22"/>
      <c r="D259" s="22"/>
      <c r="E259" s="22"/>
      <c r="F259" s="22"/>
    </row>
    <row r="260" spans="1:6" s="24" customFormat="1">
      <c r="A260" s="22" t="s">
        <v>65</v>
      </c>
      <c r="B260" s="22">
        <v>911320</v>
      </c>
      <c r="C260" s="22" t="s">
        <v>369</v>
      </c>
      <c r="D260" s="22"/>
      <c r="E260" s="22"/>
      <c r="F260" s="22"/>
    </row>
    <row r="261" spans="1:6" s="24" customFormat="1">
      <c r="A261" s="22" t="s">
        <v>65</v>
      </c>
      <c r="B261" s="22">
        <v>911390</v>
      </c>
      <c r="C261" s="22" t="s">
        <v>370</v>
      </c>
      <c r="D261" s="22"/>
      <c r="E261" s="22"/>
      <c r="F261" s="22"/>
    </row>
    <row r="262" spans="1:6" s="24" customFormat="1">
      <c r="A262" s="22" t="s">
        <v>65</v>
      </c>
      <c r="B262" s="22">
        <v>911410</v>
      </c>
      <c r="C262" s="22" t="s">
        <v>371</v>
      </c>
      <c r="D262" s="22"/>
      <c r="E262" s="22"/>
      <c r="F262" s="22"/>
    </row>
    <row r="263" spans="1:6" s="24" customFormat="1">
      <c r="A263" s="22" t="s">
        <v>65</v>
      </c>
      <c r="B263" s="22">
        <v>911420</v>
      </c>
      <c r="C263" s="22" t="s">
        <v>372</v>
      </c>
      <c r="D263" s="22"/>
      <c r="E263" s="22"/>
      <c r="F263" s="22"/>
    </row>
    <row r="264" spans="1:6" s="24" customFormat="1">
      <c r="A264" s="22" t="s">
        <v>65</v>
      </c>
      <c r="B264" s="22">
        <v>911430</v>
      </c>
      <c r="C264" s="22" t="s">
        <v>373</v>
      </c>
      <c r="D264" s="22"/>
      <c r="E264" s="22"/>
      <c r="F264" s="22"/>
    </row>
    <row r="265" spans="1:6" s="24" customFormat="1">
      <c r="A265" s="22" t="s">
        <v>65</v>
      </c>
      <c r="B265" s="22">
        <v>911440</v>
      </c>
      <c r="C265" s="22" t="s">
        <v>374</v>
      </c>
      <c r="D265" s="22"/>
      <c r="E265" s="22"/>
      <c r="F265" s="22"/>
    </row>
    <row r="266" spans="1:6" s="24" customFormat="1">
      <c r="A266" s="22" t="s">
        <v>65</v>
      </c>
      <c r="B266" s="22">
        <v>911490</v>
      </c>
      <c r="C266" s="22" t="s">
        <v>375</v>
      </c>
      <c r="D266" s="22"/>
      <c r="E266" s="22"/>
      <c r="F266" s="22"/>
    </row>
    <row r="267" spans="1:6" s="24" customFormat="1">
      <c r="A267" s="22"/>
      <c r="B267" s="22"/>
      <c r="C267" s="22"/>
      <c r="D267" s="22"/>
      <c r="E267" s="22"/>
      <c r="F267" s="22"/>
    </row>
    <row r="268" spans="1:6" s="24" customFormat="1">
      <c r="A268" s="12"/>
      <c r="B268" s="17" t="s">
        <v>67</v>
      </c>
      <c r="C268" s="17" t="s">
        <v>68</v>
      </c>
      <c r="D268" s="12"/>
      <c r="E268" s="12"/>
      <c r="F268" s="12"/>
    </row>
    <row r="269" spans="1:6" s="24" customFormat="1">
      <c r="A269" s="22" t="s">
        <v>67</v>
      </c>
      <c r="B269" s="22">
        <v>901710</v>
      </c>
      <c r="C269" s="22" t="s">
        <v>376</v>
      </c>
      <c r="D269" s="22"/>
      <c r="E269" s="22"/>
      <c r="F269" s="22"/>
    </row>
    <row r="270" spans="1:6" s="24" customFormat="1">
      <c r="A270" s="22" t="s">
        <v>67</v>
      </c>
      <c r="B270" s="22">
        <v>901720</v>
      </c>
      <c r="C270" s="22" t="s">
        <v>377</v>
      </c>
      <c r="D270" s="22"/>
      <c r="E270" s="22"/>
      <c r="F270" s="22"/>
    </row>
    <row r="271" spans="1:6" s="24" customFormat="1">
      <c r="A271" s="22" t="s">
        <v>67</v>
      </c>
      <c r="B271" s="22">
        <v>901730</v>
      </c>
      <c r="C271" s="22" t="s">
        <v>378</v>
      </c>
      <c r="D271" s="22"/>
      <c r="E271" s="22"/>
      <c r="F271" s="22"/>
    </row>
    <row r="272" spans="1:6" s="24" customFormat="1">
      <c r="A272" s="22" t="s">
        <v>67</v>
      </c>
      <c r="B272" s="22">
        <v>901780</v>
      </c>
      <c r="C272" s="22" t="s">
        <v>379</v>
      </c>
      <c r="D272" s="22"/>
      <c r="E272" s="22"/>
      <c r="F272" s="22"/>
    </row>
    <row r="273" spans="1:6" s="24" customFormat="1">
      <c r="A273" s="22" t="s">
        <v>67</v>
      </c>
      <c r="B273" s="22">
        <v>901790</v>
      </c>
      <c r="C273" s="22" t="s">
        <v>380</v>
      </c>
      <c r="D273" s="22"/>
      <c r="E273" s="22"/>
      <c r="F273" s="22"/>
    </row>
    <row r="274" spans="1:6" s="24" customFormat="1">
      <c r="A274" s="22"/>
      <c r="B274" s="22"/>
      <c r="C274" s="22"/>
      <c r="D274" s="22"/>
      <c r="E274" s="22"/>
      <c r="F274" s="22"/>
    </row>
    <row r="275" spans="1:6" s="24" customFormat="1">
      <c r="A275" s="12"/>
      <c r="B275" s="17" t="s">
        <v>69</v>
      </c>
      <c r="C275" s="17" t="s">
        <v>70</v>
      </c>
      <c r="D275" s="12"/>
      <c r="E275" s="12"/>
      <c r="F275" s="12"/>
    </row>
    <row r="276" spans="1:6" s="24" customFormat="1">
      <c r="A276" s="22" t="s">
        <v>69</v>
      </c>
      <c r="B276" s="22">
        <v>901510</v>
      </c>
      <c r="C276" s="22" t="s">
        <v>381</v>
      </c>
      <c r="D276" s="22"/>
      <c r="E276" s="22"/>
      <c r="F276" s="22"/>
    </row>
    <row r="277" spans="1:6" s="24" customFormat="1">
      <c r="A277" s="22" t="s">
        <v>69</v>
      </c>
      <c r="B277" s="22">
        <v>901520</v>
      </c>
      <c r="C277" s="22" t="s">
        <v>382</v>
      </c>
      <c r="D277" s="22"/>
      <c r="E277" s="22"/>
      <c r="F277" s="22"/>
    </row>
    <row r="278" spans="1:6" s="24" customFormat="1">
      <c r="A278" s="22" t="s">
        <v>69</v>
      </c>
      <c r="B278" s="22">
        <v>901530</v>
      </c>
      <c r="C278" s="22" t="s">
        <v>383</v>
      </c>
      <c r="D278" s="22"/>
      <c r="E278" s="22"/>
      <c r="F278" s="22"/>
    </row>
    <row r="279" spans="1:6" s="24" customFormat="1">
      <c r="A279" s="22" t="s">
        <v>69</v>
      </c>
      <c r="B279" s="22">
        <v>901540</v>
      </c>
      <c r="C279" s="22" t="s">
        <v>384</v>
      </c>
      <c r="D279" s="22"/>
      <c r="E279" s="22"/>
      <c r="F279" s="22"/>
    </row>
    <row r="280" spans="1:6" s="24" customFormat="1">
      <c r="A280" s="22" t="s">
        <v>69</v>
      </c>
      <c r="B280" s="22">
        <v>901580</v>
      </c>
      <c r="C280" s="22" t="s">
        <v>225</v>
      </c>
      <c r="D280" s="22"/>
      <c r="E280" s="22"/>
      <c r="F280" s="22"/>
    </row>
    <row r="281" spans="1:6" s="24" customFormat="1">
      <c r="A281" s="22" t="s">
        <v>69</v>
      </c>
      <c r="B281" s="22">
        <v>901590</v>
      </c>
      <c r="C281" s="22" t="s">
        <v>385</v>
      </c>
      <c r="D281" s="22"/>
      <c r="E281" s="22"/>
      <c r="F281" s="22"/>
    </row>
    <row r="282" spans="1:6" s="24" customFormat="1">
      <c r="A282" s="22" t="s">
        <v>69</v>
      </c>
      <c r="B282" s="22">
        <v>901600</v>
      </c>
      <c r="C282" s="22" t="s">
        <v>226</v>
      </c>
      <c r="D282" s="22"/>
      <c r="E282" s="22"/>
      <c r="F282" s="22"/>
    </row>
    <row r="283" spans="1:6" s="24" customFormat="1">
      <c r="A283" s="22" t="s">
        <v>69</v>
      </c>
      <c r="B283" s="22">
        <v>902300</v>
      </c>
      <c r="C283" s="22" t="s">
        <v>386</v>
      </c>
      <c r="D283" s="22"/>
      <c r="E283" s="22"/>
      <c r="F283" s="22"/>
    </row>
    <row r="284" spans="1:6" s="24" customFormat="1">
      <c r="A284" s="22" t="s">
        <v>69</v>
      </c>
      <c r="B284" s="22">
        <v>902410</v>
      </c>
      <c r="C284" s="22" t="s">
        <v>387</v>
      </c>
      <c r="D284" s="22"/>
      <c r="E284" s="22"/>
      <c r="F284" s="22"/>
    </row>
    <row r="285" spans="1:6" s="24" customFormat="1">
      <c r="A285" s="22" t="s">
        <v>69</v>
      </c>
      <c r="B285" s="22">
        <v>902480</v>
      </c>
      <c r="C285" s="22"/>
      <c r="D285" s="22"/>
      <c r="E285" s="22"/>
      <c r="F285" s="22"/>
    </row>
    <row r="286" spans="1:6" s="24" customFormat="1">
      <c r="A286" s="22" t="s">
        <v>69</v>
      </c>
      <c r="B286" s="22">
        <v>902490</v>
      </c>
      <c r="C286" s="22" t="s">
        <v>388</v>
      </c>
      <c r="D286" s="22"/>
      <c r="E286" s="22"/>
      <c r="F286" s="22"/>
    </row>
    <row r="287" spans="1:6" s="24" customFormat="1">
      <c r="A287" s="22" t="s">
        <v>69</v>
      </c>
      <c r="B287" s="22">
        <v>902511</v>
      </c>
      <c r="C287" s="22" t="s">
        <v>389</v>
      </c>
      <c r="D287" s="22"/>
      <c r="E287" s="22"/>
      <c r="F287" s="22"/>
    </row>
    <row r="288" spans="1:6" s="24" customFormat="1">
      <c r="A288" s="22" t="s">
        <v>69</v>
      </c>
      <c r="B288" s="22">
        <v>902519</v>
      </c>
      <c r="C288" s="22" t="s">
        <v>390</v>
      </c>
      <c r="D288" s="22"/>
      <c r="E288" s="22"/>
      <c r="F288" s="22"/>
    </row>
    <row r="289" spans="1:6" s="24" customFormat="1">
      <c r="A289" s="22" t="s">
        <v>69</v>
      </c>
      <c r="B289" s="22">
        <v>902520</v>
      </c>
      <c r="C289" s="22" t="s">
        <v>391</v>
      </c>
      <c r="D289" s="22"/>
      <c r="E289" s="22"/>
      <c r="F289" s="22"/>
    </row>
    <row r="290" spans="1:6" s="24" customFormat="1">
      <c r="A290" s="22" t="s">
        <v>69</v>
      </c>
      <c r="B290" s="22">
        <v>902580</v>
      </c>
      <c r="C290" s="22" t="s">
        <v>392</v>
      </c>
      <c r="D290" s="22"/>
      <c r="E290" s="22"/>
      <c r="F290" s="22"/>
    </row>
    <row r="291" spans="1:6" s="24" customFormat="1">
      <c r="A291" s="22" t="s">
        <v>69</v>
      </c>
      <c r="B291" s="22">
        <v>902590</v>
      </c>
      <c r="C291" s="22" t="s">
        <v>393</v>
      </c>
      <c r="D291" s="22"/>
      <c r="E291" s="22"/>
      <c r="F291" s="22"/>
    </row>
    <row r="292" spans="1:6" s="24" customFormat="1">
      <c r="A292" s="22" t="s">
        <v>69</v>
      </c>
      <c r="B292" s="22">
        <v>902610</v>
      </c>
      <c r="C292" s="22" t="s">
        <v>394</v>
      </c>
      <c r="D292" s="22"/>
      <c r="E292" s="22"/>
      <c r="F292" s="22"/>
    </row>
    <row r="293" spans="1:6" s="24" customFormat="1">
      <c r="A293" s="22" t="s">
        <v>69</v>
      </c>
      <c r="B293" s="22">
        <v>902620</v>
      </c>
      <c r="C293" s="22" t="s">
        <v>395</v>
      </c>
      <c r="D293" s="22"/>
      <c r="E293" s="22"/>
      <c r="F293" s="22"/>
    </row>
    <row r="294" spans="1:6" s="24" customFormat="1">
      <c r="A294" s="22" t="s">
        <v>69</v>
      </c>
      <c r="B294" s="22">
        <v>902680</v>
      </c>
      <c r="C294" s="22" t="s">
        <v>396</v>
      </c>
      <c r="D294" s="22"/>
      <c r="E294" s="22"/>
      <c r="F294" s="22"/>
    </row>
    <row r="295" spans="1:6" s="24" customFormat="1">
      <c r="A295" s="22" t="s">
        <v>69</v>
      </c>
      <c r="B295" s="22">
        <v>902690</v>
      </c>
      <c r="C295" s="22"/>
      <c r="D295" s="22"/>
      <c r="E295" s="22"/>
      <c r="F295" s="22"/>
    </row>
    <row r="296" spans="1:6" s="24" customFormat="1">
      <c r="A296" s="22" t="s">
        <v>69</v>
      </c>
      <c r="B296" s="22">
        <v>902710</v>
      </c>
      <c r="C296" s="22" t="s">
        <v>287</v>
      </c>
      <c r="D296" s="22"/>
      <c r="E296" s="22"/>
      <c r="F296" s="22"/>
    </row>
    <row r="297" spans="1:6" s="24" customFormat="1">
      <c r="A297" s="22" t="s">
        <v>69</v>
      </c>
      <c r="B297" s="22">
        <v>902720</v>
      </c>
      <c r="C297" s="22"/>
      <c r="D297" s="22"/>
      <c r="E297" s="22"/>
      <c r="F297" s="22"/>
    </row>
    <row r="298" spans="1:6" s="24" customFormat="1">
      <c r="A298" s="22" t="s">
        <v>69</v>
      </c>
      <c r="B298" s="22">
        <v>902730</v>
      </c>
      <c r="C298" s="22" t="s">
        <v>397</v>
      </c>
      <c r="D298" s="22"/>
      <c r="E298" s="22"/>
      <c r="F298" s="22"/>
    </row>
    <row r="299" spans="1:6" s="24" customFormat="1">
      <c r="A299" s="22" t="s">
        <v>69</v>
      </c>
      <c r="B299" s="22">
        <v>902750</v>
      </c>
      <c r="C299" s="22" t="s">
        <v>398</v>
      </c>
      <c r="D299" s="22"/>
      <c r="E299" s="22"/>
      <c r="F299" s="22"/>
    </row>
    <row r="300" spans="1:6" s="24" customFormat="1">
      <c r="A300" s="22" t="s">
        <v>69</v>
      </c>
      <c r="B300" s="22">
        <v>902754</v>
      </c>
      <c r="C300" s="22" t="s">
        <v>399</v>
      </c>
      <c r="D300" s="22"/>
      <c r="E300" s="22"/>
      <c r="F300" s="22"/>
    </row>
    <row r="301" spans="1:6" s="24" customFormat="1">
      <c r="A301" s="22" t="s">
        <v>69</v>
      </c>
      <c r="B301" s="22">
        <v>902780</v>
      </c>
      <c r="C301" s="22" t="s">
        <v>400</v>
      </c>
      <c r="D301" s="22"/>
      <c r="E301" s="22"/>
      <c r="F301" s="22"/>
    </row>
    <row r="302" spans="1:6" s="24" customFormat="1">
      <c r="A302" s="22" t="s">
        <v>69</v>
      </c>
      <c r="B302" s="22">
        <v>902790</v>
      </c>
      <c r="C302" s="22" t="s">
        <v>401</v>
      </c>
      <c r="D302" s="22"/>
      <c r="E302" s="22"/>
      <c r="F302" s="22"/>
    </row>
    <row r="303" spans="1:6" s="24" customFormat="1">
      <c r="A303" s="22" t="s">
        <v>69</v>
      </c>
      <c r="B303" s="22">
        <v>902810</v>
      </c>
      <c r="C303" s="22" t="s">
        <v>402</v>
      </c>
      <c r="D303" s="22"/>
      <c r="E303" s="22"/>
      <c r="F303" s="22"/>
    </row>
    <row r="304" spans="1:6" s="24" customFormat="1">
      <c r="A304" s="22" t="s">
        <v>69</v>
      </c>
      <c r="B304" s="22">
        <v>902820</v>
      </c>
      <c r="C304" s="22" t="s">
        <v>403</v>
      </c>
      <c r="D304" s="22"/>
      <c r="E304" s="22"/>
      <c r="F304" s="22"/>
    </row>
    <row r="305" spans="1:6" s="24" customFormat="1">
      <c r="A305" s="22" t="s">
        <v>69</v>
      </c>
      <c r="B305" s="22">
        <v>902830</v>
      </c>
      <c r="C305" s="22" t="s">
        <v>404</v>
      </c>
      <c r="D305" s="22"/>
      <c r="E305" s="22"/>
      <c r="F305" s="22"/>
    </row>
    <row r="306" spans="1:6" s="24" customFormat="1">
      <c r="A306" s="22" t="s">
        <v>69</v>
      </c>
      <c r="B306" s="22">
        <v>902890</v>
      </c>
      <c r="C306" s="22" t="s">
        <v>405</v>
      </c>
      <c r="D306" s="22"/>
      <c r="E306" s="22"/>
      <c r="F306" s="22"/>
    </row>
    <row r="307" spans="1:6" s="24" customFormat="1">
      <c r="A307" s="22" t="s">
        <v>69</v>
      </c>
      <c r="B307" s="22">
        <v>902910</v>
      </c>
      <c r="C307" s="22" t="s">
        <v>406</v>
      </c>
      <c r="D307" s="22"/>
      <c r="E307" s="22"/>
      <c r="F307" s="22"/>
    </row>
    <row r="308" spans="1:6" s="24" customFormat="1">
      <c r="A308" s="22" t="s">
        <v>69</v>
      </c>
      <c r="B308" s="22">
        <v>902920</v>
      </c>
      <c r="C308" s="22" t="s">
        <v>407</v>
      </c>
      <c r="D308" s="22"/>
      <c r="E308" s="22"/>
      <c r="F308" s="22"/>
    </row>
    <row r="309" spans="1:6" s="24" customFormat="1">
      <c r="A309" s="22" t="s">
        <v>69</v>
      </c>
      <c r="B309" s="22">
        <v>902990</v>
      </c>
      <c r="C309" s="22" t="s">
        <v>408</v>
      </c>
      <c r="D309" s="22"/>
      <c r="E309" s="22"/>
      <c r="F309" s="22"/>
    </row>
    <row r="310" spans="1:6" s="24" customFormat="1">
      <c r="A310" s="22" t="s">
        <v>69</v>
      </c>
      <c r="B310" s="22">
        <v>903010</v>
      </c>
      <c r="C310" s="22" t="s">
        <v>409</v>
      </c>
      <c r="D310" s="22"/>
      <c r="E310" s="22"/>
      <c r="F310" s="22"/>
    </row>
    <row r="311" spans="1:6" s="24" customFormat="1">
      <c r="A311" s="22" t="s">
        <v>69</v>
      </c>
      <c r="B311" s="22">
        <v>903020</v>
      </c>
      <c r="C311" s="22" t="s">
        <v>410</v>
      </c>
      <c r="D311" s="22"/>
      <c r="E311" s="22"/>
      <c r="F311" s="22"/>
    </row>
    <row r="312" spans="1:6" s="24" customFormat="1">
      <c r="A312" s="22" t="s">
        <v>69</v>
      </c>
      <c r="B312" s="22">
        <v>903031</v>
      </c>
      <c r="C312" s="22" t="s">
        <v>411</v>
      </c>
      <c r="D312" s="22"/>
      <c r="E312" s="22"/>
      <c r="F312" s="22"/>
    </row>
    <row r="313" spans="1:6" s="24" customFormat="1">
      <c r="A313" s="22" t="s">
        <v>69</v>
      </c>
      <c r="B313" s="22">
        <v>903032</v>
      </c>
      <c r="C313" s="22" t="s">
        <v>412</v>
      </c>
      <c r="D313" s="22"/>
      <c r="E313" s="22"/>
      <c r="F313" s="22"/>
    </row>
    <row r="314" spans="1:6" s="24" customFormat="1">
      <c r="A314" s="22" t="s">
        <v>69</v>
      </c>
      <c r="B314" s="22">
        <v>903033</v>
      </c>
      <c r="C314" s="22"/>
      <c r="D314" s="22"/>
      <c r="E314" s="22"/>
      <c r="F314" s="22"/>
    </row>
    <row r="315" spans="1:6" s="24" customFormat="1">
      <c r="A315" s="22" t="s">
        <v>69</v>
      </c>
      <c r="B315" s="22">
        <v>903039</v>
      </c>
      <c r="C315" s="22" t="s">
        <v>413</v>
      </c>
      <c r="D315" s="22"/>
      <c r="E315" s="22"/>
      <c r="F315" s="22"/>
    </row>
    <row r="316" spans="1:6" s="24" customFormat="1">
      <c r="A316" s="22" t="s">
        <v>69</v>
      </c>
      <c r="B316" s="22">
        <v>903040</v>
      </c>
      <c r="C316" s="22" t="s">
        <v>414</v>
      </c>
      <c r="D316" s="22"/>
      <c r="E316" s="22"/>
      <c r="F316" s="22"/>
    </row>
    <row r="317" spans="1:6" s="24" customFormat="1">
      <c r="A317" s="22" t="s">
        <v>69</v>
      </c>
      <c r="B317" s="22">
        <v>903082</v>
      </c>
      <c r="C317" s="22" t="s">
        <v>415</v>
      </c>
      <c r="D317" s="22"/>
      <c r="E317" s="22"/>
      <c r="F317" s="22"/>
    </row>
    <row r="318" spans="1:6" s="24" customFormat="1">
      <c r="A318" s="22" t="s">
        <v>69</v>
      </c>
      <c r="B318" s="22">
        <v>903083</v>
      </c>
      <c r="C318" s="22" t="s">
        <v>416</v>
      </c>
      <c r="D318" s="22"/>
      <c r="E318" s="22"/>
      <c r="F318" s="22"/>
    </row>
    <row r="319" spans="1:6" s="24" customFormat="1">
      <c r="A319" s="22" t="s">
        <v>69</v>
      </c>
      <c r="B319" s="22">
        <v>903084</v>
      </c>
      <c r="C319" s="22" t="s">
        <v>417</v>
      </c>
      <c r="D319" s="22"/>
      <c r="E319" s="22"/>
      <c r="F319" s="22"/>
    </row>
    <row r="320" spans="1:6" s="24" customFormat="1">
      <c r="A320" s="22" t="s">
        <v>69</v>
      </c>
      <c r="B320" s="22">
        <v>903089</v>
      </c>
      <c r="C320" s="22"/>
      <c r="D320" s="22"/>
      <c r="E320" s="22"/>
      <c r="F320" s="22"/>
    </row>
    <row r="321" spans="1:6" s="24" customFormat="1">
      <c r="A321" s="22" t="s">
        <v>69</v>
      </c>
      <c r="B321" s="22">
        <v>903090</v>
      </c>
      <c r="C321" s="22" t="s">
        <v>418</v>
      </c>
      <c r="D321" s="22"/>
      <c r="E321" s="22"/>
      <c r="F321" s="22"/>
    </row>
    <row r="322" spans="1:6" s="24" customFormat="1">
      <c r="A322" s="22" t="s">
        <v>69</v>
      </c>
      <c r="B322" s="22">
        <v>903110</v>
      </c>
      <c r="C322" s="22" t="s">
        <v>419</v>
      </c>
      <c r="D322" s="22"/>
      <c r="E322" s="22"/>
      <c r="F322" s="22"/>
    </row>
    <row r="323" spans="1:6" s="24" customFormat="1">
      <c r="A323" s="22" t="s">
        <v>69</v>
      </c>
      <c r="B323" s="22">
        <v>903120</v>
      </c>
      <c r="C323" s="22" t="s">
        <v>420</v>
      </c>
      <c r="D323" s="22"/>
      <c r="E323" s="22"/>
      <c r="F323" s="22"/>
    </row>
    <row r="324" spans="1:6" s="24" customFormat="1">
      <c r="A324" s="22" t="s">
        <v>69</v>
      </c>
      <c r="B324" s="22">
        <v>903130</v>
      </c>
      <c r="C324" s="22" t="s">
        <v>421</v>
      </c>
      <c r="D324" s="22"/>
      <c r="E324" s="22"/>
      <c r="F324" s="22"/>
    </row>
    <row r="325" spans="1:6" s="24" customFormat="1">
      <c r="A325" s="22" t="s">
        <v>69</v>
      </c>
      <c r="B325" s="22">
        <v>903141</v>
      </c>
      <c r="C325" s="22" t="s">
        <v>422</v>
      </c>
      <c r="D325" s="22"/>
      <c r="E325" s="22"/>
      <c r="F325" s="22"/>
    </row>
    <row r="326" spans="1:6" s="24" customFormat="1">
      <c r="A326" s="22" t="s">
        <v>69</v>
      </c>
      <c r="B326" s="22">
        <v>903149</v>
      </c>
      <c r="C326" s="22" t="s">
        <v>423</v>
      </c>
      <c r="D326" s="22"/>
      <c r="E326" s="22"/>
      <c r="F326" s="22"/>
    </row>
    <row r="327" spans="1:6" s="24" customFormat="1">
      <c r="A327" s="22" t="s">
        <v>69</v>
      </c>
      <c r="B327" s="22">
        <v>903180</v>
      </c>
      <c r="C327" s="22" t="s">
        <v>424</v>
      </c>
      <c r="D327" s="22"/>
      <c r="E327" s="22"/>
      <c r="F327" s="22"/>
    </row>
    <row r="328" spans="1:6" s="24" customFormat="1">
      <c r="A328" s="22" t="s">
        <v>69</v>
      </c>
      <c r="B328" s="22">
        <v>903190</v>
      </c>
      <c r="C328" s="22" t="s">
        <v>425</v>
      </c>
      <c r="D328" s="22"/>
      <c r="E328" s="22"/>
      <c r="F328" s="22"/>
    </row>
    <row r="329" spans="1:6" s="24" customFormat="1">
      <c r="A329" s="22" t="s">
        <v>69</v>
      </c>
      <c r="B329" s="22">
        <v>903210</v>
      </c>
      <c r="C329" s="22" t="s">
        <v>426</v>
      </c>
      <c r="D329" s="22"/>
      <c r="E329" s="22"/>
      <c r="F329" s="22"/>
    </row>
    <row r="330" spans="1:6" s="24" customFormat="1">
      <c r="A330" s="22" t="s">
        <v>69</v>
      </c>
      <c r="B330" s="22">
        <v>903220</v>
      </c>
      <c r="C330" s="22" t="s">
        <v>427</v>
      </c>
      <c r="D330" s="22"/>
      <c r="E330" s="22"/>
      <c r="F330" s="22"/>
    </row>
    <row r="331" spans="1:6" s="24" customFormat="1">
      <c r="A331" s="22" t="s">
        <v>69</v>
      </c>
      <c r="B331" s="22">
        <v>903281</v>
      </c>
      <c r="C331" s="22"/>
      <c r="D331" s="22"/>
      <c r="E331" s="22"/>
      <c r="F331" s="22"/>
    </row>
    <row r="332" spans="1:6" s="24" customFormat="1">
      <c r="A332" s="22" t="s">
        <v>69</v>
      </c>
      <c r="B332" s="22">
        <v>903289</v>
      </c>
      <c r="C332" s="22"/>
      <c r="D332" s="22"/>
      <c r="E332" s="22"/>
      <c r="F332" s="22"/>
    </row>
    <row r="333" spans="1:6" s="24" customFormat="1">
      <c r="A333" s="22" t="s">
        <v>69</v>
      </c>
      <c r="B333" s="22">
        <v>903290</v>
      </c>
      <c r="C333" s="22"/>
      <c r="D333" s="22"/>
      <c r="E333" s="22"/>
      <c r="F333" s="22"/>
    </row>
    <row r="334" spans="1:6" s="24" customFormat="1">
      <c r="A334" s="22" t="s">
        <v>69</v>
      </c>
      <c r="B334" s="22">
        <v>903300</v>
      </c>
      <c r="C334" s="22"/>
      <c r="D334" s="22"/>
      <c r="E334" s="22"/>
      <c r="F334" s="22"/>
    </row>
    <row r="337" spans="1:3">
      <c r="A337" s="72" t="s">
        <v>540</v>
      </c>
    </row>
    <row r="339" spans="1:3" ht="15.6">
      <c r="A339" s="71" t="s">
        <v>496</v>
      </c>
    </row>
    <row r="341" spans="1:3">
      <c r="A341" s="15" t="s">
        <v>497</v>
      </c>
      <c r="B341" s="15" t="s">
        <v>532</v>
      </c>
      <c r="C341" s="15" t="s">
        <v>498</v>
      </c>
    </row>
    <row r="342" spans="1:3">
      <c r="A342" s="22" t="s">
        <v>25</v>
      </c>
      <c r="B342" s="22">
        <v>852852</v>
      </c>
      <c r="C342" s="22" t="s">
        <v>499</v>
      </c>
    </row>
    <row r="343" spans="1:3">
      <c r="A343" s="12" t="s">
        <v>25</v>
      </c>
      <c r="B343" s="22">
        <v>962000</v>
      </c>
      <c r="C343" s="22" t="s">
        <v>500</v>
      </c>
    </row>
    <row r="344" spans="1:3">
      <c r="A344" s="22" t="s">
        <v>27</v>
      </c>
      <c r="B344" s="22">
        <v>852341</v>
      </c>
      <c r="C344" s="22" t="s">
        <v>501</v>
      </c>
    </row>
    <row r="345" spans="1:3">
      <c r="A345" s="22" t="s">
        <v>27</v>
      </c>
      <c r="B345" s="22">
        <v>852349</v>
      </c>
      <c r="C345" s="22" t="s">
        <v>502</v>
      </c>
    </row>
    <row r="346" spans="1:3">
      <c r="A346" s="22" t="s">
        <v>39</v>
      </c>
      <c r="B346" s="22">
        <v>853540</v>
      </c>
      <c r="C346" s="22" t="s">
        <v>503</v>
      </c>
    </row>
    <row r="347" spans="1:3">
      <c r="A347" s="22" t="s">
        <v>41</v>
      </c>
      <c r="B347" s="22">
        <v>853610</v>
      </c>
      <c r="C347" s="22" t="s">
        <v>504</v>
      </c>
    </row>
    <row r="348" spans="1:3">
      <c r="A348" s="22" t="s">
        <v>41</v>
      </c>
      <c r="B348" s="22">
        <v>853620</v>
      </c>
      <c r="C348" s="22" t="s">
        <v>505</v>
      </c>
    </row>
    <row r="349" spans="1:3">
      <c r="A349" s="22" t="s">
        <v>41</v>
      </c>
      <c r="B349" s="22">
        <v>853630</v>
      </c>
      <c r="C349" s="22" t="s">
        <v>506</v>
      </c>
    </row>
    <row r="350" spans="1:3">
      <c r="A350" s="22" t="s">
        <v>41</v>
      </c>
      <c r="B350" s="22">
        <v>853641</v>
      </c>
      <c r="C350" s="22" t="s">
        <v>507</v>
      </c>
    </row>
    <row r="351" spans="1:3">
      <c r="A351" s="22" t="s">
        <v>41</v>
      </c>
      <c r="B351" s="22">
        <v>853661</v>
      </c>
      <c r="C351" s="22" t="s">
        <v>508</v>
      </c>
    </row>
    <row r="352" spans="1:3">
      <c r="A352" s="22" t="s">
        <v>41</v>
      </c>
      <c r="B352" s="22">
        <v>853690</v>
      </c>
      <c r="C352" s="22" t="s">
        <v>509</v>
      </c>
    </row>
    <row r="353" spans="1:3">
      <c r="A353" s="22" t="s">
        <v>43</v>
      </c>
      <c r="B353" s="22">
        <v>853710</v>
      </c>
      <c r="C353" s="22" t="s">
        <v>510</v>
      </c>
    </row>
    <row r="354" spans="1:3" s="12" customFormat="1">
      <c r="A354" s="12" t="s">
        <v>45</v>
      </c>
      <c r="B354" s="12">
        <v>853810</v>
      </c>
      <c r="C354" s="12" t="s">
        <v>511</v>
      </c>
    </row>
    <row r="355" spans="1:3">
      <c r="A355" s="22" t="s">
        <v>47</v>
      </c>
      <c r="B355" s="22">
        <v>854060</v>
      </c>
      <c r="C355" s="22" t="s">
        <v>512</v>
      </c>
    </row>
    <row r="356" spans="1:3">
      <c r="A356" s="22" t="s">
        <v>47</v>
      </c>
      <c r="B356" s="22">
        <v>854079</v>
      </c>
      <c r="C356" s="22" t="s">
        <v>513</v>
      </c>
    </row>
    <row r="357" spans="1:3">
      <c r="A357" s="22" t="s">
        <v>51</v>
      </c>
      <c r="B357" s="22">
        <v>853950</v>
      </c>
      <c r="C357" s="22" t="s">
        <v>514</v>
      </c>
    </row>
    <row r="358" spans="1:3">
      <c r="A358" s="22" t="s">
        <v>53</v>
      </c>
      <c r="B358" s="22">
        <v>852841</v>
      </c>
      <c r="C358" s="22" t="s">
        <v>515</v>
      </c>
    </row>
    <row r="359" spans="1:3">
      <c r="A359" s="22" t="s">
        <v>53</v>
      </c>
      <c r="B359" s="22">
        <v>852842</v>
      </c>
      <c r="C359" s="22" t="s">
        <v>516</v>
      </c>
    </row>
    <row r="360" spans="1:3">
      <c r="A360" s="22" t="s">
        <v>53</v>
      </c>
      <c r="B360" s="22">
        <v>852862</v>
      </c>
      <c r="C360" s="22" t="s">
        <v>517</v>
      </c>
    </row>
    <row r="361" spans="1:3">
      <c r="A361" s="22" t="s">
        <v>55</v>
      </c>
      <c r="B361" s="22">
        <v>370130</v>
      </c>
      <c r="C361" s="22" t="s">
        <v>518</v>
      </c>
    </row>
    <row r="362" spans="1:3">
      <c r="A362" s="22" t="s">
        <v>55</v>
      </c>
      <c r="B362" s="22">
        <v>370210</v>
      </c>
      <c r="C362" s="22" t="s">
        <v>519</v>
      </c>
    </row>
    <row r="363" spans="1:3">
      <c r="A363" s="22" t="s">
        <v>55</v>
      </c>
      <c r="B363" s="22">
        <v>370231</v>
      </c>
      <c r="C363" s="22" t="s">
        <v>520</v>
      </c>
    </row>
    <row r="364" spans="1:3">
      <c r="A364" s="22" t="s">
        <v>55</v>
      </c>
      <c r="B364" s="22">
        <v>370232</v>
      </c>
      <c r="C364" s="22" t="s">
        <v>521</v>
      </c>
    </row>
    <row r="365" spans="1:3">
      <c r="A365" s="22" t="s">
        <v>55</v>
      </c>
      <c r="B365" s="22">
        <v>370243</v>
      </c>
      <c r="C365" s="22" t="s">
        <v>522</v>
      </c>
    </row>
    <row r="366" spans="1:3">
      <c r="A366" s="22" t="s">
        <v>55</v>
      </c>
      <c r="B366" s="22">
        <v>370252</v>
      </c>
      <c r="C366" s="22" t="s">
        <v>523</v>
      </c>
    </row>
    <row r="367" spans="1:3">
      <c r="A367" s="22" t="s">
        <v>55</v>
      </c>
      <c r="B367" s="22">
        <v>370295</v>
      </c>
      <c r="C367" s="22" t="s">
        <v>524</v>
      </c>
    </row>
    <row r="368" spans="1:3">
      <c r="A368" s="22" t="s">
        <v>55</v>
      </c>
      <c r="B368" s="22">
        <v>370296</v>
      </c>
      <c r="C368" s="22" t="s">
        <v>525</v>
      </c>
    </row>
    <row r="369" spans="1:3">
      <c r="A369" s="22" t="s">
        <v>55</v>
      </c>
      <c r="B369" s="22">
        <v>370297</v>
      </c>
      <c r="C369" s="22" t="s">
        <v>526</v>
      </c>
    </row>
    <row r="370" spans="1:3">
      <c r="A370" s="22" t="s">
        <v>55</v>
      </c>
      <c r="B370" s="22">
        <v>370298</v>
      </c>
      <c r="C370" s="22" t="s">
        <v>524</v>
      </c>
    </row>
    <row r="371" spans="1:3">
      <c r="A371" s="22" t="s">
        <v>55</v>
      </c>
      <c r="B371" s="22">
        <v>370500</v>
      </c>
      <c r="C371" s="22" t="s">
        <v>527</v>
      </c>
    </row>
    <row r="372" spans="1:3">
      <c r="A372" s="22" t="s">
        <v>55</v>
      </c>
      <c r="B372" s="22">
        <v>370510</v>
      </c>
      <c r="C372" s="22" t="s">
        <v>528</v>
      </c>
    </row>
    <row r="373" spans="1:3">
      <c r="A373" s="22" t="s">
        <v>61</v>
      </c>
      <c r="B373" s="22">
        <v>900710</v>
      </c>
      <c r="C373" s="22" t="s">
        <v>529</v>
      </c>
    </row>
    <row r="374" spans="1:3">
      <c r="A374" s="22" t="s">
        <v>61</v>
      </c>
      <c r="B374" s="22">
        <v>900850</v>
      </c>
      <c r="C374" s="22" t="s">
        <v>530</v>
      </c>
    </row>
    <row r="375" spans="1:3">
      <c r="A375" s="22" t="s">
        <v>65</v>
      </c>
      <c r="B375" s="22">
        <v>910910</v>
      </c>
      <c r="C375" s="22" t="s">
        <v>531</v>
      </c>
    </row>
    <row r="391" s="12" customFormat="1"/>
    <row r="394" s="12" customFormat="1"/>
    <row r="423" s="12" customFormat="1"/>
    <row r="472" s="12" customFormat="1"/>
    <row r="512" s="12" customFormat="1"/>
    <row r="571" s="12" customFormat="1"/>
    <row r="578" s="12" customFormat="1"/>
  </sheetData>
  <hyperlinks>
    <hyperlink ref="A1" location="INDICE!A1" display="INDICE" xr:uid="{00000000-0004-0000-03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96"/>
  <sheetViews>
    <sheetView zoomScaleNormal="100" workbookViewId="0"/>
  </sheetViews>
  <sheetFormatPr baseColWidth="10" defaultColWidth="10.88671875" defaultRowHeight="13.2"/>
  <cols>
    <col min="1" max="1" width="11.44140625" style="1" customWidth="1"/>
    <col min="2" max="2" width="43.6640625" style="1" bestFit="1" customWidth="1"/>
    <col min="3" max="20" width="10.88671875" style="1" customWidth="1"/>
    <col min="21" max="28" width="10.88671875" style="1"/>
    <col min="29" max="31" width="12.88671875" style="1" customWidth="1"/>
    <col min="32" max="32" width="10.88671875" style="1"/>
    <col min="33" max="33" width="12.44140625" style="1" bestFit="1" customWidth="1"/>
    <col min="34" max="38" width="12.6640625" style="1" bestFit="1" customWidth="1"/>
    <col min="39" max="41" width="11.6640625" style="1" bestFit="1" customWidth="1"/>
    <col min="42" max="43" width="11.44140625" style="1" bestFit="1" customWidth="1"/>
    <col min="44" max="16384" width="10.88671875" style="1"/>
  </cols>
  <sheetData>
    <row r="1" spans="1:33">
      <c r="A1" s="25" t="s">
        <v>428</v>
      </c>
    </row>
    <row r="2" spans="1:33">
      <c r="B2" s="26"/>
      <c r="C2" s="92" t="s">
        <v>429</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3">
      <c r="A3" s="27"/>
      <c r="B3" s="27"/>
      <c r="C3" s="27"/>
      <c r="D3" s="27"/>
      <c r="E3" s="27"/>
      <c r="F3" s="27"/>
      <c r="G3" s="27"/>
      <c r="H3" s="27"/>
      <c r="I3" s="27"/>
      <c r="J3" s="27"/>
      <c r="K3" s="27"/>
      <c r="L3" s="27"/>
      <c r="M3" s="27"/>
      <c r="N3" s="27"/>
      <c r="O3" s="27"/>
      <c r="P3" s="26"/>
      <c r="Q3" s="26"/>
      <c r="R3" s="26"/>
      <c r="S3" s="26"/>
      <c r="T3" s="26"/>
      <c r="U3" s="26"/>
      <c r="V3" s="26"/>
      <c r="W3" s="26"/>
      <c r="X3" s="26"/>
      <c r="Y3" s="26"/>
      <c r="Z3" s="26"/>
      <c r="AA3" s="26"/>
      <c r="AB3" s="26"/>
      <c r="AC3" s="26"/>
      <c r="AD3" s="26"/>
      <c r="AE3" s="26"/>
    </row>
    <row r="4" spans="1:33">
      <c r="C4" s="92" t="s">
        <v>569</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3" ht="13.8" thickBot="1">
      <c r="A5" s="27"/>
      <c r="B5" s="26"/>
      <c r="C5" s="28"/>
      <c r="D5" s="28"/>
      <c r="E5" s="28"/>
      <c r="F5" s="28"/>
      <c r="G5" s="28"/>
      <c r="H5" s="28"/>
      <c r="I5" s="28"/>
      <c r="J5" s="28"/>
      <c r="K5" s="28"/>
      <c r="L5" s="28"/>
      <c r="M5" s="28"/>
      <c r="N5" s="28"/>
      <c r="O5" s="28"/>
      <c r="P5" s="28"/>
      <c r="Q5" s="26"/>
      <c r="R5" s="26"/>
      <c r="S5" s="26"/>
      <c r="T5" s="26"/>
      <c r="U5" s="26"/>
      <c r="V5" s="26"/>
      <c r="W5" s="26"/>
      <c r="X5" s="26"/>
      <c r="Y5" s="26"/>
      <c r="Z5" s="26"/>
      <c r="AA5" s="26"/>
      <c r="AB5" s="26"/>
      <c r="AC5" s="26"/>
      <c r="AD5" s="26"/>
      <c r="AE5" s="26"/>
    </row>
    <row r="6" spans="1:33" ht="13.8"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v>2023</v>
      </c>
      <c r="AF6" s="29" t="s">
        <v>568</v>
      </c>
    </row>
    <row r="7" spans="1:3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3"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7"/>
    </row>
    <row r="9" spans="1:33" ht="13.8" thickTop="1">
      <c r="A9" s="30" t="s">
        <v>21</v>
      </c>
      <c r="B9" s="30" t="s">
        <v>22</v>
      </c>
      <c r="C9" s="31">
        <v>482.97179099999994</v>
      </c>
      <c r="D9" s="31">
        <v>636.53616999999997</v>
      </c>
      <c r="E9" s="31">
        <v>704.15895600000022</v>
      </c>
      <c r="F9" s="31">
        <v>690.32923100000016</v>
      </c>
      <c r="G9" s="31">
        <v>733.95942399999979</v>
      </c>
      <c r="H9" s="31">
        <v>842.15215499999999</v>
      </c>
      <c r="I9" s="31">
        <v>960.9342089999999</v>
      </c>
      <c r="J9" s="31">
        <v>1389.1060659999998</v>
      </c>
      <c r="K9" s="31">
        <v>1735.0574989999996</v>
      </c>
      <c r="L9" s="31">
        <v>918.11184100000003</v>
      </c>
      <c r="M9" s="31">
        <v>914.80064949999996</v>
      </c>
      <c r="N9" s="31">
        <v>1119.969116</v>
      </c>
      <c r="O9" s="31">
        <v>1262.494864</v>
      </c>
      <c r="P9" s="31">
        <v>1390.5053350000014</v>
      </c>
      <c r="Q9" s="31">
        <v>8299.8141749999995</v>
      </c>
      <c r="R9" s="31">
        <v>2681.6756620000001</v>
      </c>
      <c r="S9" s="31">
        <v>2916.3419720000002</v>
      </c>
      <c r="T9" s="31">
        <v>3360.1672359999998</v>
      </c>
      <c r="U9" s="31">
        <v>3305.3462370000002</v>
      </c>
      <c r="V9" s="31">
        <v>3312.0672359999899</v>
      </c>
      <c r="W9" s="31">
        <v>2939.9792229999998</v>
      </c>
      <c r="X9" s="31">
        <v>2612.1567880000002</v>
      </c>
      <c r="Y9" s="32">
        <v>9649.4825090000013</v>
      </c>
      <c r="Z9" s="32">
        <v>9458.5640879999992</v>
      </c>
      <c r="AA9" s="32">
        <v>9093.2551770000009</v>
      </c>
      <c r="AB9" s="32">
        <v>7886.0461220000007</v>
      </c>
      <c r="AC9" s="32">
        <v>9015.2238713163042</v>
      </c>
      <c r="AD9" s="32">
        <v>9290.5213669999994</v>
      </c>
      <c r="AE9" s="32">
        <v>8166.8915870000019</v>
      </c>
      <c r="AF9" s="31">
        <f>SUM(C9:AE9)</f>
        <v>105768.6205568163</v>
      </c>
    </row>
    <row r="10" spans="1:33">
      <c r="A10" s="1" t="s">
        <v>23</v>
      </c>
      <c r="B10" s="1" t="s">
        <v>24</v>
      </c>
      <c r="C10" s="32">
        <v>4584.7046639999999</v>
      </c>
      <c r="D10" s="32">
        <v>6065.7209959999991</v>
      </c>
      <c r="E10" s="32">
        <v>7026.0570539999999</v>
      </c>
      <c r="F10" s="32">
        <v>7680.8680569999997</v>
      </c>
      <c r="G10" s="32">
        <v>9330.8470599999982</v>
      </c>
      <c r="H10" s="32">
        <v>14068.995923000002</v>
      </c>
      <c r="I10" s="32">
        <v>16912.256839000001</v>
      </c>
      <c r="J10" s="32">
        <v>21859.272803999997</v>
      </c>
      <c r="K10" s="32">
        <v>27368.211199000001</v>
      </c>
      <c r="L10" s="32">
        <v>22448.522550500002</v>
      </c>
      <c r="M10" s="32">
        <v>31460.279332499998</v>
      </c>
      <c r="N10" s="32">
        <v>41789.306044500001</v>
      </c>
      <c r="O10" s="32">
        <v>57132.377611999997</v>
      </c>
      <c r="P10" s="32">
        <v>150543.77424711952</v>
      </c>
      <c r="Q10" s="32">
        <v>119322.27596</v>
      </c>
      <c r="R10" s="32">
        <v>150224.68257500001</v>
      </c>
      <c r="S10" s="32">
        <v>181562.70715900001</v>
      </c>
      <c r="T10" s="32">
        <v>200432.81433600001</v>
      </c>
      <c r="U10" s="32">
        <v>222025.51051699999</v>
      </c>
      <c r="V10" s="32">
        <v>243532.17416099901</v>
      </c>
      <c r="W10" s="32">
        <v>297626.99551000021</v>
      </c>
      <c r="X10" s="32">
        <v>282166.1812900001</v>
      </c>
      <c r="Y10" s="32">
        <v>266342.19580299995</v>
      </c>
      <c r="Z10" s="32">
        <v>288252.85646599997</v>
      </c>
      <c r="AA10" s="32">
        <v>272333.42412200005</v>
      </c>
      <c r="AB10" s="32">
        <v>268537.64994099998</v>
      </c>
      <c r="AC10" s="32">
        <v>325784.99864538305</v>
      </c>
      <c r="AD10" s="32">
        <v>115671.25889200003</v>
      </c>
      <c r="AE10" s="32">
        <v>99356.673326000004</v>
      </c>
      <c r="AF10" s="31">
        <f t="shared" ref="AF10:AF34" si="0">SUM(C10:AE10)</f>
        <v>3751443.5930860024</v>
      </c>
    </row>
    <row r="11" spans="1:33">
      <c r="A11" s="1" t="s">
        <v>25</v>
      </c>
      <c r="B11" s="1" t="s">
        <v>26</v>
      </c>
      <c r="C11" s="32">
        <v>5199.8709690000005</v>
      </c>
      <c r="D11" s="32">
        <v>6722.8107670000009</v>
      </c>
      <c r="E11" s="32">
        <v>7837.4027799999994</v>
      </c>
      <c r="F11" s="32">
        <v>8295.5904570000002</v>
      </c>
      <c r="G11" s="32">
        <v>9521.3984519999958</v>
      </c>
      <c r="H11" s="32">
        <v>13069.187009000001</v>
      </c>
      <c r="I11" s="32">
        <v>15237.412268000002</v>
      </c>
      <c r="J11" s="32">
        <v>21545.691756</v>
      </c>
      <c r="K11" s="32">
        <v>29125.657161999992</v>
      </c>
      <c r="L11" s="32">
        <v>21655.849630500001</v>
      </c>
      <c r="M11" s="32">
        <v>29269.0342685</v>
      </c>
      <c r="N11" s="32">
        <v>35759.933540500002</v>
      </c>
      <c r="O11" s="32">
        <v>31731.57631</v>
      </c>
      <c r="P11" s="32">
        <v>33811.609255000018</v>
      </c>
      <c r="Q11" s="32">
        <v>59720.588839999997</v>
      </c>
      <c r="R11" s="32">
        <v>70265.950731999998</v>
      </c>
      <c r="S11" s="32">
        <v>70721.171476999996</v>
      </c>
      <c r="T11" s="32">
        <v>71608.046788000007</v>
      </c>
      <c r="U11" s="32">
        <v>73633.947310999996</v>
      </c>
      <c r="V11" s="32">
        <v>76395.481721999793</v>
      </c>
      <c r="W11" s="32">
        <v>76604.135131000003</v>
      </c>
      <c r="X11" s="32">
        <v>72884.539269999994</v>
      </c>
      <c r="Y11" s="32">
        <v>72904.119195000021</v>
      </c>
      <c r="Z11" s="32">
        <v>73387.238135000007</v>
      </c>
      <c r="AA11" s="32">
        <v>69464.09341000003</v>
      </c>
      <c r="AB11" s="32">
        <v>55587.840885999998</v>
      </c>
      <c r="AC11" s="32">
        <v>65849.312318271128</v>
      </c>
      <c r="AD11" s="32">
        <v>80984.257749000011</v>
      </c>
      <c r="AE11" s="32">
        <v>73278.100189000004</v>
      </c>
      <c r="AF11" s="31">
        <f t="shared" si="0"/>
        <v>1332071.8477777708</v>
      </c>
    </row>
    <row r="12" spans="1:33">
      <c r="A12" s="1" t="s">
        <v>27</v>
      </c>
      <c r="B12" s="1" t="s">
        <v>28</v>
      </c>
      <c r="C12" s="32">
        <v>558.33073400000001</v>
      </c>
      <c r="D12" s="32">
        <v>461.30649099999994</v>
      </c>
      <c r="E12" s="32">
        <v>468.05336800000009</v>
      </c>
      <c r="F12" s="32">
        <v>421.06964199999993</v>
      </c>
      <c r="G12" s="32">
        <v>357.76717199999996</v>
      </c>
      <c r="H12" s="32">
        <v>357.550072</v>
      </c>
      <c r="I12" s="32">
        <v>479.42830000000015</v>
      </c>
      <c r="J12" s="32">
        <v>680.71772600000008</v>
      </c>
      <c r="K12" s="32">
        <v>932.49910999999997</v>
      </c>
      <c r="L12" s="32">
        <v>762.838391</v>
      </c>
      <c r="M12" s="32">
        <v>950.23684600000001</v>
      </c>
      <c r="N12" s="32">
        <v>1079.157359</v>
      </c>
      <c r="O12" s="32">
        <v>2913.8666225000002</v>
      </c>
      <c r="P12" s="32">
        <v>3464.1892979999989</v>
      </c>
      <c r="Q12" s="32">
        <v>5702.4035469999999</v>
      </c>
      <c r="R12" s="32">
        <v>5733.8927839999997</v>
      </c>
      <c r="S12" s="32">
        <v>5669.5515059999998</v>
      </c>
      <c r="T12" s="32">
        <v>4838.0583720000004</v>
      </c>
      <c r="U12" s="32">
        <v>3781.272813</v>
      </c>
      <c r="V12" s="32">
        <v>3705.9844010000002</v>
      </c>
      <c r="W12" s="32">
        <v>5716.8316180000002</v>
      </c>
      <c r="X12" s="32">
        <v>4848.4323570000006</v>
      </c>
      <c r="Y12" s="32">
        <v>2830.6028679999999</v>
      </c>
      <c r="Z12" s="32">
        <v>3063.105431</v>
      </c>
      <c r="AA12" s="32">
        <v>3239.3210719999988</v>
      </c>
      <c r="AB12" s="32">
        <v>3459.4598360000018</v>
      </c>
      <c r="AC12" s="32">
        <v>3943.74097740668</v>
      </c>
      <c r="AD12" s="32">
        <v>29546.64718199999</v>
      </c>
      <c r="AE12" s="32">
        <v>30159.370285999998</v>
      </c>
      <c r="AF12" s="31">
        <f t="shared" si="0"/>
        <v>130125.68618190667</v>
      </c>
    </row>
    <row r="13" spans="1:33">
      <c r="A13" s="1" t="s">
        <v>29</v>
      </c>
      <c r="B13" s="1" t="s">
        <v>30</v>
      </c>
      <c r="C13" s="32">
        <v>880.67421500000012</v>
      </c>
      <c r="D13" s="32">
        <v>1094.026259</v>
      </c>
      <c r="E13" s="32">
        <v>1239.4800270000005</v>
      </c>
      <c r="F13" s="32">
        <v>1298.0680569999995</v>
      </c>
      <c r="G13" s="32">
        <v>1562.9269659999979</v>
      </c>
      <c r="H13" s="32">
        <v>2422.6338379999997</v>
      </c>
      <c r="I13" s="32">
        <v>3213.1217840000022</v>
      </c>
      <c r="J13" s="32">
        <v>4441.3510989999977</v>
      </c>
      <c r="K13" s="32">
        <v>7213.6088079999954</v>
      </c>
      <c r="L13" s="32">
        <v>6071.5819929999998</v>
      </c>
      <c r="M13" s="32">
        <v>9400.9633135000004</v>
      </c>
      <c r="N13" s="32">
        <v>13266.4521265</v>
      </c>
      <c r="O13" s="32">
        <v>6486.0729869999996</v>
      </c>
      <c r="P13" s="32">
        <v>7206.7235720000081</v>
      </c>
      <c r="Q13" s="32">
        <v>11077.403961</v>
      </c>
      <c r="R13" s="32">
        <v>14460.841815</v>
      </c>
      <c r="S13" s="32">
        <v>14422.149281</v>
      </c>
      <c r="T13" s="32">
        <v>14236.905068</v>
      </c>
      <c r="U13" s="32">
        <v>14213.474886</v>
      </c>
      <c r="V13" s="32">
        <v>15808.617743000001</v>
      </c>
      <c r="W13" s="32">
        <v>37546.057883000001</v>
      </c>
      <c r="X13" s="32">
        <v>36035.855157000005</v>
      </c>
      <c r="Y13" s="32">
        <v>15739.458540000001</v>
      </c>
      <c r="Z13" s="32">
        <v>15513.058595000002</v>
      </c>
      <c r="AA13" s="32">
        <v>16190.50372600001</v>
      </c>
      <c r="AB13" s="32">
        <v>2384.8590679999998</v>
      </c>
      <c r="AC13" s="32">
        <v>2568.4955854616892</v>
      </c>
      <c r="AD13" s="32">
        <v>19140.252988000004</v>
      </c>
      <c r="AE13" s="32">
        <v>18952.829006000022</v>
      </c>
      <c r="AF13" s="31">
        <f t="shared" si="0"/>
        <v>314088.4483474617</v>
      </c>
    </row>
    <row r="14" spans="1:33">
      <c r="A14" s="1" t="s">
        <v>31</v>
      </c>
      <c r="B14" s="1" t="s">
        <v>32</v>
      </c>
      <c r="C14" s="32">
        <v>833.65517199999999</v>
      </c>
      <c r="D14" s="32">
        <v>994.58437600000013</v>
      </c>
      <c r="E14" s="32">
        <v>1164.4432220000003</v>
      </c>
      <c r="F14" s="32">
        <v>1238.8461859999998</v>
      </c>
      <c r="G14" s="32">
        <v>1472.7692119999979</v>
      </c>
      <c r="H14" s="32">
        <v>2380.4226330000001</v>
      </c>
      <c r="I14" s="32">
        <v>3164.8506870000028</v>
      </c>
      <c r="J14" s="32">
        <v>4428.7804279999982</v>
      </c>
      <c r="K14" s="32">
        <v>7264.0234829999954</v>
      </c>
      <c r="L14" s="32">
        <v>6209.4385375000002</v>
      </c>
      <c r="M14" s="32">
        <v>9751.4707419999995</v>
      </c>
      <c r="N14" s="32">
        <v>13323.705652500001</v>
      </c>
      <c r="O14" s="32">
        <v>10740.13054</v>
      </c>
      <c r="P14" s="32">
        <v>11546.537617999998</v>
      </c>
      <c r="Q14" s="32">
        <v>19282.567714000001</v>
      </c>
      <c r="R14" s="32">
        <v>23847.709770000001</v>
      </c>
      <c r="S14" s="32">
        <v>23846.58581</v>
      </c>
      <c r="T14" s="32">
        <v>24639.349854</v>
      </c>
      <c r="U14" s="32">
        <v>27743.293065999998</v>
      </c>
      <c r="V14" s="32">
        <v>25010.342898999999</v>
      </c>
      <c r="W14" s="32">
        <v>23129.162237999997</v>
      </c>
      <c r="X14" s="32">
        <v>20935.296052999998</v>
      </c>
      <c r="Y14" s="32">
        <v>16121.59015</v>
      </c>
      <c r="Z14" s="32">
        <v>23850.786911999996</v>
      </c>
      <c r="AA14" s="32">
        <v>23377.760935000013</v>
      </c>
      <c r="AB14" s="32">
        <v>25754.616529000006</v>
      </c>
      <c r="AC14" s="32">
        <v>32463.885164047155</v>
      </c>
      <c r="AD14" s="32">
        <v>16067.723927000005</v>
      </c>
      <c r="AE14" s="32">
        <v>15891.146255000018</v>
      </c>
      <c r="AF14" s="31">
        <f t="shared" si="0"/>
        <v>416475.47576504719</v>
      </c>
    </row>
    <row r="15" spans="1:33">
      <c r="A15" s="1" t="s">
        <v>33</v>
      </c>
      <c r="B15" s="1" t="s">
        <v>34</v>
      </c>
      <c r="C15" s="32">
        <v>249.89523299999996</v>
      </c>
      <c r="D15" s="32">
        <v>279.13554699999997</v>
      </c>
      <c r="E15" s="32">
        <v>347.04478799999993</v>
      </c>
      <c r="F15" s="32">
        <v>377.96313200000003</v>
      </c>
      <c r="G15" s="32">
        <v>457.92999699999996</v>
      </c>
      <c r="H15" s="32">
        <v>529.24360799999999</v>
      </c>
      <c r="I15" s="32">
        <v>774.91083200000003</v>
      </c>
      <c r="J15" s="32">
        <v>769.54220000000009</v>
      </c>
      <c r="K15" s="32">
        <v>847.84063900000012</v>
      </c>
      <c r="L15" s="32">
        <v>703.48539600000004</v>
      </c>
      <c r="M15" s="32">
        <v>893.51189699999998</v>
      </c>
      <c r="N15" s="32">
        <v>1336.0729799999999</v>
      </c>
      <c r="O15" s="32">
        <v>1287.2874300000001</v>
      </c>
      <c r="P15" s="32">
        <v>1328.0830075000001</v>
      </c>
      <c r="Q15" s="32">
        <v>1706.711262</v>
      </c>
      <c r="R15" s="32">
        <v>2639.9731919999999</v>
      </c>
      <c r="S15" s="32">
        <v>2286.2032349999999</v>
      </c>
      <c r="T15" s="32">
        <v>3353.459613</v>
      </c>
      <c r="U15" s="32">
        <v>3576.7070440000002</v>
      </c>
      <c r="V15" s="32">
        <v>4243.114114</v>
      </c>
      <c r="W15" s="32">
        <v>3563.9960510000001</v>
      </c>
      <c r="X15" s="32">
        <v>3680.1371100000001</v>
      </c>
      <c r="Y15" s="32">
        <v>3547.1520990000004</v>
      </c>
      <c r="Z15" s="32">
        <v>3709.4977880000001</v>
      </c>
      <c r="AA15" s="32">
        <v>3682.4389199999987</v>
      </c>
      <c r="AB15" s="32">
        <v>3547.6610930000006</v>
      </c>
      <c r="AC15" s="32">
        <v>5116.7470952848726</v>
      </c>
      <c r="AD15" s="32">
        <v>6012.8875129999997</v>
      </c>
      <c r="AE15" s="32">
        <v>5533.2380340000009</v>
      </c>
      <c r="AF15" s="31">
        <f t="shared" si="0"/>
        <v>66381.870849784871</v>
      </c>
    </row>
    <row r="16" spans="1:33">
      <c r="A16" s="1" t="s">
        <v>35</v>
      </c>
      <c r="B16" s="1" t="s">
        <v>36</v>
      </c>
      <c r="C16" s="32">
        <v>664.173721</v>
      </c>
      <c r="D16" s="32">
        <v>604.22620600000005</v>
      </c>
      <c r="E16" s="32">
        <v>783.98131999999987</v>
      </c>
      <c r="F16" s="32">
        <v>787.09144300000014</v>
      </c>
      <c r="G16" s="32">
        <v>1064.4684569999999</v>
      </c>
      <c r="H16" s="32">
        <v>1399.1381080000001</v>
      </c>
      <c r="I16" s="32">
        <v>1296.2126060000001</v>
      </c>
      <c r="J16" s="32">
        <v>1697.0994389999996</v>
      </c>
      <c r="K16" s="32">
        <v>1916.3610939999996</v>
      </c>
      <c r="L16" s="32">
        <v>1423.8225434999999</v>
      </c>
      <c r="M16" s="32">
        <v>2344.8304475</v>
      </c>
      <c r="N16" s="32">
        <v>2176.3031420000002</v>
      </c>
      <c r="O16" s="32">
        <v>1673.8986259999999</v>
      </c>
      <c r="P16" s="32">
        <v>1765.0170284999995</v>
      </c>
      <c r="Q16" s="32">
        <v>3068.618606</v>
      </c>
      <c r="R16" s="32">
        <v>4314.0491760000004</v>
      </c>
      <c r="S16" s="32">
        <v>5047.0746730000001</v>
      </c>
      <c r="T16" s="32">
        <v>5431.965921</v>
      </c>
      <c r="U16" s="32">
        <v>9102.5478889999995</v>
      </c>
      <c r="V16" s="32">
        <v>9349.9581870000002</v>
      </c>
      <c r="W16" s="32">
        <v>11535.690130999999</v>
      </c>
      <c r="X16" s="32">
        <v>6299.1937240000007</v>
      </c>
      <c r="Y16" s="32">
        <v>11996.489337000001</v>
      </c>
      <c r="Z16" s="32">
        <v>6725.0730330000006</v>
      </c>
      <c r="AA16" s="32">
        <v>5392.3039920000001</v>
      </c>
      <c r="AB16" s="32">
        <v>8352.4579549999962</v>
      </c>
      <c r="AC16" s="32">
        <v>13980.41808349705</v>
      </c>
      <c r="AD16" s="32">
        <v>11617.742079</v>
      </c>
      <c r="AE16" s="32">
        <v>7681.8315239999956</v>
      </c>
      <c r="AF16" s="31">
        <f t="shared" si="0"/>
        <v>139492.03849199705</v>
      </c>
    </row>
    <row r="17" spans="1:32">
      <c r="A17" s="1" t="s">
        <v>37</v>
      </c>
      <c r="B17" s="1" t="s">
        <v>38</v>
      </c>
      <c r="C17" s="32">
        <v>415.24966999999998</v>
      </c>
      <c r="D17" s="32">
        <v>505.10860000000014</v>
      </c>
      <c r="E17" s="32">
        <v>733.78523200000006</v>
      </c>
      <c r="F17" s="32">
        <v>949.82710899999984</v>
      </c>
      <c r="G17" s="32">
        <v>1029.1648310000003</v>
      </c>
      <c r="H17" s="32">
        <v>1414.2930270000006</v>
      </c>
      <c r="I17" s="32">
        <v>1519.6781409999996</v>
      </c>
      <c r="J17" s="32">
        <v>1803.6140140000007</v>
      </c>
      <c r="K17" s="32">
        <v>2244.3999839999988</v>
      </c>
      <c r="L17" s="32">
        <v>1913.1590114999999</v>
      </c>
      <c r="M17" s="32">
        <v>2671.1520744999998</v>
      </c>
      <c r="N17" s="32">
        <v>3826.2856704999999</v>
      </c>
      <c r="O17" s="32">
        <v>4770.7545060000002</v>
      </c>
      <c r="P17" s="32">
        <v>5161.8841819999971</v>
      </c>
      <c r="Q17" s="32">
        <v>8617.4776849999998</v>
      </c>
      <c r="R17" s="32">
        <v>11219.457882999999</v>
      </c>
      <c r="S17" s="32">
        <v>12587.730994</v>
      </c>
      <c r="T17" s="32">
        <v>13745.963626000001</v>
      </c>
      <c r="U17" s="32">
        <v>13357.670443000001</v>
      </c>
      <c r="V17" s="32">
        <v>13848.041002</v>
      </c>
      <c r="W17" s="32">
        <v>14220.441021000001</v>
      </c>
      <c r="X17" s="32">
        <v>12945.572131000001</v>
      </c>
      <c r="Y17" s="32">
        <v>13976.757441999998</v>
      </c>
      <c r="Z17" s="32">
        <v>15272.328675000002</v>
      </c>
      <c r="AA17" s="32">
        <v>14649.819297000007</v>
      </c>
      <c r="AB17" s="32">
        <v>15105.856850999995</v>
      </c>
      <c r="AC17" s="32">
        <v>23445.347441060909</v>
      </c>
      <c r="AD17" s="32">
        <v>19833.381085000008</v>
      </c>
      <c r="AE17" s="32">
        <v>17527.720229999988</v>
      </c>
      <c r="AF17" s="31">
        <f t="shared" si="0"/>
        <v>249311.92185856088</v>
      </c>
    </row>
    <row r="18" spans="1:32">
      <c r="A18" s="1" t="s">
        <v>39</v>
      </c>
      <c r="B18" s="1" t="s">
        <v>40</v>
      </c>
      <c r="C18" s="32">
        <v>26.050173000000001</v>
      </c>
      <c r="D18" s="32">
        <v>13.962742</v>
      </c>
      <c r="E18" s="32">
        <v>27.063502999999997</v>
      </c>
      <c r="F18" s="32">
        <v>14.838352000000002</v>
      </c>
      <c r="G18" s="32">
        <v>6.9778580000000003</v>
      </c>
      <c r="H18" s="32">
        <v>7.2192189999999989</v>
      </c>
      <c r="I18" s="32">
        <v>26.230065000000003</v>
      </c>
      <c r="J18" s="32">
        <v>37.931548999999997</v>
      </c>
      <c r="K18" s="32">
        <v>25.111948999999996</v>
      </c>
      <c r="L18" s="32">
        <v>22.605432</v>
      </c>
      <c r="M18" s="32">
        <v>34.340670000000003</v>
      </c>
      <c r="N18" s="32">
        <v>58.847760000000001</v>
      </c>
      <c r="O18" s="32">
        <v>74.271621499999995</v>
      </c>
      <c r="P18" s="32">
        <v>128.99718949999996</v>
      </c>
      <c r="Q18" s="32">
        <v>215.46694299999999</v>
      </c>
      <c r="R18" s="32">
        <v>309.89683600000001</v>
      </c>
      <c r="S18" s="32">
        <v>412.59032000000002</v>
      </c>
      <c r="T18" s="32">
        <v>474.13927100000001</v>
      </c>
      <c r="U18" s="32">
        <v>489.00560899999999</v>
      </c>
      <c r="V18" s="32">
        <v>586.72073999999998</v>
      </c>
      <c r="W18" s="32">
        <v>601.98054000000002</v>
      </c>
      <c r="X18" s="32">
        <v>605.88034700000003</v>
      </c>
      <c r="Y18" s="32">
        <v>665.715282</v>
      </c>
      <c r="Z18" s="32">
        <v>648.69250800000009</v>
      </c>
      <c r="AA18" s="32">
        <v>737.88997300000017</v>
      </c>
      <c r="AB18" s="32">
        <v>772.86070500000005</v>
      </c>
      <c r="AC18" s="32">
        <v>863.42583202357571</v>
      </c>
      <c r="AD18" s="32">
        <v>1075.1003230000003</v>
      </c>
      <c r="AE18" s="32">
        <v>1301.9290879999999</v>
      </c>
      <c r="AF18" s="31">
        <f t="shared" si="0"/>
        <v>10265.742400023577</v>
      </c>
    </row>
    <row r="19" spans="1:32">
      <c r="A19" s="1" t="s">
        <v>41</v>
      </c>
      <c r="B19" s="1" t="s">
        <v>42</v>
      </c>
      <c r="C19" s="32">
        <v>823.10928700000011</v>
      </c>
      <c r="D19" s="32">
        <v>404.69194699999991</v>
      </c>
      <c r="E19" s="32">
        <v>433.59716099999974</v>
      </c>
      <c r="F19" s="32">
        <v>436.26138799999995</v>
      </c>
      <c r="G19" s="32">
        <v>538.95420800000011</v>
      </c>
      <c r="H19" s="32">
        <v>1382.4895429999999</v>
      </c>
      <c r="I19" s="32">
        <v>1371.51214</v>
      </c>
      <c r="J19" s="32">
        <v>1638.0030470000004</v>
      </c>
      <c r="K19" s="32">
        <v>966.82919600000014</v>
      </c>
      <c r="L19" s="32">
        <v>1404.1762965</v>
      </c>
      <c r="M19" s="32">
        <v>2600.2828424999998</v>
      </c>
      <c r="N19" s="32">
        <v>2590.7205515000001</v>
      </c>
      <c r="O19" s="32">
        <v>3245.3137455000001</v>
      </c>
      <c r="P19" s="32">
        <v>3723.1362839999993</v>
      </c>
      <c r="Q19" s="32">
        <v>6175.03827</v>
      </c>
      <c r="R19" s="32">
        <v>8611.2424059999994</v>
      </c>
      <c r="S19" s="32">
        <v>10226.867163999999</v>
      </c>
      <c r="T19" s="32">
        <v>11560.274337999999</v>
      </c>
      <c r="U19" s="32">
        <v>12367.57662</v>
      </c>
      <c r="V19" s="32">
        <v>14272.695548</v>
      </c>
      <c r="W19" s="32">
        <v>13862.032590999999</v>
      </c>
      <c r="X19" s="32">
        <v>13899.863773999999</v>
      </c>
      <c r="Y19" s="32">
        <v>12298.096385000001</v>
      </c>
      <c r="Z19" s="32">
        <v>5792.4245920000012</v>
      </c>
      <c r="AA19" s="32">
        <v>5883.9572619999963</v>
      </c>
      <c r="AB19" s="32">
        <v>17371.885769000008</v>
      </c>
      <c r="AC19" s="32">
        <v>23478.080143418469</v>
      </c>
      <c r="AD19" s="32">
        <v>23090.687328</v>
      </c>
      <c r="AE19" s="32">
        <v>20839.274302999998</v>
      </c>
      <c r="AF19" s="31">
        <f t="shared" si="0"/>
        <v>221289.07413041848</v>
      </c>
    </row>
    <row r="20" spans="1:32">
      <c r="A20" s="1" t="s">
        <v>43</v>
      </c>
      <c r="B20" s="1" t="s">
        <v>44</v>
      </c>
      <c r="C20" s="32">
        <v>49.71203100000001</v>
      </c>
      <c r="D20" s="32">
        <v>28.343011000000004</v>
      </c>
      <c r="E20" s="32">
        <v>15.268019999999998</v>
      </c>
      <c r="F20" s="32">
        <v>34.306558000000017</v>
      </c>
      <c r="G20" s="32">
        <v>36.115257000000014</v>
      </c>
      <c r="H20" s="32">
        <v>154.57474100000002</v>
      </c>
      <c r="I20" s="32">
        <v>190.23597200000003</v>
      </c>
      <c r="J20" s="32">
        <v>178.05144800000002</v>
      </c>
      <c r="K20" s="32">
        <v>58.786859000000007</v>
      </c>
      <c r="L20" s="32">
        <v>212.01751899999999</v>
      </c>
      <c r="M20" s="32">
        <v>617.56567700000005</v>
      </c>
      <c r="N20" s="32">
        <v>481.45298650000001</v>
      </c>
      <c r="O20" s="32">
        <v>735.67531799999995</v>
      </c>
      <c r="P20" s="32">
        <v>1167.5350954999983</v>
      </c>
      <c r="Q20" s="32">
        <v>2264.11958</v>
      </c>
      <c r="R20" s="32">
        <v>3228.0630190000002</v>
      </c>
      <c r="S20" s="32">
        <v>3998.655988</v>
      </c>
      <c r="T20" s="32">
        <v>4701.5576609999998</v>
      </c>
      <c r="U20" s="32">
        <v>5504.3932269999996</v>
      </c>
      <c r="V20" s="32">
        <v>6306.8388590000004</v>
      </c>
      <c r="W20" s="32">
        <v>6762.1572390000001</v>
      </c>
      <c r="X20" s="32">
        <v>6980.970241</v>
      </c>
      <c r="Y20" s="32">
        <v>7746.8315389999998</v>
      </c>
      <c r="Z20" s="32">
        <v>1124.8192320000001</v>
      </c>
      <c r="AA20" s="32">
        <v>1237.6378749999997</v>
      </c>
      <c r="AB20" s="32">
        <v>8932.543189</v>
      </c>
      <c r="AC20" s="32">
        <v>10936.895809430254</v>
      </c>
      <c r="AD20" s="32">
        <v>12792.283191</v>
      </c>
      <c r="AE20" s="32">
        <v>13426.350450999995</v>
      </c>
      <c r="AF20" s="31">
        <f t="shared" si="0"/>
        <v>99903.757593430244</v>
      </c>
    </row>
    <row r="21" spans="1:32">
      <c r="A21" s="1" t="s">
        <v>45</v>
      </c>
      <c r="B21" s="1" t="s">
        <v>46</v>
      </c>
      <c r="C21" s="32">
        <v>21.853413000000007</v>
      </c>
      <c r="D21" s="32">
        <v>42.134422999999991</v>
      </c>
      <c r="E21" s="32">
        <v>101.83098699999999</v>
      </c>
      <c r="F21" s="32">
        <v>133.73649500000002</v>
      </c>
      <c r="G21" s="32">
        <v>173.20460500000002</v>
      </c>
      <c r="H21" s="32">
        <v>195.41471299999998</v>
      </c>
      <c r="I21" s="32">
        <v>234.45154799999992</v>
      </c>
      <c r="J21" s="32">
        <v>286.1157</v>
      </c>
      <c r="K21" s="32">
        <v>353.44350200000008</v>
      </c>
      <c r="L21" s="32">
        <v>309.25553650000001</v>
      </c>
      <c r="M21" s="32">
        <v>809.10476600000004</v>
      </c>
      <c r="N21" s="32">
        <v>575.69339600000001</v>
      </c>
      <c r="O21" s="32">
        <v>752.51911800000005</v>
      </c>
      <c r="P21" s="32">
        <v>923.13796950000039</v>
      </c>
      <c r="Q21" s="32">
        <v>1709.132353</v>
      </c>
      <c r="R21" s="32">
        <v>2631.7016400000002</v>
      </c>
      <c r="S21" s="32">
        <v>2976.9143770000001</v>
      </c>
      <c r="T21" s="32">
        <v>3194.5869429999998</v>
      </c>
      <c r="U21" s="32">
        <v>3274.918271</v>
      </c>
      <c r="V21" s="32">
        <v>3423.9877959999999</v>
      </c>
      <c r="W21" s="32">
        <v>3315.4702300000004</v>
      </c>
      <c r="X21" s="32">
        <v>3380.5885129999997</v>
      </c>
      <c r="Y21" s="32">
        <v>3709.5730829999998</v>
      </c>
      <c r="Z21" s="32">
        <v>3730.2535440000001</v>
      </c>
      <c r="AA21" s="32">
        <v>3759.8409460000012</v>
      </c>
      <c r="AB21" s="32">
        <v>3809.0577980000016</v>
      </c>
      <c r="AC21" s="32">
        <v>5182.9535559921405</v>
      </c>
      <c r="AD21" s="32">
        <v>5700.012969999997</v>
      </c>
      <c r="AE21" s="32">
        <v>5289.5703209999956</v>
      </c>
      <c r="AF21" s="31">
        <f t="shared" si="0"/>
        <v>60000.458512992147</v>
      </c>
    </row>
    <row r="22" spans="1:32">
      <c r="A22" s="1" t="s">
        <v>47</v>
      </c>
      <c r="B22" s="1" t="s">
        <v>48</v>
      </c>
      <c r="C22" s="32">
        <v>292.74017500000002</v>
      </c>
      <c r="D22" s="32">
        <v>389.15814400000005</v>
      </c>
      <c r="E22" s="32">
        <v>286.55753800000008</v>
      </c>
      <c r="F22" s="32">
        <v>391.6903660000001</v>
      </c>
      <c r="G22" s="32">
        <v>483.25194799999997</v>
      </c>
      <c r="H22" s="32">
        <v>841.57271200000002</v>
      </c>
      <c r="I22" s="32">
        <v>913.775578</v>
      </c>
      <c r="J22" s="32">
        <v>1118.1246709999998</v>
      </c>
      <c r="K22" s="32">
        <v>1288.3435959999999</v>
      </c>
      <c r="L22" s="32">
        <v>852.61744299999998</v>
      </c>
      <c r="M22" s="32">
        <v>1564.6691370000001</v>
      </c>
      <c r="N22" s="32">
        <v>759.43284300000005</v>
      </c>
      <c r="O22" s="32">
        <v>557.36906599999998</v>
      </c>
      <c r="P22" s="32">
        <v>518.48022549999962</v>
      </c>
      <c r="Q22" s="32">
        <v>536.93625099999997</v>
      </c>
      <c r="R22" s="32">
        <v>507.26991600000002</v>
      </c>
      <c r="S22" s="32">
        <v>416.55559099999999</v>
      </c>
      <c r="T22" s="32">
        <v>350.96169500000002</v>
      </c>
      <c r="U22" s="32">
        <v>305.97045800000001</v>
      </c>
      <c r="V22" s="32">
        <v>252.14488499999999</v>
      </c>
      <c r="W22" s="32">
        <v>260.12542100000002</v>
      </c>
      <c r="X22" s="32">
        <v>360.62024200000002</v>
      </c>
      <c r="Y22" s="32">
        <v>140.71655699999999</v>
      </c>
      <c r="Z22" s="32">
        <v>137.64224100000001</v>
      </c>
      <c r="AA22" s="32">
        <v>98.800184999999999</v>
      </c>
      <c r="AB22" s="32">
        <v>83.751791999999995</v>
      </c>
      <c r="AC22" s="32">
        <v>118.37664341846758</v>
      </c>
      <c r="AD22" s="32">
        <v>110.59827100000001</v>
      </c>
      <c r="AE22" s="32">
        <v>141.33851399999998</v>
      </c>
      <c r="AF22" s="31">
        <f t="shared" si="0"/>
        <v>14079.592104918465</v>
      </c>
    </row>
    <row r="23" spans="1:32">
      <c r="A23" s="1" t="s">
        <v>49</v>
      </c>
      <c r="B23" s="1" t="s">
        <v>50</v>
      </c>
      <c r="C23" s="32">
        <v>495.22971799999999</v>
      </c>
      <c r="D23" s="32">
        <v>933.6092020000001</v>
      </c>
      <c r="E23" s="32">
        <v>1438.0386309999999</v>
      </c>
      <c r="F23" s="32">
        <v>1732.3440700000001</v>
      </c>
      <c r="G23" s="32">
        <v>2969.7666450000002</v>
      </c>
      <c r="H23" s="32">
        <v>4131.4671169999992</v>
      </c>
      <c r="I23" s="32">
        <v>3708.3073250000007</v>
      </c>
      <c r="J23" s="32">
        <v>5775.4420540000001</v>
      </c>
      <c r="K23" s="32">
        <v>8027.322559000002</v>
      </c>
      <c r="L23" s="32">
        <v>6931.9802504999998</v>
      </c>
      <c r="M23" s="32">
        <v>18157.463373999999</v>
      </c>
      <c r="N23" s="32">
        <v>13445.466453499999</v>
      </c>
      <c r="O23" s="32">
        <v>16873.223258499998</v>
      </c>
      <c r="P23" s="32">
        <v>20808.670199999982</v>
      </c>
      <c r="Q23" s="32">
        <v>39030.785266999999</v>
      </c>
      <c r="R23" s="32">
        <v>61358.967633</v>
      </c>
      <c r="S23" s="32">
        <v>68061.307138999997</v>
      </c>
      <c r="T23" s="32">
        <v>80943.112670000002</v>
      </c>
      <c r="U23" s="32">
        <v>115475.24593</v>
      </c>
      <c r="V23" s="32">
        <v>91761.250808999801</v>
      </c>
      <c r="W23" s="32">
        <v>104173.23056599998</v>
      </c>
      <c r="X23" s="32">
        <v>90910.509084999998</v>
      </c>
      <c r="Y23" s="32">
        <v>98578.812818000006</v>
      </c>
      <c r="Z23" s="32">
        <v>113662.30369099999</v>
      </c>
      <c r="AA23" s="32">
        <v>136859.97866000005</v>
      </c>
      <c r="AB23" s="32">
        <v>152593.11950099992</v>
      </c>
      <c r="AC23" s="32">
        <v>226629.7943624754</v>
      </c>
      <c r="AD23" s="32">
        <v>169426.14824300003</v>
      </c>
      <c r="AE23" s="32">
        <v>150335.93771700005</v>
      </c>
      <c r="AF23" s="31">
        <f t="shared" si="0"/>
        <v>1805228.8349489751</v>
      </c>
    </row>
    <row r="24" spans="1:32">
      <c r="A24" s="1" t="s">
        <v>51</v>
      </c>
      <c r="B24" s="1" t="s">
        <v>52</v>
      </c>
      <c r="C24" s="32">
        <v>148.91894600000001</v>
      </c>
      <c r="D24" s="32">
        <v>395.77010500000011</v>
      </c>
      <c r="E24" s="32">
        <v>502.11344500000001</v>
      </c>
      <c r="F24" s="32">
        <v>485.93801999999994</v>
      </c>
      <c r="G24" s="32">
        <v>583.67811400000016</v>
      </c>
      <c r="H24" s="32">
        <v>838.8348410000001</v>
      </c>
      <c r="I24" s="32">
        <v>762.51434199999994</v>
      </c>
      <c r="J24" s="32">
        <v>995.56440299999974</v>
      </c>
      <c r="K24" s="32">
        <v>1229.646716</v>
      </c>
      <c r="L24" s="32">
        <v>973.49907099999996</v>
      </c>
      <c r="M24" s="32">
        <v>2290.4663639999999</v>
      </c>
      <c r="N24" s="32">
        <v>1450.407391</v>
      </c>
      <c r="O24" s="32">
        <v>705.81540849999999</v>
      </c>
      <c r="P24" s="32">
        <v>821.16598050000005</v>
      </c>
      <c r="Q24" s="32">
        <v>5809.6814450000002</v>
      </c>
      <c r="R24" s="32">
        <v>2081.8845900000001</v>
      </c>
      <c r="S24" s="32">
        <v>2063.0314279999998</v>
      </c>
      <c r="T24" s="32">
        <v>1947.663914</v>
      </c>
      <c r="U24" s="32">
        <v>2454.9743859999999</v>
      </c>
      <c r="V24" s="32">
        <v>2967.1169949999999</v>
      </c>
      <c r="W24" s="32">
        <v>2733.1441559999998</v>
      </c>
      <c r="X24" s="32">
        <v>3214.9777899999999</v>
      </c>
      <c r="Y24" s="32">
        <v>17711.86767</v>
      </c>
      <c r="Z24" s="32">
        <v>14499.789631</v>
      </c>
      <c r="AA24" s="32">
        <v>16444.228051999999</v>
      </c>
      <c r="AB24" s="32">
        <v>11548.777613999999</v>
      </c>
      <c r="AC24" s="32">
        <v>13214.77081335953</v>
      </c>
      <c r="AD24" s="32">
        <v>5682.8453860000009</v>
      </c>
      <c r="AE24" s="32">
        <v>4917.059342999999</v>
      </c>
      <c r="AF24" s="31">
        <f t="shared" si="0"/>
        <v>119476.1463603595</v>
      </c>
    </row>
    <row r="25" spans="1:32">
      <c r="A25" s="1" t="s">
        <v>53</v>
      </c>
      <c r="B25" s="1" t="s">
        <v>54</v>
      </c>
      <c r="C25" s="32">
        <v>2347.9698319999993</v>
      </c>
      <c r="D25" s="32">
        <v>6411.7049170000018</v>
      </c>
      <c r="E25" s="32">
        <v>9060.3487339999992</v>
      </c>
      <c r="F25" s="32">
        <v>11949.761501999999</v>
      </c>
      <c r="G25" s="32">
        <v>13799.046135000004</v>
      </c>
      <c r="H25" s="32">
        <v>20074.077686000001</v>
      </c>
      <c r="I25" s="32">
        <v>23970.803655999996</v>
      </c>
      <c r="J25" s="32">
        <v>36939.873978000011</v>
      </c>
      <c r="K25" s="32">
        <v>60367.416443000009</v>
      </c>
      <c r="L25" s="32">
        <v>45237.765794999999</v>
      </c>
      <c r="M25" s="32">
        <v>56349.262026500001</v>
      </c>
      <c r="N25" s="32">
        <v>68037.832158000005</v>
      </c>
      <c r="O25" s="32">
        <v>87677.550935499996</v>
      </c>
      <c r="P25" s="32">
        <v>94111.203114000076</v>
      </c>
      <c r="Q25" s="32">
        <v>167593.664162</v>
      </c>
      <c r="R25" s="32">
        <v>221303.89483999999</v>
      </c>
      <c r="S25" s="32">
        <v>235973.23585699999</v>
      </c>
      <c r="T25" s="32">
        <v>246869.72060199999</v>
      </c>
      <c r="U25" s="32">
        <v>247220.414747</v>
      </c>
      <c r="V25" s="32">
        <v>248174.44130300099</v>
      </c>
      <c r="W25" s="32">
        <v>220740.56757099999</v>
      </c>
      <c r="X25" s="32">
        <v>201145.05459000001</v>
      </c>
      <c r="Y25" s="32">
        <v>193913.27021900003</v>
      </c>
      <c r="Z25" s="32">
        <v>242168.56306799993</v>
      </c>
      <c r="AA25" s="32">
        <v>223925.86312399991</v>
      </c>
      <c r="AB25" s="32">
        <v>234791.70481999998</v>
      </c>
      <c r="AC25" s="32">
        <v>292821.06614145375</v>
      </c>
      <c r="AD25" s="32">
        <v>299537.07920100004</v>
      </c>
      <c r="AE25" s="32">
        <v>247464.07494600001</v>
      </c>
      <c r="AF25" s="31">
        <f t="shared" si="0"/>
        <v>4059977.2321034549</v>
      </c>
    </row>
    <row r="26" spans="1:32">
      <c r="A26" s="1" t="s">
        <v>55</v>
      </c>
      <c r="B26" s="1" t="s">
        <v>56</v>
      </c>
      <c r="C26" s="32">
        <v>62.630763000000023</v>
      </c>
      <c r="D26" s="32">
        <v>76.104664</v>
      </c>
      <c r="E26" s="32">
        <v>101.13811899999999</v>
      </c>
      <c r="F26" s="32">
        <v>118.67772099999999</v>
      </c>
      <c r="G26" s="32">
        <v>198.272299</v>
      </c>
      <c r="H26" s="32">
        <v>407.494013</v>
      </c>
      <c r="I26" s="32">
        <v>397.46372699999995</v>
      </c>
      <c r="J26" s="32">
        <v>486.17529300000001</v>
      </c>
      <c r="K26" s="32">
        <v>606.18009400000005</v>
      </c>
      <c r="L26" s="32">
        <v>448.95834250000001</v>
      </c>
      <c r="M26" s="32">
        <v>487.64624450000002</v>
      </c>
      <c r="N26" s="32">
        <v>322.45996100000002</v>
      </c>
      <c r="O26" s="32">
        <v>301.3305335</v>
      </c>
      <c r="P26" s="32">
        <v>379.02055150000001</v>
      </c>
      <c r="Q26" s="32">
        <v>645.741536</v>
      </c>
      <c r="R26" s="32">
        <v>796.69761800000003</v>
      </c>
      <c r="S26" s="32">
        <v>866.56951700000002</v>
      </c>
      <c r="T26" s="32">
        <v>849.42498999999998</v>
      </c>
      <c r="U26" s="32">
        <v>873.54848800000002</v>
      </c>
      <c r="V26" s="32">
        <v>840.80328200000201</v>
      </c>
      <c r="W26" s="32">
        <v>855.05116999999996</v>
      </c>
      <c r="X26" s="32">
        <v>779.45696200000009</v>
      </c>
      <c r="Y26" s="32">
        <v>281.52858700000002</v>
      </c>
      <c r="Z26" s="32">
        <v>267.00819499999994</v>
      </c>
      <c r="AA26" s="32">
        <v>243.79169699999997</v>
      </c>
      <c r="AB26" s="32">
        <v>745.16423200000031</v>
      </c>
      <c r="AC26" s="32">
        <v>1039.5771021611001</v>
      </c>
      <c r="AD26" s="32">
        <v>1189.9999939999998</v>
      </c>
      <c r="AE26" s="32">
        <v>1051.400576</v>
      </c>
      <c r="AF26" s="31">
        <f t="shared" si="0"/>
        <v>15719.316272161106</v>
      </c>
    </row>
    <row r="27" spans="1:32">
      <c r="A27" s="1" t="s">
        <v>57</v>
      </c>
      <c r="B27" s="1" t="s">
        <v>58</v>
      </c>
      <c r="C27" s="32">
        <v>10.757268</v>
      </c>
      <c r="D27" s="32">
        <v>30.307741999999998</v>
      </c>
      <c r="E27" s="32">
        <v>40.447102999999998</v>
      </c>
      <c r="F27" s="32">
        <v>13.498121000000001</v>
      </c>
      <c r="G27" s="32">
        <v>57.242851000000009</v>
      </c>
      <c r="H27" s="32">
        <v>125.799881</v>
      </c>
      <c r="I27" s="32">
        <v>116.38086399999997</v>
      </c>
      <c r="J27" s="32">
        <v>44.759157999999999</v>
      </c>
      <c r="K27" s="32">
        <v>55.684748000000013</v>
      </c>
      <c r="L27" s="32">
        <v>52.755111499999998</v>
      </c>
      <c r="M27" s="32">
        <v>165.9366115</v>
      </c>
      <c r="N27" s="32">
        <v>142.13388699999999</v>
      </c>
      <c r="O27" s="32">
        <v>205.75554399999999</v>
      </c>
      <c r="P27" s="32">
        <v>270.88247850000005</v>
      </c>
      <c r="Q27" s="32">
        <v>484.34870599999999</v>
      </c>
      <c r="R27" s="32">
        <v>540.17436099999998</v>
      </c>
      <c r="S27" s="32">
        <v>714.08317799999998</v>
      </c>
      <c r="T27" s="32">
        <v>924.39566200000002</v>
      </c>
      <c r="U27" s="32">
        <v>1154.0108279999999</v>
      </c>
      <c r="V27" s="32">
        <v>1368.319526</v>
      </c>
      <c r="W27" s="32">
        <v>1474.4147230000001</v>
      </c>
      <c r="X27" s="32">
        <v>1433.015903</v>
      </c>
      <c r="Y27" s="32">
        <v>1663.9254490000001</v>
      </c>
      <c r="Z27" s="32">
        <v>2300.6752499999998</v>
      </c>
      <c r="AA27" s="32">
        <v>2232.6788619999998</v>
      </c>
      <c r="AB27" s="32">
        <v>2304.7835110000001</v>
      </c>
      <c r="AC27" s="32">
        <v>2984.3376021611007</v>
      </c>
      <c r="AD27" s="32">
        <v>3493.0299500000019</v>
      </c>
      <c r="AE27" s="32">
        <v>3035.1854659999999</v>
      </c>
      <c r="AF27" s="31">
        <f t="shared" si="0"/>
        <v>27439.720345661106</v>
      </c>
    </row>
    <row r="28" spans="1:32">
      <c r="A28" s="1" t="s">
        <v>59</v>
      </c>
      <c r="B28" s="1" t="s">
        <v>60</v>
      </c>
      <c r="C28" s="32">
        <v>578.69372800000008</v>
      </c>
      <c r="D28" s="32">
        <v>686.06018899999992</v>
      </c>
      <c r="E28" s="32">
        <v>972.20281800000009</v>
      </c>
      <c r="F28" s="32">
        <v>1111.3204270000001</v>
      </c>
      <c r="G28" s="32">
        <v>1380.5642670000002</v>
      </c>
      <c r="H28" s="32">
        <v>2032.90273</v>
      </c>
      <c r="I28" s="32">
        <v>1751.1154630000001</v>
      </c>
      <c r="J28" s="32">
        <v>2254.747562</v>
      </c>
      <c r="K28" s="32">
        <v>4727.738878000001</v>
      </c>
      <c r="L28" s="32">
        <v>4721.2230470000004</v>
      </c>
      <c r="M28" s="32">
        <v>7346.2875469999999</v>
      </c>
      <c r="N28" s="32">
        <v>8956.5904310000005</v>
      </c>
      <c r="O28" s="32">
        <v>12891.204443500001</v>
      </c>
      <c r="P28" s="32">
        <v>14690.079191000001</v>
      </c>
      <c r="Q28" s="32">
        <v>25788.203058999999</v>
      </c>
      <c r="R28" s="32">
        <v>35318.321358000001</v>
      </c>
      <c r="S28" s="32">
        <v>40437.916489000003</v>
      </c>
      <c r="T28" s="32">
        <v>48870.715631999999</v>
      </c>
      <c r="U28" s="32">
        <v>49444.464231999998</v>
      </c>
      <c r="V28" s="32">
        <v>45926.836381000001</v>
      </c>
      <c r="W28" s="32">
        <v>45199.072982999991</v>
      </c>
      <c r="X28" s="32">
        <v>39296.887653999998</v>
      </c>
      <c r="Y28" s="32">
        <v>43536.140631999995</v>
      </c>
      <c r="Z28" s="32">
        <v>37069.350557000012</v>
      </c>
      <c r="AA28" s="32">
        <v>36050.804140000015</v>
      </c>
      <c r="AB28" s="32">
        <v>34280.739255</v>
      </c>
      <c r="AC28" s="32">
        <v>41832.919512770146</v>
      </c>
      <c r="AD28" s="32">
        <v>17425.890612000003</v>
      </c>
      <c r="AE28" s="32">
        <v>15901.425384999999</v>
      </c>
      <c r="AF28" s="31">
        <f t="shared" si="0"/>
        <v>620480.4186032702</v>
      </c>
    </row>
    <row r="29" spans="1:32">
      <c r="A29" s="1" t="s">
        <v>61</v>
      </c>
      <c r="B29" s="1" t="s">
        <v>62</v>
      </c>
      <c r="C29" s="32">
        <v>869.6170010000003</v>
      </c>
      <c r="D29" s="32">
        <v>1167.2985840000001</v>
      </c>
      <c r="E29" s="32">
        <v>1559.539135</v>
      </c>
      <c r="F29" s="32">
        <v>1614.6191599999997</v>
      </c>
      <c r="G29" s="32">
        <v>1663.0425219999995</v>
      </c>
      <c r="H29" s="32">
        <v>2056.3881220000003</v>
      </c>
      <c r="I29" s="32">
        <v>2117.9683670000004</v>
      </c>
      <c r="J29" s="32">
        <v>2287.0422199999998</v>
      </c>
      <c r="K29" s="32">
        <v>2459.8550900000005</v>
      </c>
      <c r="L29" s="32">
        <v>1632.4491989999999</v>
      </c>
      <c r="M29" s="32">
        <v>2843.7804489999999</v>
      </c>
      <c r="N29" s="32">
        <v>4013.7835690000002</v>
      </c>
      <c r="O29" s="32">
        <v>4340.0978219999997</v>
      </c>
      <c r="P29" s="32">
        <v>4666.960739500003</v>
      </c>
      <c r="Q29" s="32">
        <v>6990.3732579999996</v>
      </c>
      <c r="R29" s="32">
        <v>10363.738583</v>
      </c>
      <c r="S29" s="32">
        <v>11240.522842</v>
      </c>
      <c r="T29" s="32">
        <v>11842.095626</v>
      </c>
      <c r="U29" s="32">
        <v>12028.988604</v>
      </c>
      <c r="V29" s="32">
        <v>12178.181656999999</v>
      </c>
      <c r="W29" s="32">
        <v>11343.026339</v>
      </c>
      <c r="X29" s="32">
        <v>10613.053682</v>
      </c>
      <c r="Y29" s="32">
        <v>15149.488243999998</v>
      </c>
      <c r="Z29" s="32">
        <v>10455.664682000001</v>
      </c>
      <c r="AA29" s="32">
        <v>10666.468599000003</v>
      </c>
      <c r="AB29" s="32">
        <v>2474.647571</v>
      </c>
      <c r="AC29" s="32">
        <v>2797.4053388998027</v>
      </c>
      <c r="AD29" s="32">
        <v>11357.155661000001</v>
      </c>
      <c r="AE29" s="32">
        <v>10170.368163000001</v>
      </c>
      <c r="AF29" s="31">
        <f t="shared" si="0"/>
        <v>182963.62082939982</v>
      </c>
    </row>
    <row r="30" spans="1:32">
      <c r="A30" s="1" t="s">
        <v>63</v>
      </c>
      <c r="B30" s="1" t="s">
        <v>64</v>
      </c>
      <c r="C30" s="32">
        <v>220.08841000000001</v>
      </c>
      <c r="D30" s="32">
        <v>297.12076400000001</v>
      </c>
      <c r="E30" s="32">
        <v>356.47334099999989</v>
      </c>
      <c r="F30" s="32">
        <v>390.71391899999998</v>
      </c>
      <c r="G30" s="32">
        <v>442.87140400000004</v>
      </c>
      <c r="H30" s="32">
        <v>655.40293999999983</v>
      </c>
      <c r="I30" s="32">
        <v>838.95990800000004</v>
      </c>
      <c r="J30" s="32">
        <v>1061.9709919999998</v>
      </c>
      <c r="K30" s="32">
        <v>1335.8962510000001</v>
      </c>
      <c r="L30" s="32">
        <v>966.69194649999997</v>
      </c>
      <c r="M30" s="32">
        <v>1325.0137970000001</v>
      </c>
      <c r="N30" s="32">
        <v>1745.5025539999999</v>
      </c>
      <c r="O30" s="32">
        <v>2274.2940395000001</v>
      </c>
      <c r="P30" s="32">
        <v>2858.3249375000014</v>
      </c>
      <c r="Q30" s="32">
        <v>5771.5591519999998</v>
      </c>
      <c r="R30" s="32">
        <v>6963.3629419999997</v>
      </c>
      <c r="S30" s="32">
        <v>8310.2013289999995</v>
      </c>
      <c r="T30" s="32">
        <v>9518.4797070000004</v>
      </c>
      <c r="U30" s="32">
        <v>10226.686232</v>
      </c>
      <c r="V30" s="32">
        <v>11042.365397</v>
      </c>
      <c r="W30" s="32">
        <v>11773.973247000002</v>
      </c>
      <c r="X30" s="32">
        <v>11890.039591999997</v>
      </c>
      <c r="Y30" s="32">
        <v>21054.959340000001</v>
      </c>
      <c r="Z30" s="32">
        <v>14224.091249999999</v>
      </c>
      <c r="AA30" s="32">
        <v>16081.475849000002</v>
      </c>
      <c r="AB30" s="32">
        <v>20818.163242000006</v>
      </c>
      <c r="AC30" s="32">
        <v>23279.70040667976</v>
      </c>
      <c r="AD30" s="32">
        <v>23386.591541999991</v>
      </c>
      <c r="AE30" s="32">
        <v>22978.603327000008</v>
      </c>
      <c r="AF30" s="31">
        <f t="shared" si="0"/>
        <v>232089.57775817977</v>
      </c>
    </row>
    <row r="31" spans="1:32">
      <c r="A31" s="1" t="s">
        <v>65</v>
      </c>
      <c r="B31" s="1" t="s">
        <v>66</v>
      </c>
      <c r="C31" s="32">
        <v>2095.6429710000002</v>
      </c>
      <c r="D31" s="32">
        <v>1963.7564519999996</v>
      </c>
      <c r="E31" s="32">
        <v>2043.5227029999999</v>
      </c>
      <c r="F31" s="32">
        <v>1982.214476000001</v>
      </c>
      <c r="G31" s="32">
        <v>1851.3500560000002</v>
      </c>
      <c r="H31" s="32">
        <v>1832.0121629999994</v>
      </c>
      <c r="I31" s="32">
        <v>1608.6694450000005</v>
      </c>
      <c r="J31" s="32">
        <v>1663.6425430000002</v>
      </c>
      <c r="K31" s="32">
        <v>1764.745351</v>
      </c>
      <c r="L31" s="32">
        <v>1040.625522</v>
      </c>
      <c r="M31" s="32">
        <v>1007.447037</v>
      </c>
      <c r="N31" s="32">
        <v>1008.4839925</v>
      </c>
      <c r="O31" s="32">
        <v>1227.210746</v>
      </c>
      <c r="P31" s="32">
        <v>1388.8961659999995</v>
      </c>
      <c r="Q31" s="32">
        <v>2377.7256200000002</v>
      </c>
      <c r="R31" s="32">
        <v>3084.244944</v>
      </c>
      <c r="S31" s="32">
        <v>3688.1112800000001</v>
      </c>
      <c r="T31" s="32">
        <v>5081.8419219999996</v>
      </c>
      <c r="U31" s="32">
        <v>5608.1239169999999</v>
      </c>
      <c r="V31" s="32">
        <v>5404.1545379999998</v>
      </c>
      <c r="W31" s="32">
        <v>5737.4434150000006</v>
      </c>
      <c r="X31" s="32">
        <v>5570.5882349999974</v>
      </c>
      <c r="Y31" s="32">
        <v>5023.0740610000003</v>
      </c>
      <c r="Z31" s="32">
        <v>4659.2706209999988</v>
      </c>
      <c r="AA31" s="32">
        <v>4905.2881639999987</v>
      </c>
      <c r="AB31" s="32">
        <v>3632.6887040000001</v>
      </c>
      <c r="AC31" s="32">
        <v>4459.1482455795658</v>
      </c>
      <c r="AD31" s="32">
        <v>4819.7904710000003</v>
      </c>
      <c r="AE31" s="32">
        <v>4802.6634760000006</v>
      </c>
      <c r="AF31" s="31">
        <f t="shared" si="0"/>
        <v>91332.377237079563</v>
      </c>
    </row>
    <row r="32" spans="1:32">
      <c r="A32" s="1" t="s">
        <v>67</v>
      </c>
      <c r="B32" s="1" t="s">
        <v>68</v>
      </c>
      <c r="C32" s="32">
        <v>88.493651999999997</v>
      </c>
      <c r="D32" s="32">
        <v>86.462180000000004</v>
      </c>
      <c r="E32" s="32">
        <v>102.53172299999999</v>
      </c>
      <c r="F32" s="32">
        <v>100.99023800000001</v>
      </c>
      <c r="G32" s="32">
        <v>138.24110999999996</v>
      </c>
      <c r="H32" s="32">
        <v>147.81063100000003</v>
      </c>
      <c r="I32" s="32">
        <v>152.19344100000001</v>
      </c>
      <c r="J32" s="32">
        <v>177.318389</v>
      </c>
      <c r="K32" s="32">
        <v>206.12913499999999</v>
      </c>
      <c r="L32" s="32">
        <v>128.1202595</v>
      </c>
      <c r="M32" s="32">
        <v>155.1030945</v>
      </c>
      <c r="N32" s="32">
        <v>170.73308299999999</v>
      </c>
      <c r="O32" s="32">
        <v>204.22527349999999</v>
      </c>
      <c r="P32" s="32">
        <v>237.64283049999995</v>
      </c>
      <c r="Q32" s="32">
        <v>383.57083999999998</v>
      </c>
      <c r="R32" s="32">
        <v>546.80553799999996</v>
      </c>
      <c r="S32" s="32">
        <v>669.82467699999995</v>
      </c>
      <c r="T32" s="32">
        <v>711.48365999999999</v>
      </c>
      <c r="U32" s="32">
        <v>721.24270799999999</v>
      </c>
      <c r="V32" s="32">
        <v>796.05359699999997</v>
      </c>
      <c r="W32" s="32">
        <v>815.39938199999995</v>
      </c>
      <c r="X32" s="32">
        <v>817.97580000000005</v>
      </c>
      <c r="Y32" s="32">
        <v>788.56605400000012</v>
      </c>
      <c r="Z32" s="32">
        <v>841.25265999999999</v>
      </c>
      <c r="AA32" s="32">
        <v>823.91621500000008</v>
      </c>
      <c r="AB32" s="32">
        <v>785.48722599999974</v>
      </c>
      <c r="AC32" s="31">
        <v>958.47774754420402</v>
      </c>
      <c r="AD32" s="31">
        <v>1074.7963970000003</v>
      </c>
      <c r="AE32" s="31">
        <v>1077.2153630000007</v>
      </c>
      <c r="AF32" s="31">
        <f t="shared" si="0"/>
        <v>13908.062904544204</v>
      </c>
    </row>
    <row r="33" spans="1:32">
      <c r="A33" s="1" t="s">
        <v>69</v>
      </c>
      <c r="B33" s="1" t="s">
        <v>70</v>
      </c>
      <c r="C33" s="32">
        <v>338.15390399999995</v>
      </c>
      <c r="D33" s="32">
        <v>365.17845399999999</v>
      </c>
      <c r="E33" s="32">
        <v>491.56873499999983</v>
      </c>
      <c r="F33" s="32">
        <v>583.48699499999998</v>
      </c>
      <c r="G33" s="32">
        <v>614.05802600000004</v>
      </c>
      <c r="H33" s="32">
        <v>843.44589200000019</v>
      </c>
      <c r="I33" s="32">
        <v>1015.6351030000002</v>
      </c>
      <c r="J33" s="32">
        <v>1362.6592250000001</v>
      </c>
      <c r="K33" s="32">
        <v>1587.1160789999997</v>
      </c>
      <c r="L33" s="32">
        <v>1199.763539</v>
      </c>
      <c r="M33" s="32">
        <v>1592.5554239999999</v>
      </c>
      <c r="N33" s="32">
        <v>2051.1573385000002</v>
      </c>
      <c r="O33" s="32">
        <v>2858.851748</v>
      </c>
      <c r="P33" s="32">
        <v>3628.5488049999994</v>
      </c>
      <c r="Q33" s="32">
        <v>6710.4294319999999</v>
      </c>
      <c r="R33" s="32">
        <v>8853.8737770000007</v>
      </c>
      <c r="S33" s="32">
        <v>10739.655488</v>
      </c>
      <c r="T33" s="32">
        <v>12978.173783</v>
      </c>
      <c r="U33" s="32">
        <v>13533.772378</v>
      </c>
      <c r="V33" s="32">
        <v>15497.407714999999</v>
      </c>
      <c r="W33" s="32">
        <v>15623.272579</v>
      </c>
      <c r="X33" s="32">
        <v>15914.274423999999</v>
      </c>
      <c r="Y33" s="32">
        <v>33093.644644</v>
      </c>
      <c r="Z33" s="32">
        <v>18893.544523000004</v>
      </c>
      <c r="AA33" s="32">
        <v>19650.158781000002</v>
      </c>
      <c r="AB33" s="32">
        <v>22594.768911999996</v>
      </c>
      <c r="AC33" s="31">
        <v>24234.50227111984</v>
      </c>
      <c r="AD33" s="31">
        <v>26676.557878</v>
      </c>
      <c r="AE33" s="31">
        <v>27564.711440999999</v>
      </c>
      <c r="AF33" s="31">
        <f t="shared" si="0"/>
        <v>291090.9272936199</v>
      </c>
    </row>
    <row r="34" spans="1:32">
      <c r="B34" s="1" t="s">
        <v>431</v>
      </c>
      <c r="C34" s="32">
        <f>SUM(C9:C33)</f>
        <v>22339.187440999998</v>
      </c>
      <c r="D34" s="32">
        <f t="shared" ref="D34:X34" si="1">SUM(D9:D33)</f>
        <v>30655.118932000001</v>
      </c>
      <c r="E34" s="32">
        <f t="shared" si="1"/>
        <v>37836.648442999998</v>
      </c>
      <c r="F34" s="32">
        <f t="shared" si="1"/>
        <v>42834.051121999997</v>
      </c>
      <c r="G34" s="32">
        <f t="shared" si="1"/>
        <v>50467.868875999993</v>
      </c>
      <c r="H34" s="32">
        <f t="shared" si="1"/>
        <v>72210.523317000028</v>
      </c>
      <c r="I34" s="32">
        <f t="shared" si="1"/>
        <v>82735.02261</v>
      </c>
      <c r="J34" s="32">
        <f t="shared" si="1"/>
        <v>114922.59776399999</v>
      </c>
      <c r="K34" s="32">
        <f t="shared" si="1"/>
        <v>163707.905424</v>
      </c>
      <c r="L34" s="32">
        <f t="shared" si="1"/>
        <v>128241.31420500002</v>
      </c>
      <c r="M34" s="32">
        <f>SUM(M9:M33)</f>
        <v>185003.20463250004</v>
      </c>
      <c r="N34" s="32">
        <f t="shared" si="1"/>
        <v>219487.88398699995</v>
      </c>
      <c r="O34" s="32">
        <f t="shared" si="1"/>
        <v>252923.16811899998</v>
      </c>
      <c r="P34" s="32">
        <f t="shared" si="1"/>
        <v>366541.00530111976</v>
      </c>
      <c r="Q34" s="32">
        <f t="shared" si="1"/>
        <v>509284.63762399997</v>
      </c>
      <c r="R34" s="32">
        <f t="shared" si="1"/>
        <v>651888.37358999997</v>
      </c>
      <c r="S34" s="32">
        <f t="shared" si="1"/>
        <v>719855.55877100001</v>
      </c>
      <c r="T34" s="32">
        <f t="shared" si="1"/>
        <v>782465.35888999992</v>
      </c>
      <c r="U34" s="32">
        <f t="shared" si="1"/>
        <v>851423.1068409998</v>
      </c>
      <c r="V34" s="32">
        <f t="shared" si="1"/>
        <v>856005.10049299942</v>
      </c>
      <c r="W34" s="32">
        <f t="shared" si="1"/>
        <v>918153.65095800022</v>
      </c>
      <c r="X34" s="32">
        <f t="shared" si="1"/>
        <v>849221.12071400019</v>
      </c>
      <c r="Y34" s="32">
        <f>SUM(Y9:Y33)</f>
        <v>868464.05850699998</v>
      </c>
      <c r="Z34" s="32">
        <f>SUM(Z9:Z33)</f>
        <v>909707.85536799987</v>
      </c>
      <c r="AA34" s="32">
        <f>SUM(AA9:AA33)</f>
        <v>897025.69903500029</v>
      </c>
      <c r="AB34" s="32">
        <v>908156.59212200006</v>
      </c>
      <c r="AC34" s="31">
        <v>1156999.6007102199</v>
      </c>
      <c r="AD34" s="31">
        <v>915003.2402</v>
      </c>
      <c r="AE34" s="31">
        <v>806844.90831700014</v>
      </c>
      <c r="AF34" s="31">
        <f t="shared" si="0"/>
        <v>14370404.362313839</v>
      </c>
    </row>
    <row r="35" spans="1:32">
      <c r="A35" s="30"/>
      <c r="B35" s="33"/>
      <c r="C35" s="95" t="s">
        <v>432</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row>
    <row r="36" spans="1:32" ht="13.8" thickBot="1">
      <c r="A36" s="30"/>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row>
    <row r="37" spans="1:32" ht="13.8" thickTop="1">
      <c r="A37" s="34"/>
      <c r="B37" s="33"/>
      <c r="C37" s="33"/>
      <c r="D37" s="33"/>
      <c r="E37" s="33"/>
      <c r="F37" s="33"/>
      <c r="G37" s="33"/>
      <c r="H37" s="33"/>
      <c r="I37" s="33"/>
      <c r="J37" s="33"/>
      <c r="K37" s="33"/>
      <c r="L37" s="33"/>
      <c r="M37" s="33"/>
      <c r="N37" s="33"/>
      <c r="O37" s="33"/>
    </row>
    <row r="38" spans="1:32">
      <c r="A38" s="30" t="s">
        <v>21</v>
      </c>
      <c r="B38" s="30" t="s">
        <v>22</v>
      </c>
      <c r="C38" s="33">
        <f>C9/C$34*100</f>
        <v>2.1619935473283265</v>
      </c>
      <c r="D38" s="33">
        <f t="shared" ref="D38:Z47" si="2">D9/D$34*100</f>
        <v>2.0764433222783492</v>
      </c>
      <c r="E38" s="33">
        <f t="shared" si="2"/>
        <v>1.8610500268299364</v>
      </c>
      <c r="F38" s="33">
        <f t="shared" si="2"/>
        <v>1.6116365669775281</v>
      </c>
      <c r="G38" s="33">
        <f t="shared" si="2"/>
        <v>1.4543103173295164</v>
      </c>
      <c r="H38" s="33">
        <f t="shared" si="2"/>
        <v>1.1662457441320577</v>
      </c>
      <c r="I38" s="33">
        <f t="shared" si="2"/>
        <v>1.1614600186062605</v>
      </c>
      <c r="J38" s="33">
        <f t="shared" si="2"/>
        <v>1.2087318708654733</v>
      </c>
      <c r="K38" s="33">
        <f t="shared" si="2"/>
        <v>1.0598495500301208</v>
      </c>
      <c r="L38" s="33">
        <f t="shared" si="2"/>
        <v>0.71592516553000485</v>
      </c>
      <c r="M38" s="33">
        <f t="shared" si="2"/>
        <v>0.49447827204788553</v>
      </c>
      <c r="N38" s="33">
        <f t="shared" si="2"/>
        <v>0.5102646650264917</v>
      </c>
      <c r="O38" s="33">
        <f t="shared" si="2"/>
        <v>0.49916141466565767</v>
      </c>
      <c r="P38" s="33">
        <f t="shared" si="2"/>
        <v>0.37935873882860044</v>
      </c>
      <c r="Q38" s="33">
        <f t="shared" si="2"/>
        <v>1.6297004782476225</v>
      </c>
      <c r="R38" s="33">
        <f t="shared" si="2"/>
        <v>0.41137037729815668</v>
      </c>
      <c r="S38" s="33">
        <f t="shared" si="2"/>
        <v>0.40512877013536336</v>
      </c>
      <c r="T38" s="33">
        <f t="shared" si="2"/>
        <v>0.42943335418282419</v>
      </c>
      <c r="U38" s="33">
        <f t="shared" si="2"/>
        <v>0.38821429797268375</v>
      </c>
      <c r="V38" s="33">
        <f t="shared" si="2"/>
        <v>0.38692143704429671</v>
      </c>
      <c r="W38" s="33">
        <f t="shared" si="2"/>
        <v>0.32020557996283405</v>
      </c>
      <c r="X38" s="33">
        <f t="shared" si="2"/>
        <v>0.30759442085045829</v>
      </c>
      <c r="Y38" s="33">
        <f t="shared" si="2"/>
        <v>1.1110975076606724</v>
      </c>
      <c r="Z38" s="33">
        <f t="shared" si="2"/>
        <v>1.0397364420002475</v>
      </c>
      <c r="AA38" s="33">
        <f t="shared" ref="AA38:AF38" si="3">AA9/AA$34*100</f>
        <v>1.013711779582493</v>
      </c>
      <c r="AB38" s="33">
        <f t="shared" si="3"/>
        <v>0.86835752670951316</v>
      </c>
      <c r="AC38" s="33">
        <f t="shared" si="3"/>
        <v>0.77918988613153739</v>
      </c>
      <c r="AD38" s="33">
        <f t="shared" si="3"/>
        <v>1.0153539308745281</v>
      </c>
      <c r="AE38" s="33">
        <f t="shared" ref="AE38" si="4">AE9/AE$34*100</f>
        <v>1.0122009202531055</v>
      </c>
      <c r="AF38" s="33">
        <f t="shared" si="3"/>
        <v>0.73601701030899902</v>
      </c>
    </row>
    <row r="39" spans="1:32">
      <c r="A39" s="1" t="s">
        <v>23</v>
      </c>
      <c r="B39" s="1" t="s">
        <v>24</v>
      </c>
      <c r="C39" s="33">
        <f t="shared" ref="C39:R63" si="5">C10/C$34*100</f>
        <v>20.52314873183574</v>
      </c>
      <c r="D39" s="33">
        <f t="shared" si="5"/>
        <v>19.786975902638453</v>
      </c>
      <c r="E39" s="33">
        <f t="shared" si="5"/>
        <v>18.569448783458149</v>
      </c>
      <c r="F39" s="33">
        <f t="shared" si="5"/>
        <v>17.931687187661382</v>
      </c>
      <c r="G39" s="33">
        <f t="shared" si="5"/>
        <v>18.488688482024024</v>
      </c>
      <c r="H39" s="33">
        <f t="shared" si="5"/>
        <v>19.483304201020566</v>
      </c>
      <c r="I39" s="33">
        <f t="shared" si="5"/>
        <v>20.441472432686389</v>
      </c>
      <c r="J39" s="33">
        <f t="shared" si="5"/>
        <v>19.020865547165265</v>
      </c>
      <c r="K39" s="33">
        <f t="shared" si="5"/>
        <v>16.717708975700909</v>
      </c>
      <c r="L39" s="33">
        <f t="shared" si="5"/>
        <v>17.504906815454916</v>
      </c>
      <c r="M39" s="33">
        <f t="shared" si="5"/>
        <v>17.005261825055587</v>
      </c>
      <c r="N39" s="33">
        <f t="shared" si="5"/>
        <v>19.039459165306425</v>
      </c>
      <c r="O39" s="33">
        <f t="shared" si="5"/>
        <v>22.588827285731018</v>
      </c>
      <c r="P39" s="33">
        <f t="shared" si="5"/>
        <v>41.0714686951451</v>
      </c>
      <c r="Q39" s="33">
        <f t="shared" si="5"/>
        <v>23.429388429362856</v>
      </c>
      <c r="R39" s="33">
        <f t="shared" si="5"/>
        <v>23.044540854088407</v>
      </c>
      <c r="S39" s="33">
        <f t="shared" si="2"/>
        <v>25.222102538039664</v>
      </c>
      <c r="T39" s="33">
        <f t="shared" si="2"/>
        <v>25.615551162588545</v>
      </c>
      <c r="U39" s="33">
        <f t="shared" si="2"/>
        <v>26.076989070777291</v>
      </c>
      <c r="V39" s="33">
        <f t="shared" si="2"/>
        <v>28.449850826909955</v>
      </c>
      <c r="W39" s="33">
        <f t="shared" si="2"/>
        <v>32.415815718802257</v>
      </c>
      <c r="X39" s="33">
        <f t="shared" si="2"/>
        <v>33.226467689918387</v>
      </c>
      <c r="Y39" s="33">
        <f t="shared" si="2"/>
        <v>30.66818864799955</v>
      </c>
      <c r="Z39" s="33">
        <f t="shared" ref="Z39:AF54" si="6">Z10/Z$34*100</f>
        <v>31.686310584774972</v>
      </c>
      <c r="AA39" s="33">
        <f t="shared" si="6"/>
        <v>30.359601114546674</v>
      </c>
      <c r="AB39" s="33">
        <f t="shared" si="6"/>
        <v>29.569531540098666</v>
      </c>
      <c r="AC39" s="33">
        <f t="shared" si="6"/>
        <v>28.157745123282769</v>
      </c>
      <c r="AD39" s="33">
        <f t="shared" si="6"/>
        <v>12.641622871927401</v>
      </c>
      <c r="AE39" s="33">
        <f t="shared" ref="AE39:AE63" si="7">AE10/AE$34*100</f>
        <v>12.314222014891108</v>
      </c>
      <c r="AF39" s="33">
        <f t="shared" si="6"/>
        <v>26.105344696660758</v>
      </c>
    </row>
    <row r="40" spans="1:32">
      <c r="A40" s="1" t="s">
        <v>25</v>
      </c>
      <c r="B40" s="1" t="s">
        <v>26</v>
      </c>
      <c r="C40" s="33">
        <f t="shared" si="5"/>
        <v>23.276902898699309</v>
      </c>
      <c r="D40" s="33">
        <f t="shared" si="2"/>
        <v>21.930467084184922</v>
      </c>
      <c r="E40" s="33">
        <f t="shared" si="2"/>
        <v>20.713787035886273</v>
      </c>
      <c r="F40" s="33">
        <f t="shared" si="2"/>
        <v>19.366812710225538</v>
      </c>
      <c r="G40" s="33">
        <f t="shared" si="2"/>
        <v>18.86625820359912</v>
      </c>
      <c r="H40" s="33">
        <f t="shared" si="2"/>
        <v>18.098729116844957</v>
      </c>
      <c r="I40" s="33">
        <f t="shared" si="2"/>
        <v>18.417124679867179</v>
      </c>
      <c r="J40" s="33">
        <f t="shared" si="2"/>
        <v>18.748002721140438</v>
      </c>
      <c r="K40" s="33">
        <f t="shared" si="2"/>
        <v>17.791234385758685</v>
      </c>
      <c r="L40" s="33">
        <f t="shared" si="2"/>
        <v>16.886796400013544</v>
      </c>
      <c r="M40" s="33">
        <f t="shared" si="2"/>
        <v>15.820825550909525</v>
      </c>
      <c r="N40" s="33">
        <f t="shared" si="2"/>
        <v>16.292440790316256</v>
      </c>
      <c r="O40" s="33">
        <f t="shared" si="2"/>
        <v>12.545935014964837</v>
      </c>
      <c r="P40" s="33">
        <f t="shared" si="2"/>
        <v>9.2245093361991515</v>
      </c>
      <c r="Q40" s="33">
        <f t="shared" si="2"/>
        <v>11.726367620004895</v>
      </c>
      <c r="R40" s="33">
        <f t="shared" si="2"/>
        <v>10.77883171087098</v>
      </c>
      <c r="S40" s="33">
        <f t="shared" si="2"/>
        <v>9.824355819067554</v>
      </c>
      <c r="T40" s="33">
        <f t="shared" si="2"/>
        <v>9.1515932270257565</v>
      </c>
      <c r="U40" s="33">
        <f t="shared" si="2"/>
        <v>8.6483379085400927</v>
      </c>
      <c r="V40" s="33">
        <f t="shared" si="2"/>
        <v>8.9246526309248981</v>
      </c>
      <c r="W40" s="33">
        <f t="shared" si="2"/>
        <v>8.3432805665011909</v>
      </c>
      <c r="X40" s="33">
        <f t="shared" si="2"/>
        <v>8.5825160835284944</v>
      </c>
      <c r="Y40" s="33">
        <f t="shared" si="2"/>
        <v>8.3946040692036767</v>
      </c>
      <c r="Z40" s="33">
        <f t="shared" si="6"/>
        <v>8.0671215162051126</v>
      </c>
      <c r="AA40" s="33">
        <f t="shared" si="6"/>
        <v>7.7438242276367237</v>
      </c>
      <c r="AB40" s="33">
        <f t="shared" si="6"/>
        <v>6.1209532990465183</v>
      </c>
      <c r="AC40" s="33">
        <f t="shared" si="6"/>
        <v>5.6913859155914803</v>
      </c>
      <c r="AD40" s="33">
        <f t="shared" si="6"/>
        <v>8.8507072096595625</v>
      </c>
      <c r="AE40" s="33">
        <f t="shared" si="7"/>
        <v>9.0820552294059809</v>
      </c>
      <c r="AF40" s="33">
        <f t="shared" si="6"/>
        <v>9.2695502102300509</v>
      </c>
    </row>
    <row r="41" spans="1:32">
      <c r="A41" s="1" t="s">
        <v>27</v>
      </c>
      <c r="B41" s="1" t="s">
        <v>28</v>
      </c>
      <c r="C41" s="33">
        <f t="shared" si="5"/>
        <v>2.4993332254120997</v>
      </c>
      <c r="D41" s="33">
        <f t="shared" si="2"/>
        <v>1.5048269492063699</v>
      </c>
      <c r="E41" s="33">
        <f t="shared" si="2"/>
        <v>1.2370370718884134</v>
      </c>
      <c r="F41" s="33">
        <f t="shared" si="2"/>
        <v>0.98302549250060167</v>
      </c>
      <c r="G41" s="33">
        <f t="shared" si="2"/>
        <v>0.70890089074107154</v>
      </c>
      <c r="H41" s="33">
        <f t="shared" si="2"/>
        <v>0.4951495371808563</v>
      </c>
      <c r="I41" s="33">
        <f t="shared" si="2"/>
        <v>0.57947442917849967</v>
      </c>
      <c r="J41" s="33">
        <f t="shared" si="2"/>
        <v>0.59232713082059996</v>
      </c>
      <c r="K41" s="33">
        <f t="shared" si="2"/>
        <v>0.56961153316624946</v>
      </c>
      <c r="L41" s="33">
        <f t="shared" si="2"/>
        <v>0.5948460492073292</v>
      </c>
      <c r="M41" s="33">
        <f t="shared" si="2"/>
        <v>0.51363264106024531</v>
      </c>
      <c r="N41" s="33">
        <f t="shared" si="2"/>
        <v>0.49167058308508615</v>
      </c>
      <c r="O41" s="33">
        <f t="shared" si="2"/>
        <v>1.1520758039568086</v>
      </c>
      <c r="P41" s="33">
        <f t="shared" si="2"/>
        <v>0.94510279829513411</v>
      </c>
      <c r="Q41" s="33">
        <f t="shared" si="2"/>
        <v>1.1196888980597979</v>
      </c>
      <c r="R41" s="33">
        <f t="shared" si="2"/>
        <v>0.87958199843678853</v>
      </c>
      <c r="S41" s="33">
        <f t="shared" si="2"/>
        <v>0.78759571096173109</v>
      </c>
      <c r="T41" s="33">
        <f t="shared" si="2"/>
        <v>0.61830959249917949</v>
      </c>
      <c r="U41" s="33">
        <f t="shared" si="2"/>
        <v>0.44411207337671416</v>
      </c>
      <c r="V41" s="33">
        <f t="shared" si="2"/>
        <v>0.43293952324181373</v>
      </c>
      <c r="W41" s="33">
        <f t="shared" si="2"/>
        <v>0.62264432669140579</v>
      </c>
      <c r="X41" s="33">
        <f t="shared" si="2"/>
        <v>0.57092696339483184</v>
      </c>
      <c r="Y41" s="33">
        <f t="shared" si="2"/>
        <v>0.32593206826154275</v>
      </c>
      <c r="Z41" s="33">
        <f t="shared" si="6"/>
        <v>0.33671309013385359</v>
      </c>
      <c r="AA41" s="33">
        <f t="shared" si="6"/>
        <v>0.36111797861363237</v>
      </c>
      <c r="AB41" s="33">
        <f t="shared" si="6"/>
        <v>0.38093208440150422</v>
      </c>
      <c r="AC41" s="33">
        <f t="shared" si="6"/>
        <v>0.34085932052058004</v>
      </c>
      <c r="AD41" s="33">
        <f t="shared" si="6"/>
        <v>3.2291303335211934</v>
      </c>
      <c r="AE41" s="33">
        <f t="shared" si="7"/>
        <v>3.7379389737873545</v>
      </c>
      <c r="AF41" s="33">
        <f t="shared" si="6"/>
        <v>0.90551165368150144</v>
      </c>
    </row>
    <row r="42" spans="1:32">
      <c r="A42" s="1" t="s">
        <v>29</v>
      </c>
      <c r="B42" s="1" t="s">
        <v>30</v>
      </c>
      <c r="C42" s="33">
        <f t="shared" si="5"/>
        <v>3.942284012459933</v>
      </c>
      <c r="D42" s="33">
        <f t="shared" si="2"/>
        <v>3.5688207944219625</v>
      </c>
      <c r="E42" s="33">
        <f t="shared" si="2"/>
        <v>3.2758716165551696</v>
      </c>
      <c r="F42" s="33">
        <f t="shared" si="2"/>
        <v>3.0304582989426812</v>
      </c>
      <c r="G42" s="33">
        <f t="shared" si="2"/>
        <v>3.0968753006791778</v>
      </c>
      <c r="H42" s="33">
        <f t="shared" si="2"/>
        <v>3.3549595359734159</v>
      </c>
      <c r="I42" s="33">
        <f t="shared" si="2"/>
        <v>3.8836295472428373</v>
      </c>
      <c r="J42" s="33">
        <f t="shared" si="2"/>
        <v>3.8646455835609994</v>
      </c>
      <c r="K42" s="33">
        <f t="shared" si="2"/>
        <v>4.4063900208831708</v>
      </c>
      <c r="L42" s="33">
        <f t="shared" si="2"/>
        <v>4.7344976387985849</v>
      </c>
      <c r="M42" s="33">
        <f t="shared" si="2"/>
        <v>5.0815137673828739</v>
      </c>
      <c r="N42" s="33">
        <f t="shared" si="2"/>
        <v>6.0442753766243236</v>
      </c>
      <c r="O42" s="33">
        <f t="shared" si="2"/>
        <v>2.564443991128686</v>
      </c>
      <c r="P42" s="33">
        <f t="shared" si="2"/>
        <v>1.9661438877976449</v>
      </c>
      <c r="Q42" s="33">
        <f t="shared" si="2"/>
        <v>2.1750909300308297</v>
      </c>
      <c r="R42" s="33">
        <f t="shared" si="2"/>
        <v>2.2183003104293793</v>
      </c>
      <c r="S42" s="33">
        <f t="shared" si="2"/>
        <v>2.003478212437888</v>
      </c>
      <c r="T42" s="33">
        <f t="shared" si="2"/>
        <v>1.8194933368291699</v>
      </c>
      <c r="U42" s="33">
        <f t="shared" si="2"/>
        <v>1.6693785700432389</v>
      </c>
      <c r="V42" s="33">
        <f t="shared" si="2"/>
        <v>1.8467901340652453</v>
      </c>
      <c r="W42" s="33">
        <f t="shared" si="2"/>
        <v>4.0893000690924115</v>
      </c>
      <c r="X42" s="33">
        <f t="shared" si="2"/>
        <v>4.2434007207336188</v>
      </c>
      <c r="Y42" s="33">
        <f t="shared" si="2"/>
        <v>1.8123327483532399</v>
      </c>
      <c r="Z42" s="33">
        <f t="shared" si="6"/>
        <v>1.7052791732489303</v>
      </c>
      <c r="AA42" s="33">
        <f t="shared" si="6"/>
        <v>1.8049096858002378</v>
      </c>
      <c r="AB42" s="33">
        <f t="shared" si="6"/>
        <v>0.26260438879021231</v>
      </c>
      <c r="AC42" s="33">
        <f t="shared" si="6"/>
        <v>0.22199623784528774</v>
      </c>
      <c r="AD42" s="33">
        <f t="shared" si="6"/>
        <v>2.091823520080252</v>
      </c>
      <c r="AE42" s="33">
        <f t="shared" si="7"/>
        <v>2.3490052190493182</v>
      </c>
      <c r="AF42" s="33">
        <f t="shared" si="6"/>
        <v>2.185661867463895</v>
      </c>
    </row>
    <row r="43" spans="1:32">
      <c r="A43" s="1" t="s">
        <v>31</v>
      </c>
      <c r="B43" s="1" t="s">
        <v>32</v>
      </c>
      <c r="C43" s="33">
        <f t="shared" si="5"/>
        <v>3.7318061554466366</v>
      </c>
      <c r="D43" s="33">
        <f t="shared" si="2"/>
        <v>3.2444316337712262</v>
      </c>
      <c r="E43" s="33">
        <f t="shared" si="2"/>
        <v>3.0775538265610551</v>
      </c>
      <c r="F43" s="33">
        <f t="shared" si="2"/>
        <v>2.8921994384129497</v>
      </c>
      <c r="G43" s="33">
        <f t="shared" si="2"/>
        <v>2.9182314308111663</v>
      </c>
      <c r="H43" s="33">
        <f t="shared" si="2"/>
        <v>3.2965037831814099</v>
      </c>
      <c r="I43" s="33">
        <f t="shared" si="2"/>
        <v>3.8252853352305416</v>
      </c>
      <c r="J43" s="33">
        <f t="shared" si="2"/>
        <v>3.853707203081806</v>
      </c>
      <c r="K43" s="33">
        <f t="shared" si="2"/>
        <v>4.4371855251500092</v>
      </c>
      <c r="L43" s="33">
        <f t="shared" si="2"/>
        <v>4.8419954021789797</v>
      </c>
      <c r="M43" s="33">
        <f t="shared" si="2"/>
        <v>5.2709739603542687</v>
      </c>
      <c r="N43" s="33">
        <f t="shared" si="2"/>
        <v>6.0703604274070777</v>
      </c>
      <c r="O43" s="33">
        <f t="shared" si="2"/>
        <v>4.2464004463785558</v>
      </c>
      <c r="P43" s="33">
        <f t="shared" si="2"/>
        <v>3.1501353057386634</v>
      </c>
      <c r="Q43" s="33">
        <f t="shared" si="2"/>
        <v>3.7862064333925853</v>
      </c>
      <c r="R43" s="33">
        <f t="shared" si="2"/>
        <v>3.6582505128399223</v>
      </c>
      <c r="S43" s="33">
        <f t="shared" si="2"/>
        <v>3.3126903750959378</v>
      </c>
      <c r="T43" s="33">
        <f t="shared" si="2"/>
        <v>3.1489381062125501</v>
      </c>
      <c r="U43" s="33">
        <f t="shared" si="2"/>
        <v>3.25846137403233</v>
      </c>
      <c r="V43" s="33">
        <f t="shared" si="2"/>
        <v>2.9217516209419525</v>
      </c>
      <c r="W43" s="33">
        <f t="shared" si="2"/>
        <v>2.5190949482003435</v>
      </c>
      <c r="X43" s="33">
        <f t="shared" si="2"/>
        <v>2.4652349714757702</v>
      </c>
      <c r="Y43" s="33">
        <f t="shared" si="2"/>
        <v>1.8563336032253379</v>
      </c>
      <c r="Z43" s="33">
        <f t="shared" si="6"/>
        <v>2.6218072946453503</v>
      </c>
      <c r="AA43" s="33">
        <f t="shared" si="6"/>
        <v>2.6061417147969421</v>
      </c>
      <c r="AB43" s="33">
        <f t="shared" si="6"/>
        <v>2.8359224336875353</v>
      </c>
      <c r="AC43" s="33">
        <f t="shared" si="6"/>
        <v>2.8058683118057535</v>
      </c>
      <c r="AD43" s="33">
        <f t="shared" si="6"/>
        <v>1.7560291834035415</v>
      </c>
      <c r="AE43" s="33">
        <f t="shared" si="7"/>
        <v>1.9695416171302862</v>
      </c>
      <c r="AF43" s="33">
        <f t="shared" si="6"/>
        <v>2.8981472286002448</v>
      </c>
    </row>
    <row r="44" spans="1:32">
      <c r="A44" s="1" t="s">
        <v>33</v>
      </c>
      <c r="B44" s="1" t="s">
        <v>34</v>
      </c>
      <c r="C44" s="33">
        <f t="shared" si="5"/>
        <v>1.1186406562906461</v>
      </c>
      <c r="D44" s="33">
        <f t="shared" si="2"/>
        <v>0.91056748994902248</v>
      </c>
      <c r="E44" s="33">
        <f t="shared" si="2"/>
        <v>0.9172186287134142</v>
      </c>
      <c r="F44" s="33">
        <f t="shared" si="2"/>
        <v>0.8823894123940903</v>
      </c>
      <c r="G44" s="33">
        <f t="shared" si="2"/>
        <v>0.90736939601142663</v>
      </c>
      <c r="H44" s="33">
        <f t="shared" si="2"/>
        <v>0.73291756338151859</v>
      </c>
      <c r="I44" s="33">
        <f t="shared" si="2"/>
        <v>0.93661765906901218</v>
      </c>
      <c r="J44" s="33">
        <f t="shared" si="2"/>
        <v>0.66961782536477132</v>
      </c>
      <c r="K44" s="33">
        <f t="shared" si="2"/>
        <v>0.51789840985632973</v>
      </c>
      <c r="L44" s="33">
        <f t="shared" si="2"/>
        <v>0.54856377631583242</v>
      </c>
      <c r="M44" s="33">
        <f t="shared" si="2"/>
        <v>0.48297103759630455</v>
      </c>
      <c r="N44" s="33">
        <f t="shared" si="2"/>
        <v>0.60872288516806428</v>
      </c>
      <c r="O44" s="33">
        <f t="shared" si="2"/>
        <v>0.50896382469570101</v>
      </c>
      <c r="P44" s="33">
        <f t="shared" si="2"/>
        <v>0.36232863125612835</v>
      </c>
      <c r="Q44" s="33">
        <f t="shared" si="2"/>
        <v>0.33511932933269606</v>
      </c>
      <c r="R44" s="33">
        <f t="shared" si="2"/>
        <v>0.40497319770583762</v>
      </c>
      <c r="S44" s="33">
        <f t="shared" si="2"/>
        <v>0.31759194009742797</v>
      </c>
      <c r="T44" s="33">
        <f t="shared" si="2"/>
        <v>0.42857611201564183</v>
      </c>
      <c r="U44" s="33">
        <f t="shared" si="2"/>
        <v>0.42008573824951845</v>
      </c>
      <c r="V44" s="33">
        <f t="shared" si="2"/>
        <v>0.49568794760174462</v>
      </c>
      <c r="W44" s="33">
        <f t="shared" si="2"/>
        <v>0.3881698937080228</v>
      </c>
      <c r="X44" s="33">
        <f t="shared" si="2"/>
        <v>0.43335440207914855</v>
      </c>
      <c r="Y44" s="33">
        <f t="shared" si="2"/>
        <v>0.4084397119551505</v>
      </c>
      <c r="Z44" s="33">
        <f t="shared" si="6"/>
        <v>0.4077680286161115</v>
      </c>
      <c r="AA44" s="33">
        <f t="shared" si="6"/>
        <v>0.41051654640011787</v>
      </c>
      <c r="AB44" s="33">
        <f t="shared" si="6"/>
        <v>0.39064420428976138</v>
      </c>
      <c r="AC44" s="33">
        <f t="shared" si="6"/>
        <v>0.44224277105575283</v>
      </c>
      <c r="AD44" s="33">
        <f t="shared" si="6"/>
        <v>0.65714384920491775</v>
      </c>
      <c r="AE44" s="33">
        <f t="shared" si="7"/>
        <v>0.68578706724961513</v>
      </c>
      <c r="AF44" s="33">
        <f t="shared" si="6"/>
        <v>0.46193460654364255</v>
      </c>
    </row>
    <row r="45" spans="1:32">
      <c r="A45" s="1" t="s">
        <v>35</v>
      </c>
      <c r="B45" s="1" t="s">
        <v>36</v>
      </c>
      <c r="C45" s="33">
        <f t="shared" si="5"/>
        <v>2.9731328534403878</v>
      </c>
      <c r="D45" s="33">
        <f t="shared" si="2"/>
        <v>1.9710450556082024</v>
      </c>
      <c r="E45" s="33">
        <f t="shared" si="2"/>
        <v>2.0720157631853913</v>
      </c>
      <c r="F45" s="33">
        <f t="shared" si="2"/>
        <v>1.8375367782939918</v>
      </c>
      <c r="G45" s="33">
        <f t="shared" si="2"/>
        <v>2.109200330244593</v>
      </c>
      <c r="H45" s="33">
        <f t="shared" si="2"/>
        <v>1.9375820084530679</v>
      </c>
      <c r="I45" s="33">
        <f t="shared" si="2"/>
        <v>1.5667036342156382</v>
      </c>
      <c r="J45" s="33">
        <f t="shared" si="2"/>
        <v>1.4767325765512964</v>
      </c>
      <c r="K45" s="33">
        <f t="shared" si="2"/>
        <v>1.170597772316899</v>
      </c>
      <c r="L45" s="33">
        <f t="shared" si="2"/>
        <v>1.110268209840668</v>
      </c>
      <c r="M45" s="33">
        <f t="shared" si="2"/>
        <v>1.2674539623018384</v>
      </c>
      <c r="N45" s="33">
        <f t="shared" si="2"/>
        <v>0.99153680033149372</v>
      </c>
      <c r="O45" s="33">
        <f t="shared" si="2"/>
        <v>0.6618209942761879</v>
      </c>
      <c r="P45" s="33">
        <f t="shared" si="2"/>
        <v>0.48153330813560891</v>
      </c>
      <c r="Q45" s="33">
        <f t="shared" si="2"/>
        <v>0.60253508142641676</v>
      </c>
      <c r="R45" s="33">
        <f t="shared" si="2"/>
        <v>0.6617772843903007</v>
      </c>
      <c r="S45" s="33">
        <f t="shared" si="2"/>
        <v>0.70112324778276425</v>
      </c>
      <c r="T45" s="33">
        <f t="shared" si="2"/>
        <v>0.69421168097534058</v>
      </c>
      <c r="U45" s="33">
        <f t="shared" si="2"/>
        <v>1.0690980566375288</v>
      </c>
      <c r="V45" s="33">
        <f t="shared" si="2"/>
        <v>1.092278326567806</v>
      </c>
      <c r="W45" s="33">
        <f t="shared" si="2"/>
        <v>1.2564008343226296</v>
      </c>
      <c r="X45" s="33">
        <f t="shared" si="2"/>
        <v>0.74176131167154946</v>
      </c>
      <c r="Y45" s="33">
        <f t="shared" si="2"/>
        <v>1.381345516776306</v>
      </c>
      <c r="Z45" s="33">
        <f t="shared" si="6"/>
        <v>0.73925634403580454</v>
      </c>
      <c r="AA45" s="33">
        <f t="shared" si="6"/>
        <v>0.6011314946495866</v>
      </c>
      <c r="AB45" s="33">
        <f t="shared" si="6"/>
        <v>0.91971561154267789</v>
      </c>
      <c r="AC45" s="33">
        <f t="shared" si="6"/>
        <v>1.208333872796086</v>
      </c>
      <c r="AD45" s="33">
        <f t="shared" si="6"/>
        <v>1.2696940916253598</v>
      </c>
      <c r="AE45" s="33">
        <f t="shared" si="7"/>
        <v>0.95208279122979755</v>
      </c>
      <c r="AF45" s="33">
        <f t="shared" si="6"/>
        <v>0.97068972434632905</v>
      </c>
    </row>
    <row r="46" spans="1:32">
      <c r="A46" s="1" t="s">
        <v>37</v>
      </c>
      <c r="B46" s="1" t="s">
        <v>38</v>
      </c>
      <c r="C46" s="33">
        <f t="shared" si="5"/>
        <v>1.8588396337007127</v>
      </c>
      <c r="D46" s="33">
        <f t="shared" si="2"/>
        <v>1.6477137182877855</v>
      </c>
      <c r="E46" s="33">
        <f t="shared" si="2"/>
        <v>1.939350503270473</v>
      </c>
      <c r="F46" s="33">
        <f t="shared" si="2"/>
        <v>2.2174580365856618</v>
      </c>
      <c r="G46" s="33">
        <f t="shared" si="2"/>
        <v>2.0392476518647293</v>
      </c>
      <c r="H46" s="33">
        <f t="shared" si="2"/>
        <v>1.9585691420505789</v>
      </c>
      <c r="I46" s="33">
        <f t="shared" si="2"/>
        <v>1.8368015056495788</v>
      </c>
      <c r="J46" s="33">
        <f t="shared" si="2"/>
        <v>1.5694163281131386</v>
      </c>
      <c r="K46" s="33">
        <f t="shared" si="2"/>
        <v>1.3709783765097052</v>
      </c>
      <c r="L46" s="33">
        <f t="shared" si="2"/>
        <v>1.4918429551039392</v>
      </c>
      <c r="M46" s="33">
        <f t="shared" si="2"/>
        <v>1.4438409755150539</v>
      </c>
      <c r="N46" s="33">
        <f t="shared" si="2"/>
        <v>1.7432787637273988</v>
      </c>
      <c r="O46" s="33">
        <f t="shared" si="2"/>
        <v>1.8862465394057404</v>
      </c>
      <c r="P46" s="33">
        <f t="shared" si="2"/>
        <v>1.4082692270021522</v>
      </c>
      <c r="Q46" s="33">
        <f t="shared" si="2"/>
        <v>1.6920749318502324</v>
      </c>
      <c r="R46" s="33">
        <f t="shared" si="2"/>
        <v>1.7210704067651295</v>
      </c>
      <c r="S46" s="33">
        <f t="shared" si="2"/>
        <v>1.7486467723456727</v>
      </c>
      <c r="T46" s="33">
        <f t="shared" si="2"/>
        <v>1.7567504388309192</v>
      </c>
      <c r="U46" s="33">
        <f t="shared" si="2"/>
        <v>1.5688639802789024</v>
      </c>
      <c r="V46" s="33">
        <f t="shared" si="2"/>
        <v>1.6177521598906934</v>
      </c>
      <c r="W46" s="33">
        <f t="shared" si="2"/>
        <v>1.5488084163432136</v>
      </c>
      <c r="X46" s="33">
        <f t="shared" si="2"/>
        <v>1.524405342169981</v>
      </c>
      <c r="Y46" s="33">
        <f t="shared" si="2"/>
        <v>1.6093650975064897</v>
      </c>
      <c r="Z46" s="33">
        <f t="shared" si="6"/>
        <v>1.67881684047039</v>
      </c>
      <c r="AA46" s="33">
        <f t="shared" si="6"/>
        <v>1.6331549154901523</v>
      </c>
      <c r="AB46" s="33">
        <f t="shared" si="6"/>
        <v>1.6633537632209032</v>
      </c>
      <c r="AC46" s="33">
        <f t="shared" si="6"/>
        <v>2.0263920079720914</v>
      </c>
      <c r="AD46" s="33">
        <f t="shared" si="6"/>
        <v>2.1675749564192643</v>
      </c>
      <c r="AE46" s="33">
        <f t="shared" si="7"/>
        <v>2.1723778695661728</v>
      </c>
      <c r="AF46" s="33">
        <f t="shared" si="6"/>
        <v>1.7348984452544531</v>
      </c>
    </row>
    <row r="47" spans="1:32">
      <c r="A47" s="1" t="s">
        <v>39</v>
      </c>
      <c r="B47" s="1" t="s">
        <v>40</v>
      </c>
      <c r="C47" s="33">
        <f t="shared" si="5"/>
        <v>0.1166119988419502</v>
      </c>
      <c r="D47" s="33">
        <f t="shared" si="2"/>
        <v>4.5547831769866966E-2</v>
      </c>
      <c r="E47" s="33">
        <f t="shared" si="2"/>
        <v>7.1527220601397906E-2</v>
      </c>
      <c r="F47" s="33">
        <f t="shared" si="2"/>
        <v>3.4641486414015314E-2</v>
      </c>
      <c r="G47" s="33">
        <f t="shared" si="2"/>
        <v>1.3826337738065896E-2</v>
      </c>
      <c r="H47" s="33">
        <f t="shared" si="2"/>
        <v>9.9974611294645303E-3</v>
      </c>
      <c r="I47" s="33">
        <f t="shared" si="2"/>
        <v>3.1703701978356182E-2</v>
      </c>
      <c r="J47" s="33">
        <f t="shared" si="2"/>
        <v>3.3006170881983161E-2</v>
      </c>
      <c r="K47" s="33">
        <f t="shared" si="2"/>
        <v>1.5339484635736179E-2</v>
      </c>
      <c r="L47" s="33">
        <f t="shared" si="2"/>
        <v>1.7627261651314733E-2</v>
      </c>
      <c r="M47" s="33">
        <f t="shared" si="2"/>
        <v>1.856220278357669E-2</v>
      </c>
      <c r="N47" s="33">
        <f t="shared" si="2"/>
        <v>2.6811393381279077E-2</v>
      </c>
      <c r="O47" s="33">
        <f t="shared" si="2"/>
        <v>2.9365289883232566E-2</v>
      </c>
      <c r="P47" s="33">
        <f t="shared" si="2"/>
        <v>3.5193112812583284E-2</v>
      </c>
      <c r="Q47" s="33">
        <f t="shared" si="2"/>
        <v>4.2307764083604107E-2</v>
      </c>
      <c r="R47" s="33">
        <f t="shared" si="2"/>
        <v>4.7538328424753772E-2</v>
      </c>
      <c r="S47" s="33">
        <f t="shared" si="2"/>
        <v>5.7315709377088103E-2</v>
      </c>
      <c r="T47" s="33">
        <f t="shared" si="2"/>
        <v>6.0595560635759105E-2</v>
      </c>
      <c r="U47" s="33">
        <f t="shared" si="2"/>
        <v>5.7433913300090879E-2</v>
      </c>
      <c r="V47" s="33">
        <f t="shared" si="2"/>
        <v>6.8541734116080583E-2</v>
      </c>
      <c r="W47" s="33">
        <f t="shared" si="2"/>
        <v>6.5564248355587801E-2</v>
      </c>
      <c r="X47" s="33">
        <f t="shared" si="2"/>
        <v>7.1345416667286096E-2</v>
      </c>
      <c r="Y47" s="33">
        <f t="shared" si="2"/>
        <v>7.6654327312571713E-2</v>
      </c>
      <c r="Z47" s="33">
        <f t="shared" si="6"/>
        <v>7.1307783501285416E-2</v>
      </c>
      <c r="AA47" s="33">
        <f t="shared" si="6"/>
        <v>8.22596246455152E-2</v>
      </c>
      <c r="AB47" s="33">
        <f t="shared" si="6"/>
        <v>8.5102141162036002E-2</v>
      </c>
      <c r="AC47" s="33">
        <f t="shared" si="6"/>
        <v>7.4626286084590265E-2</v>
      </c>
      <c r="AD47" s="33">
        <f t="shared" si="6"/>
        <v>0.11749688697987634</v>
      </c>
      <c r="AE47" s="33">
        <f t="shared" si="7"/>
        <v>0.16136051359804662</v>
      </c>
      <c r="AF47" s="33">
        <f t="shared" si="6"/>
        <v>7.1436698238953711E-2</v>
      </c>
    </row>
    <row r="48" spans="1:32">
      <c r="A48" s="1" t="s">
        <v>41</v>
      </c>
      <c r="B48" s="1" t="s">
        <v>42</v>
      </c>
      <c r="C48" s="33">
        <f t="shared" si="5"/>
        <v>3.684598149211618</v>
      </c>
      <c r="D48" s="33">
        <f t="shared" ref="D48:Y57" si="8">D19/D$34*100</f>
        <v>1.3201447624382028</v>
      </c>
      <c r="E48" s="33">
        <f t="shared" si="8"/>
        <v>1.145971376543045</v>
      </c>
      <c r="F48" s="33">
        <f t="shared" si="8"/>
        <v>1.0184920094469694</v>
      </c>
      <c r="G48" s="33">
        <f t="shared" si="8"/>
        <v>1.0679155272520331</v>
      </c>
      <c r="H48" s="33">
        <f t="shared" si="8"/>
        <v>1.914526414565576</v>
      </c>
      <c r="I48" s="33">
        <f t="shared" si="8"/>
        <v>1.6577165228625057</v>
      </c>
      <c r="J48" s="33">
        <f t="shared" si="8"/>
        <v>1.4253097988297583</v>
      </c>
      <c r="K48" s="33">
        <f t="shared" si="8"/>
        <v>0.59058186194242301</v>
      </c>
      <c r="L48" s="33">
        <f t="shared" si="8"/>
        <v>1.0949484611919647</v>
      </c>
      <c r="M48" s="33">
        <f t="shared" si="8"/>
        <v>1.4055339461093856</v>
      </c>
      <c r="N48" s="33">
        <f t="shared" si="8"/>
        <v>1.1803478645105741</v>
      </c>
      <c r="O48" s="33">
        <f t="shared" si="8"/>
        <v>1.2831223685973618</v>
      </c>
      <c r="P48" s="33">
        <f t="shared" si="8"/>
        <v>1.0157489148973602</v>
      </c>
      <c r="Q48" s="33">
        <f t="shared" si="8"/>
        <v>1.2124925461739477</v>
      </c>
      <c r="R48" s="33">
        <f t="shared" si="8"/>
        <v>1.320968858299653</v>
      </c>
      <c r="S48" s="33">
        <f t="shared" si="8"/>
        <v>1.4206832244874508</v>
      </c>
      <c r="T48" s="33">
        <f t="shared" si="8"/>
        <v>1.4774167580273876</v>
      </c>
      <c r="U48" s="33">
        <f t="shared" si="8"/>
        <v>1.4525770466680088</v>
      </c>
      <c r="V48" s="33">
        <f t="shared" si="8"/>
        <v>1.6673610402297743</v>
      </c>
      <c r="W48" s="33">
        <f t="shared" si="8"/>
        <v>1.5097726373506628</v>
      </c>
      <c r="X48" s="33">
        <f t="shared" si="8"/>
        <v>1.6367779174301977</v>
      </c>
      <c r="Y48" s="33">
        <f t="shared" si="8"/>
        <v>1.4160743054976841</v>
      </c>
      <c r="Z48" s="33">
        <f t="shared" si="6"/>
        <v>0.63673459098105945</v>
      </c>
      <c r="AA48" s="33">
        <f t="shared" si="6"/>
        <v>0.65594076828900472</v>
      </c>
      <c r="AB48" s="33">
        <f t="shared" si="6"/>
        <v>1.9128733876620148</v>
      </c>
      <c r="AC48" s="33">
        <f t="shared" si="6"/>
        <v>2.0292211102757971</v>
      </c>
      <c r="AD48" s="33">
        <f t="shared" si="6"/>
        <v>2.5235634491253682</v>
      </c>
      <c r="AE48" s="33">
        <f t="shared" si="7"/>
        <v>2.5828104122846476</v>
      </c>
      <c r="AF48" s="33">
        <f t="shared" si="6"/>
        <v>1.5398945537729307</v>
      </c>
    </row>
    <row r="49" spans="1:32">
      <c r="A49" s="1" t="s">
        <v>43</v>
      </c>
      <c r="B49" s="1" t="s">
        <v>44</v>
      </c>
      <c r="C49" s="33">
        <f t="shared" si="5"/>
        <v>0.22253285233088446</v>
      </c>
      <c r="D49" s="33">
        <f t="shared" si="8"/>
        <v>9.2457677501989868E-2</v>
      </c>
      <c r="E49" s="33">
        <f t="shared" si="8"/>
        <v>4.0352464153903332E-2</v>
      </c>
      <c r="F49" s="33">
        <f t="shared" si="8"/>
        <v>8.0091789362365079E-2</v>
      </c>
      <c r="G49" s="33">
        <f t="shared" si="8"/>
        <v>7.1560891720503436E-2</v>
      </c>
      <c r="H49" s="33">
        <f t="shared" si="8"/>
        <v>0.2140612391374396</v>
      </c>
      <c r="I49" s="33">
        <f t="shared" si="8"/>
        <v>0.22993403035222792</v>
      </c>
      <c r="J49" s="33">
        <f t="shared" si="8"/>
        <v>0.15493162481902703</v>
      </c>
      <c r="K49" s="33">
        <f t="shared" si="8"/>
        <v>3.5909603050471688E-2</v>
      </c>
      <c r="L49" s="33">
        <f t="shared" si="8"/>
        <v>0.16532700114183141</v>
      </c>
      <c r="M49" s="33">
        <f t="shared" si="8"/>
        <v>0.33381350243460084</v>
      </c>
      <c r="N49" s="33">
        <f t="shared" si="8"/>
        <v>0.21935287622915717</v>
      </c>
      <c r="O49" s="33">
        <f t="shared" si="8"/>
        <v>0.29086909019495827</v>
      </c>
      <c r="P49" s="33">
        <f t="shared" si="8"/>
        <v>0.31852782597702761</v>
      </c>
      <c r="Q49" s="33">
        <f t="shared" si="8"/>
        <v>0.44456859931274384</v>
      </c>
      <c r="R49" s="33">
        <f t="shared" si="8"/>
        <v>0.4951864689997163</v>
      </c>
      <c r="S49" s="33">
        <f t="shared" si="8"/>
        <v>0.55548032369533318</v>
      </c>
      <c r="T49" s="33">
        <f t="shared" si="8"/>
        <v>0.60086463989531724</v>
      </c>
      <c r="U49" s="33">
        <f t="shared" si="8"/>
        <v>0.64649328668360007</v>
      </c>
      <c r="V49" s="33">
        <f t="shared" si="8"/>
        <v>0.73677585044384664</v>
      </c>
      <c r="W49" s="33">
        <f t="shared" si="8"/>
        <v>0.73649516417479521</v>
      </c>
      <c r="X49" s="33">
        <f t="shared" si="8"/>
        <v>0.82204387888169872</v>
      </c>
      <c r="Y49" s="33">
        <f t="shared" si="8"/>
        <v>0.89201521503581715</v>
      </c>
      <c r="Z49" s="33">
        <f t="shared" si="6"/>
        <v>0.12364620414814184</v>
      </c>
      <c r="AA49" s="33">
        <f t="shared" si="6"/>
        <v>0.13797128402580017</v>
      </c>
      <c r="AB49" s="33">
        <f t="shared" si="6"/>
        <v>0.98359063475256026</v>
      </c>
      <c r="AC49" s="33">
        <f t="shared" si="6"/>
        <v>0.94528086290753088</v>
      </c>
      <c r="AD49" s="33">
        <f t="shared" si="6"/>
        <v>1.3980587859124829</v>
      </c>
      <c r="AE49" s="33">
        <f t="shared" si="7"/>
        <v>1.6640559186282842</v>
      </c>
      <c r="AF49" s="33">
        <f t="shared" si="6"/>
        <v>0.69520491612209812</v>
      </c>
    </row>
    <row r="50" spans="1:32">
      <c r="A50" s="1" t="s">
        <v>45</v>
      </c>
      <c r="B50" s="1" t="s">
        <v>46</v>
      </c>
      <c r="C50" s="33">
        <f t="shared" si="5"/>
        <v>9.7825460562149053E-2</v>
      </c>
      <c r="D50" s="33">
        <f t="shared" si="8"/>
        <v>0.13744661403357686</v>
      </c>
      <c r="E50" s="33">
        <f t="shared" si="8"/>
        <v>0.26913321129223677</v>
      </c>
      <c r="F50" s="33">
        <f t="shared" si="8"/>
        <v>0.31222004806197662</v>
      </c>
      <c r="G50" s="33">
        <f t="shared" si="8"/>
        <v>0.34319777881955998</v>
      </c>
      <c r="H50" s="33">
        <f t="shared" si="8"/>
        <v>0.27061805402259814</v>
      </c>
      <c r="I50" s="33">
        <f t="shared" si="8"/>
        <v>0.28337642343456892</v>
      </c>
      <c r="J50" s="33">
        <f t="shared" si="8"/>
        <v>0.24896382919184848</v>
      </c>
      <c r="K50" s="33">
        <f t="shared" si="8"/>
        <v>0.21589886028080862</v>
      </c>
      <c r="L50" s="33">
        <f t="shared" si="8"/>
        <v>0.24115125333606602</v>
      </c>
      <c r="M50" s="33">
        <f t="shared" si="8"/>
        <v>0.43734635170631114</v>
      </c>
      <c r="N50" s="33">
        <f t="shared" si="8"/>
        <v>0.26228937358296178</v>
      </c>
      <c r="O50" s="33">
        <f t="shared" si="8"/>
        <v>0.29752874107837401</v>
      </c>
      <c r="P50" s="33">
        <f t="shared" si="8"/>
        <v>0.25185121341106886</v>
      </c>
      <c r="Q50" s="33">
        <f t="shared" si="8"/>
        <v>0.33559471987486811</v>
      </c>
      <c r="R50" s="33">
        <f t="shared" si="8"/>
        <v>0.4037043375243855</v>
      </c>
      <c r="S50" s="33">
        <f t="shared" si="8"/>
        <v>0.41354329222412994</v>
      </c>
      <c r="T50" s="33">
        <f t="shared" si="8"/>
        <v>0.4082719965433127</v>
      </c>
      <c r="U50" s="33">
        <f t="shared" si="8"/>
        <v>0.38464052063970811</v>
      </c>
      <c r="V50" s="33">
        <f t="shared" si="8"/>
        <v>0.39999619091381827</v>
      </c>
      <c r="W50" s="33">
        <f t="shared" si="8"/>
        <v>0.36110189471453319</v>
      </c>
      <c r="X50" s="33">
        <f t="shared" si="8"/>
        <v>0.39808106870419097</v>
      </c>
      <c r="Y50" s="33">
        <f t="shared" si="8"/>
        <v>0.42714180819149</v>
      </c>
      <c r="Z50" s="33">
        <f t="shared" si="6"/>
        <v>0.41004961339934981</v>
      </c>
      <c r="AA50" s="33">
        <f t="shared" si="6"/>
        <v>0.41914528759262437</v>
      </c>
      <c r="AB50" s="33">
        <f t="shared" si="6"/>
        <v>0.41942742375516445</v>
      </c>
      <c r="AC50" s="33">
        <f t="shared" si="6"/>
        <v>0.44796502546851386</v>
      </c>
      <c r="AD50" s="33">
        <f t="shared" si="6"/>
        <v>0.62295003116645764</v>
      </c>
      <c r="AE50" s="33">
        <f t="shared" si="7"/>
        <v>0.65558699899755501</v>
      </c>
      <c r="AF50" s="33">
        <f t="shared" si="6"/>
        <v>0.41752797625056687</v>
      </c>
    </row>
    <row r="51" spans="1:32">
      <c r="A51" s="1" t="s">
        <v>47</v>
      </c>
      <c r="B51" s="1" t="s">
        <v>48</v>
      </c>
      <c r="C51" s="33">
        <f t="shared" si="5"/>
        <v>1.3104334066454106</v>
      </c>
      <c r="D51" s="33">
        <f t="shared" si="8"/>
        <v>1.2694719758329465</v>
      </c>
      <c r="E51" s="33">
        <f t="shared" si="8"/>
        <v>0.75735444282728193</v>
      </c>
      <c r="F51" s="33">
        <f t="shared" si="8"/>
        <v>0.91443689247226956</v>
      </c>
      <c r="G51" s="33">
        <f t="shared" si="8"/>
        <v>0.95754379719768701</v>
      </c>
      <c r="H51" s="33">
        <f t="shared" si="8"/>
        <v>1.1654433084573343</v>
      </c>
      <c r="I51" s="33">
        <f t="shared" si="8"/>
        <v>1.1044604197516157</v>
      </c>
      <c r="J51" s="33">
        <f t="shared" si="8"/>
        <v>0.97293717054337014</v>
      </c>
      <c r="K51" s="33">
        <f t="shared" si="8"/>
        <v>0.78697702023809868</v>
      </c>
      <c r="L51" s="33">
        <f t="shared" si="8"/>
        <v>0.66485394998139935</v>
      </c>
      <c r="M51" s="33">
        <f t="shared" si="8"/>
        <v>0.84575245067140326</v>
      </c>
      <c r="N51" s="33">
        <f t="shared" si="8"/>
        <v>0.34600217069156336</v>
      </c>
      <c r="O51" s="33">
        <f t="shared" si="8"/>
        <v>0.22037090162406897</v>
      </c>
      <c r="P51" s="33">
        <f t="shared" si="8"/>
        <v>0.14145217533685192</v>
      </c>
      <c r="Q51" s="33">
        <f t="shared" si="8"/>
        <v>0.10542950078074316</v>
      </c>
      <c r="R51" s="33">
        <f t="shared" si="8"/>
        <v>7.781545684062828E-2</v>
      </c>
      <c r="S51" s="33">
        <f t="shared" si="8"/>
        <v>5.78665519665056E-2</v>
      </c>
      <c r="T51" s="33">
        <f t="shared" si="8"/>
        <v>4.4853320471320533E-2</v>
      </c>
      <c r="U51" s="33">
        <f t="shared" si="8"/>
        <v>3.5936358262019644E-2</v>
      </c>
      <c r="V51" s="33">
        <f t="shared" si="8"/>
        <v>2.9456002640028903E-2</v>
      </c>
      <c r="W51" s="33">
        <f t="shared" si="8"/>
        <v>2.8331360522128899E-2</v>
      </c>
      <c r="X51" s="33">
        <f t="shared" si="8"/>
        <v>4.2464822553730304E-2</v>
      </c>
      <c r="Y51" s="33">
        <f t="shared" si="8"/>
        <v>1.6202922345676531E-2</v>
      </c>
      <c r="Z51" s="33">
        <f t="shared" si="6"/>
        <v>1.5130378416301597E-2</v>
      </c>
      <c r="AA51" s="33">
        <f t="shared" si="6"/>
        <v>1.101419782134302E-2</v>
      </c>
      <c r="AB51" s="33">
        <f t="shared" si="6"/>
        <v>9.2221751982557807E-3</v>
      </c>
      <c r="AC51" s="33">
        <f t="shared" si="6"/>
        <v>1.0231346955159062E-2</v>
      </c>
      <c r="AD51" s="33">
        <f t="shared" si="6"/>
        <v>1.2087199929021629E-2</v>
      </c>
      <c r="AE51" s="33">
        <f t="shared" si="7"/>
        <v>1.7517432723820288E-2</v>
      </c>
      <c r="AF51" s="33">
        <f t="shared" si="6"/>
        <v>9.7976311243140629E-2</v>
      </c>
    </row>
    <row r="52" spans="1:32">
      <c r="A52" s="1" t="s">
        <v>49</v>
      </c>
      <c r="B52" s="1" t="s">
        <v>50</v>
      </c>
      <c r="C52" s="33">
        <f t="shared" si="5"/>
        <v>2.2168654043838911</v>
      </c>
      <c r="D52" s="33">
        <f t="shared" si="8"/>
        <v>3.0455246449082676</v>
      </c>
      <c r="E52" s="33">
        <f t="shared" si="8"/>
        <v>3.8006501373037058</v>
      </c>
      <c r="F52" s="33">
        <f t="shared" si="8"/>
        <v>4.0443152693307844</v>
      </c>
      <c r="G52" s="33">
        <f t="shared" si="8"/>
        <v>5.8844700819381606</v>
      </c>
      <c r="H52" s="33">
        <f t="shared" si="8"/>
        <v>5.7214197144965935</v>
      </c>
      <c r="I52" s="33">
        <f t="shared" si="8"/>
        <v>4.4821494066429199</v>
      </c>
      <c r="J52" s="33">
        <f t="shared" si="8"/>
        <v>5.0255060069736635</v>
      </c>
      <c r="K52" s="33">
        <f t="shared" si="8"/>
        <v>4.903442224252645</v>
      </c>
      <c r="L52" s="33">
        <f t="shared" si="8"/>
        <v>5.4054189115832747</v>
      </c>
      <c r="M52" s="33">
        <f t="shared" si="8"/>
        <v>9.814675053909971</v>
      </c>
      <c r="N52" s="33">
        <f t="shared" si="8"/>
        <v>6.1258353806428607</v>
      </c>
      <c r="O52" s="33">
        <f t="shared" si="8"/>
        <v>6.6712841626913235</v>
      </c>
      <c r="P52" s="33">
        <f t="shared" si="8"/>
        <v>5.677037466218902</v>
      </c>
      <c r="Q52" s="33">
        <f t="shared" si="8"/>
        <v>7.6638450060251095</v>
      </c>
      <c r="R52" s="33">
        <f t="shared" si="8"/>
        <v>9.4124960835075786</v>
      </c>
      <c r="S52" s="33">
        <f t="shared" si="8"/>
        <v>9.4548560901856717</v>
      </c>
      <c r="T52" s="33">
        <f t="shared" si="8"/>
        <v>10.344625707753421</v>
      </c>
      <c r="U52" s="33">
        <f t="shared" si="8"/>
        <v>13.562615931160604</v>
      </c>
      <c r="V52" s="33">
        <f t="shared" si="8"/>
        <v>10.719708417175516</v>
      </c>
      <c r="W52" s="33">
        <f t="shared" si="8"/>
        <v>11.345947430182932</v>
      </c>
      <c r="X52" s="33">
        <f t="shared" si="8"/>
        <v>10.705163457141186</v>
      </c>
      <c r="Y52" s="33">
        <f t="shared" si="8"/>
        <v>11.350937537641972</v>
      </c>
      <c r="Z52" s="33">
        <f t="shared" si="6"/>
        <v>12.494374212589459</v>
      </c>
      <c r="AA52" s="33">
        <f t="shared" si="6"/>
        <v>15.257085589323793</v>
      </c>
      <c r="AB52" s="33">
        <f t="shared" si="6"/>
        <v>16.802511904301724</v>
      </c>
      <c r="AC52" s="33">
        <f t="shared" si="6"/>
        <v>19.58771586639784</v>
      </c>
      <c r="AD52" s="33">
        <f t="shared" si="6"/>
        <v>18.516453363156081</v>
      </c>
      <c r="AE52" s="33">
        <f t="shared" si="7"/>
        <v>18.632569427820542</v>
      </c>
      <c r="AF52" s="33">
        <f t="shared" si="6"/>
        <v>12.562129703762265</v>
      </c>
    </row>
    <row r="53" spans="1:32">
      <c r="A53" s="1" t="s">
        <v>51</v>
      </c>
      <c r="B53" s="1" t="s">
        <v>52</v>
      </c>
      <c r="C53" s="33">
        <f t="shared" si="5"/>
        <v>0.6666265117892477</v>
      </c>
      <c r="D53" s="33">
        <f t="shared" si="8"/>
        <v>1.2910408401217033</v>
      </c>
      <c r="E53" s="33">
        <f t="shared" si="8"/>
        <v>1.327055819324013</v>
      </c>
      <c r="F53" s="33">
        <f t="shared" si="8"/>
        <v>1.1344666387401712</v>
      </c>
      <c r="G53" s="33">
        <f t="shared" si="8"/>
        <v>1.1565341017947528</v>
      </c>
      <c r="H53" s="33">
        <f t="shared" si="8"/>
        <v>1.1616517959820947</v>
      </c>
      <c r="I53" s="33">
        <f t="shared" si="8"/>
        <v>0.92163429457724788</v>
      </c>
      <c r="J53" s="33">
        <f t="shared" si="8"/>
        <v>0.86629124503820143</v>
      </c>
      <c r="K53" s="33">
        <f t="shared" si="8"/>
        <v>0.75112238032442058</v>
      </c>
      <c r="L53" s="33">
        <f t="shared" si="8"/>
        <v>0.75911501456060715</v>
      </c>
      <c r="M53" s="33">
        <f t="shared" si="8"/>
        <v>1.2380684802460049</v>
      </c>
      <c r="N53" s="33">
        <f t="shared" si="8"/>
        <v>0.66081433045566473</v>
      </c>
      <c r="O53" s="33">
        <f t="shared" si="8"/>
        <v>0.27906316916286406</v>
      </c>
      <c r="P53" s="33">
        <f t="shared" si="8"/>
        <v>0.22403113665970278</v>
      </c>
      <c r="Q53" s="33">
        <f t="shared" si="8"/>
        <v>1.1407533264903296</v>
      </c>
      <c r="R53" s="33">
        <f t="shared" si="8"/>
        <v>0.31936212921468438</v>
      </c>
      <c r="S53" s="33">
        <f t="shared" si="8"/>
        <v>0.28658963633234791</v>
      </c>
      <c r="T53" s="33">
        <f t="shared" si="8"/>
        <v>0.24891375597290888</v>
      </c>
      <c r="U53" s="33">
        <f t="shared" si="8"/>
        <v>0.28833776841088921</v>
      </c>
      <c r="V53" s="33">
        <f t="shared" si="8"/>
        <v>0.34662375180838839</v>
      </c>
      <c r="W53" s="33">
        <f t="shared" si="8"/>
        <v>0.29767829743401242</v>
      </c>
      <c r="X53" s="33">
        <f t="shared" si="8"/>
        <v>0.37857958446640388</v>
      </c>
      <c r="Y53" s="33">
        <f t="shared" si="8"/>
        <v>2.0394474010184083</v>
      </c>
      <c r="Z53" s="33">
        <f t="shared" si="6"/>
        <v>1.5938951769449619</v>
      </c>
      <c r="AA53" s="33">
        <f t="shared" si="6"/>
        <v>1.8331947534714246</v>
      </c>
      <c r="AB53" s="33">
        <f t="shared" si="6"/>
        <v>1.2716724972523856</v>
      </c>
      <c r="AC53" s="33">
        <f t="shared" si="6"/>
        <v>1.1421586321419379</v>
      </c>
      <c r="AD53" s="33">
        <f t="shared" si="6"/>
        <v>0.62107379912205052</v>
      </c>
      <c r="AE53" s="33">
        <f t="shared" si="7"/>
        <v>0.60941815363952723</v>
      </c>
      <c r="AF53" s="33">
        <f t="shared" si="6"/>
        <v>0.83140420650711711</v>
      </c>
    </row>
    <row r="54" spans="1:32">
      <c r="A54" s="1" t="s">
        <v>53</v>
      </c>
      <c r="B54" s="1" t="s">
        <v>54</v>
      </c>
      <c r="C54" s="33">
        <f t="shared" si="5"/>
        <v>10.510542687379386</v>
      </c>
      <c r="D54" s="33">
        <f t="shared" si="8"/>
        <v>20.915609335010625</v>
      </c>
      <c r="E54" s="33">
        <f t="shared" si="8"/>
        <v>23.945960085891848</v>
      </c>
      <c r="F54" s="33">
        <f t="shared" si="8"/>
        <v>27.897808376715698</v>
      </c>
      <c r="G54" s="33">
        <f t="shared" si="8"/>
        <v>27.342240602440306</v>
      </c>
      <c r="H54" s="33">
        <f t="shared" si="8"/>
        <v>27.799379874143771</v>
      </c>
      <c r="I54" s="33">
        <f t="shared" si="8"/>
        <v>28.972982540893994</v>
      </c>
      <c r="J54" s="33">
        <f t="shared" si="8"/>
        <v>32.143263985259118</v>
      </c>
      <c r="K54" s="33">
        <f t="shared" si="8"/>
        <v>36.875077160537657</v>
      </c>
      <c r="L54" s="33">
        <f t="shared" si="8"/>
        <v>35.275500781819204</v>
      </c>
      <c r="M54" s="33">
        <f t="shared" si="8"/>
        <v>30.458532941867194</v>
      </c>
      <c r="N54" s="33">
        <f t="shared" si="8"/>
        <v>30.998445527876981</v>
      </c>
      <c r="O54" s="33">
        <f t="shared" si="8"/>
        <v>34.665685863245173</v>
      </c>
      <c r="P54" s="33">
        <f t="shared" si="8"/>
        <v>25.675491078190856</v>
      </c>
      <c r="Q54" s="33">
        <f t="shared" si="8"/>
        <v>32.90766140991137</v>
      </c>
      <c r="R54" s="33">
        <f t="shared" si="8"/>
        <v>33.948127287692252</v>
      </c>
      <c r="S54" s="33">
        <f t="shared" si="8"/>
        <v>32.780636751610835</v>
      </c>
      <c r="T54" s="33">
        <f t="shared" si="8"/>
        <v>31.550242805918938</v>
      </c>
      <c r="U54" s="33">
        <f t="shared" si="8"/>
        <v>29.036141110176324</v>
      </c>
      <c r="V54" s="33">
        <f t="shared" si="8"/>
        <v>28.992168523303164</v>
      </c>
      <c r="W54" s="33">
        <f t="shared" si="8"/>
        <v>24.041789447842373</v>
      </c>
      <c r="X54" s="33">
        <f t="shared" si="8"/>
        <v>23.685828070418591</v>
      </c>
      <c r="Y54" s="33">
        <f t="shared" si="8"/>
        <v>22.328301133424169</v>
      </c>
      <c r="Z54" s="33">
        <f t="shared" si="6"/>
        <v>26.62047619342988</v>
      </c>
      <c r="AA54" s="33">
        <f t="shared" si="6"/>
        <v>24.963149145547806</v>
      </c>
      <c r="AB54" s="33">
        <f t="shared" si="6"/>
        <v>25.853658593325335</v>
      </c>
      <c r="AC54" s="33">
        <f t="shared" si="6"/>
        <v>25.308657493201085</v>
      </c>
      <c r="AD54" s="33">
        <f t="shared" si="6"/>
        <v>32.736176883431327</v>
      </c>
      <c r="AE54" s="33">
        <f t="shared" si="7"/>
        <v>30.670587667484444</v>
      </c>
      <c r="AF54" s="33">
        <f t="shared" si="6"/>
        <v>28.252352054550961</v>
      </c>
    </row>
    <row r="55" spans="1:32">
      <c r="A55" s="1" t="s">
        <v>55</v>
      </c>
      <c r="B55" s="1" t="s">
        <v>56</v>
      </c>
      <c r="C55" s="33">
        <f t="shared" si="5"/>
        <v>0.28036276236731555</v>
      </c>
      <c r="D55" s="33">
        <f t="shared" si="8"/>
        <v>0.24826086686800136</v>
      </c>
      <c r="E55" s="33">
        <f t="shared" si="8"/>
        <v>0.26730200258715342</v>
      </c>
      <c r="F55" s="33">
        <f t="shared" si="8"/>
        <v>0.27706396638034997</v>
      </c>
      <c r="G55" s="33">
        <f t="shared" si="8"/>
        <v>0.39286838025032683</v>
      </c>
      <c r="H55" s="33">
        <f t="shared" si="8"/>
        <v>0.56431388983448405</v>
      </c>
      <c r="I55" s="33">
        <f t="shared" si="8"/>
        <v>0.48040565465677337</v>
      </c>
      <c r="J55" s="33">
        <f t="shared" si="8"/>
        <v>0.42304586083094664</v>
      </c>
      <c r="K55" s="33">
        <f t="shared" si="8"/>
        <v>0.37028150377344726</v>
      </c>
      <c r="L55" s="33">
        <f t="shared" si="8"/>
        <v>0.35008869433630269</v>
      </c>
      <c r="M55" s="33">
        <f t="shared" si="8"/>
        <v>0.26358799863423221</v>
      </c>
      <c r="N55" s="33">
        <f t="shared" si="8"/>
        <v>0.14691469758717934</v>
      </c>
      <c r="O55" s="33">
        <f t="shared" si="8"/>
        <v>0.11913915824359136</v>
      </c>
      <c r="P55" s="33">
        <f t="shared" si="8"/>
        <v>0.10340467942696564</v>
      </c>
      <c r="Q55" s="33">
        <f t="shared" si="8"/>
        <v>0.12679383753113418</v>
      </c>
      <c r="R55" s="33">
        <f t="shared" si="8"/>
        <v>0.12221380995223528</v>
      </c>
      <c r="S55" s="33">
        <f t="shared" si="8"/>
        <v>0.12038102733824586</v>
      </c>
      <c r="T55" s="33">
        <f t="shared" si="8"/>
        <v>0.10855752019552514</v>
      </c>
      <c r="U55" s="33">
        <f t="shared" si="8"/>
        <v>0.1025986352709044</v>
      </c>
      <c r="V55" s="33">
        <f t="shared" si="8"/>
        <v>9.8224097206401906E-2</v>
      </c>
      <c r="W55" s="33">
        <f t="shared" si="8"/>
        <v>9.3127241732126304E-2</v>
      </c>
      <c r="X55" s="33">
        <f t="shared" si="8"/>
        <v>9.1784924207331961E-2</v>
      </c>
      <c r="Y55" s="33">
        <f t="shared" si="8"/>
        <v>3.2416838007549027E-2</v>
      </c>
      <c r="Z55" s="33">
        <f t="shared" ref="Z55:AF63" si="9">Z26/Z$34*100</f>
        <v>2.9350982672562319E-2</v>
      </c>
      <c r="AA55" s="33">
        <f t="shared" si="9"/>
        <v>2.7177782895436053E-2</v>
      </c>
      <c r="AB55" s="33">
        <f t="shared" si="9"/>
        <v>8.2052394759239533E-2</v>
      </c>
      <c r="AC55" s="33">
        <f t="shared" si="9"/>
        <v>8.9851120218447739E-2</v>
      </c>
      <c r="AD55" s="33">
        <f t="shared" si="9"/>
        <v>0.13005418360484619</v>
      </c>
      <c r="AE55" s="33">
        <f t="shared" si="7"/>
        <v>0.13031012096155123</v>
      </c>
      <c r="AF55" s="33">
        <f t="shared" si="9"/>
        <v>0.10938673593197397</v>
      </c>
    </row>
    <row r="56" spans="1:32">
      <c r="A56" s="1" t="s">
        <v>57</v>
      </c>
      <c r="B56" s="1" t="s">
        <v>58</v>
      </c>
      <c r="C56" s="33">
        <f t="shared" si="5"/>
        <v>4.8154249246580731E-2</v>
      </c>
      <c r="D56" s="33">
        <f t="shared" si="8"/>
        <v>9.8866822429328802E-2</v>
      </c>
      <c r="E56" s="33">
        <f t="shared" si="8"/>
        <v>0.10689927534393695</v>
      </c>
      <c r="F56" s="33">
        <f t="shared" si="8"/>
        <v>3.1512594878207144E-2</v>
      </c>
      <c r="G56" s="33">
        <f t="shared" si="8"/>
        <v>0.11342434755992215</v>
      </c>
      <c r="H56" s="33">
        <f t="shared" si="8"/>
        <v>0.17421267042719771</v>
      </c>
      <c r="I56" s="33">
        <f t="shared" si="8"/>
        <v>0.14066698760523852</v>
      </c>
      <c r="J56" s="33">
        <f t="shared" si="8"/>
        <v>3.8947220886805432E-2</v>
      </c>
      <c r="K56" s="33">
        <f t="shared" si="8"/>
        <v>3.401469700304191E-2</v>
      </c>
      <c r="L56" s="33">
        <f t="shared" si="8"/>
        <v>4.1137375912779849E-2</v>
      </c>
      <c r="M56" s="33">
        <f t="shared" si="8"/>
        <v>8.9693911967430554E-2</v>
      </c>
      <c r="N56" s="33">
        <f t="shared" si="8"/>
        <v>6.4757053746264392E-2</v>
      </c>
      <c r="O56" s="33">
        <f t="shared" si="8"/>
        <v>8.1351006920485955E-2</v>
      </c>
      <c r="P56" s="33">
        <f t="shared" si="8"/>
        <v>7.3902366879106868E-2</v>
      </c>
      <c r="Q56" s="33">
        <f t="shared" si="8"/>
        <v>9.5103733790138395E-2</v>
      </c>
      <c r="R56" s="33">
        <f t="shared" si="8"/>
        <v>8.2863015032039578E-2</v>
      </c>
      <c r="S56" s="33">
        <f t="shared" si="8"/>
        <v>9.9198119580981611E-2</v>
      </c>
      <c r="T56" s="33">
        <f t="shared" si="8"/>
        <v>0.11813886090897895</v>
      </c>
      <c r="U56" s="33">
        <f t="shared" si="8"/>
        <v>0.13553905440523911</v>
      </c>
      <c r="V56" s="33">
        <f t="shared" si="8"/>
        <v>0.15984945944970924</v>
      </c>
      <c r="W56" s="33">
        <f t="shared" si="8"/>
        <v>0.16058474760314875</v>
      </c>
      <c r="X56" s="33">
        <f t="shared" si="8"/>
        <v>0.16874473185442707</v>
      </c>
      <c r="Y56" s="33">
        <f t="shared" si="8"/>
        <v>0.19159404844692124</v>
      </c>
      <c r="Z56" s="33">
        <f t="shared" si="9"/>
        <v>0.25290264741852958</v>
      </c>
      <c r="AA56" s="33">
        <f t="shared" si="9"/>
        <v>0.24889798189749351</v>
      </c>
      <c r="AB56" s="33">
        <f t="shared" si="9"/>
        <v>0.25378701547655341</v>
      </c>
      <c r="AC56" s="33">
        <f t="shared" si="9"/>
        <v>0.25793765186514983</v>
      </c>
      <c r="AD56" s="33">
        <f t="shared" si="9"/>
        <v>0.38175055524792467</v>
      </c>
      <c r="AE56" s="33">
        <f t="shared" si="7"/>
        <v>0.37617954017099781</v>
      </c>
      <c r="AF56" s="33">
        <f t="shared" si="9"/>
        <v>0.19094605589263267</v>
      </c>
    </row>
    <row r="57" spans="1:32">
      <c r="A57" s="1" t="s">
        <v>59</v>
      </c>
      <c r="B57" s="1" t="s">
        <v>60</v>
      </c>
      <c r="C57" s="33">
        <f t="shared" si="5"/>
        <v>2.5904869168960931</v>
      </c>
      <c r="D57" s="33">
        <f t="shared" si="8"/>
        <v>2.2379955221241739</v>
      </c>
      <c r="E57" s="33">
        <f t="shared" si="8"/>
        <v>2.5694739307171992</v>
      </c>
      <c r="F57" s="33">
        <f t="shared" si="8"/>
        <v>2.5944789201346747</v>
      </c>
      <c r="G57" s="33">
        <f t="shared" si="8"/>
        <v>2.7355311364386301</v>
      </c>
      <c r="H57" s="33">
        <f t="shared" si="8"/>
        <v>2.8152444223062534</v>
      </c>
      <c r="I57" s="33">
        <f t="shared" si="8"/>
        <v>2.1165347004913326</v>
      </c>
      <c r="J57" s="33">
        <f t="shared" si="8"/>
        <v>1.9619705835663852</v>
      </c>
      <c r="K57" s="33">
        <f t="shared" si="8"/>
        <v>2.8879111645557112</v>
      </c>
      <c r="L57" s="33">
        <f t="shared" si="8"/>
        <v>3.681514866147499</v>
      </c>
      <c r="M57" s="33">
        <f t="shared" si="8"/>
        <v>3.9708974563943613</v>
      </c>
      <c r="N57" s="33">
        <f t="shared" si="8"/>
        <v>4.0806764675586793</v>
      </c>
      <c r="O57" s="33">
        <f t="shared" si="8"/>
        <v>5.096885563854201</v>
      </c>
      <c r="P57" s="33">
        <f t="shared" ref="D57:Y63" si="10">P28/P$34*100</f>
        <v>4.0077587441906664</v>
      </c>
      <c r="Q57" s="33">
        <f t="shared" si="10"/>
        <v>5.0636129884677938</v>
      </c>
      <c r="R57" s="33">
        <f t="shared" si="10"/>
        <v>5.4178480225838754</v>
      </c>
      <c r="S57" s="33">
        <f t="shared" si="10"/>
        <v>5.6175042334936096</v>
      </c>
      <c r="T57" s="33">
        <f t="shared" si="10"/>
        <v>6.2457353640968423</v>
      </c>
      <c r="U57" s="33">
        <f t="shared" si="10"/>
        <v>5.8072730038361025</v>
      </c>
      <c r="V57" s="33">
        <f t="shared" si="10"/>
        <v>5.3652526549841042</v>
      </c>
      <c r="W57" s="33">
        <f t="shared" si="10"/>
        <v>4.9228223332597265</v>
      </c>
      <c r="X57" s="33">
        <f t="shared" si="10"/>
        <v>4.6274034754293831</v>
      </c>
      <c r="Y57" s="33">
        <f t="shared" si="10"/>
        <v>5.0130043040404173</v>
      </c>
      <c r="Z57" s="33">
        <f t="shared" si="9"/>
        <v>4.0748631924261574</v>
      </c>
      <c r="AA57" s="33">
        <f t="shared" si="9"/>
        <v>4.0189265679659618</v>
      </c>
      <c r="AB57" s="33">
        <f t="shared" si="9"/>
        <v>3.7747608234500145</v>
      </c>
      <c r="AC57" s="33">
        <f t="shared" si="9"/>
        <v>3.6156381978948966</v>
      </c>
      <c r="AD57" s="33">
        <f t="shared" si="9"/>
        <v>1.904462175258645</v>
      </c>
      <c r="AE57" s="33">
        <f t="shared" si="7"/>
        <v>1.9708156079424017</v>
      </c>
      <c r="AF57" s="33">
        <f t="shared" si="9"/>
        <v>4.3177658955127969</v>
      </c>
    </row>
    <row r="58" spans="1:32">
      <c r="A58" s="1" t="s">
        <v>61</v>
      </c>
      <c r="B58" s="1" t="s">
        <v>62</v>
      </c>
      <c r="C58" s="33">
        <f t="shared" si="5"/>
        <v>3.8927870733738401</v>
      </c>
      <c r="D58" s="33">
        <f t="shared" si="10"/>
        <v>3.8078422941021137</v>
      </c>
      <c r="E58" s="33">
        <f t="shared" si="10"/>
        <v>4.1217687062040076</v>
      </c>
      <c r="F58" s="33">
        <f t="shared" si="10"/>
        <v>3.7694757271527726</v>
      </c>
      <c r="G58" s="33">
        <f t="shared" si="10"/>
        <v>3.2952501443762361</v>
      </c>
      <c r="H58" s="33">
        <f t="shared" si="10"/>
        <v>2.8477679256977204</v>
      </c>
      <c r="I58" s="33">
        <f t="shared" si="10"/>
        <v>2.5599417274396274</v>
      </c>
      <c r="J58" s="33">
        <f t="shared" si="10"/>
        <v>1.9900718087634681</v>
      </c>
      <c r="K58" s="33">
        <f t="shared" si="10"/>
        <v>1.5025878460963922</v>
      </c>
      <c r="L58" s="33">
        <f t="shared" si="10"/>
        <v>1.2729510837595208</v>
      </c>
      <c r="M58" s="33">
        <f t="shared" si="10"/>
        <v>1.5371519940149323</v>
      </c>
      <c r="N58" s="33">
        <f t="shared" si="10"/>
        <v>1.8287039339436761</v>
      </c>
      <c r="O58" s="33">
        <f t="shared" si="10"/>
        <v>1.7159747975155799</v>
      </c>
      <c r="P58" s="33">
        <f t="shared" si="10"/>
        <v>1.2732438313868906</v>
      </c>
      <c r="Q58" s="33">
        <f t="shared" si="10"/>
        <v>1.3725867111587462</v>
      </c>
      <c r="R58" s="33">
        <f t="shared" si="10"/>
        <v>1.5898026415053372</v>
      </c>
      <c r="S58" s="33">
        <f t="shared" si="10"/>
        <v>1.5614969843659745</v>
      </c>
      <c r="T58" s="33">
        <f t="shared" si="10"/>
        <v>1.5134338525604658</v>
      </c>
      <c r="U58" s="33">
        <f t="shared" si="10"/>
        <v>1.4128097425768327</v>
      </c>
      <c r="V58" s="33">
        <f t="shared" si="10"/>
        <v>1.422676295969056</v>
      </c>
      <c r="W58" s="33">
        <f t="shared" si="10"/>
        <v>1.2354170053307201</v>
      </c>
      <c r="X58" s="33">
        <f t="shared" si="10"/>
        <v>1.249739723039019</v>
      </c>
      <c r="Y58" s="33">
        <f t="shared" si="10"/>
        <v>1.7444001390275026</v>
      </c>
      <c r="Z58" s="33">
        <f t="shared" si="9"/>
        <v>1.1493431237625644</v>
      </c>
      <c r="AA58" s="33">
        <f t="shared" si="9"/>
        <v>1.1890928666229681</v>
      </c>
      <c r="AB58" s="33">
        <f t="shared" si="9"/>
        <v>0.27249128536497597</v>
      </c>
      <c r="AC58" s="33">
        <f t="shared" si="9"/>
        <v>0.24178101160818255</v>
      </c>
      <c r="AD58" s="33">
        <f t="shared" si="9"/>
        <v>1.2412148025309255</v>
      </c>
      <c r="AE58" s="33">
        <f t="shared" si="7"/>
        <v>1.2605109182896621</v>
      </c>
      <c r="AF58" s="33">
        <f t="shared" si="9"/>
        <v>1.2731974425801063</v>
      </c>
    </row>
    <row r="59" spans="1:32">
      <c r="A59" s="1" t="s">
        <v>63</v>
      </c>
      <c r="B59" s="1" t="s">
        <v>64</v>
      </c>
      <c r="C59" s="33">
        <f t="shared" si="5"/>
        <v>0.98521224454235523</v>
      </c>
      <c r="D59" s="33">
        <f t="shared" si="10"/>
        <v>0.96923702908829412</v>
      </c>
      <c r="E59" s="33">
        <f t="shared" si="10"/>
        <v>0.94213773066348194</v>
      </c>
      <c r="F59" s="33">
        <f t="shared" si="10"/>
        <v>0.91215728787167027</v>
      </c>
      <c r="G59" s="33">
        <f t="shared" si="10"/>
        <v>0.87753141526173628</v>
      </c>
      <c r="H59" s="33">
        <f t="shared" si="10"/>
        <v>0.9076280158264729</v>
      </c>
      <c r="I59" s="33">
        <f t="shared" si="10"/>
        <v>1.0140323668668423</v>
      </c>
      <c r="J59" s="33">
        <f t="shared" si="10"/>
        <v>0.9240749971392197</v>
      </c>
      <c r="K59" s="33">
        <f t="shared" si="10"/>
        <v>0.81602427661636567</v>
      </c>
      <c r="L59" s="33">
        <f t="shared" si="10"/>
        <v>0.75380695565447464</v>
      </c>
      <c r="M59" s="33">
        <f t="shared" si="10"/>
        <v>0.71621126760051335</v>
      </c>
      <c r="N59" s="33">
        <f t="shared" si="10"/>
        <v>0.79526146149524335</v>
      </c>
      <c r="O59" s="33">
        <f t="shared" si="10"/>
        <v>0.89920352351032862</v>
      </c>
      <c r="P59" s="33">
        <f t="shared" si="10"/>
        <v>0.77981041579559107</v>
      </c>
      <c r="Q59" s="33">
        <f t="shared" si="10"/>
        <v>1.1332678674397965</v>
      </c>
      <c r="R59" s="33">
        <f t="shared" si="10"/>
        <v>1.068183330782879</v>
      </c>
      <c r="S59" s="33">
        <f t="shared" si="10"/>
        <v>1.1544262217253554</v>
      </c>
      <c r="T59" s="33">
        <f t="shared" si="10"/>
        <v>1.2164729848875167</v>
      </c>
      <c r="U59" s="33">
        <f t="shared" si="10"/>
        <v>1.2011285751855683</v>
      </c>
      <c r="V59" s="33">
        <f t="shared" si="10"/>
        <v>1.289988271172726</v>
      </c>
      <c r="W59" s="33">
        <f t="shared" si="10"/>
        <v>1.2823532569646763</v>
      </c>
      <c r="X59" s="33">
        <f t="shared" si="10"/>
        <v>1.4001111491437237</v>
      </c>
      <c r="Y59" s="33">
        <f t="shared" si="10"/>
        <v>2.4243904089935686</v>
      </c>
      <c r="Z59" s="33">
        <f t="shared" si="9"/>
        <v>1.5635889220991714</v>
      </c>
      <c r="AA59" s="33">
        <f t="shared" si="9"/>
        <v>1.7927553097196753</v>
      </c>
      <c r="AB59" s="33">
        <f t="shared" si="9"/>
        <v>2.2923539203031336</v>
      </c>
      <c r="AC59" s="33">
        <f t="shared" si="9"/>
        <v>2.0120750596966155</v>
      </c>
      <c r="AD59" s="33">
        <f t="shared" si="9"/>
        <v>2.5559025929665764</v>
      </c>
      <c r="AE59" s="33">
        <f t="shared" si="7"/>
        <v>2.8479579024587434</v>
      </c>
      <c r="AF59" s="33">
        <f t="shared" si="9"/>
        <v>1.6150525197943009</v>
      </c>
    </row>
    <row r="60" spans="1:32">
      <c r="A60" s="1" t="s">
        <v>65</v>
      </c>
      <c r="B60" s="1" t="s">
        <v>66</v>
      </c>
      <c r="C60" s="33">
        <f t="shared" si="5"/>
        <v>9.3810169977524929</v>
      </c>
      <c r="D60" s="33">
        <f t="shared" si="10"/>
        <v>6.4059658563258433</v>
      </c>
      <c r="E60" s="33">
        <f t="shared" si="10"/>
        <v>5.4009083444019037</v>
      </c>
      <c r="F60" s="33">
        <f t="shared" si="10"/>
        <v>4.6276605272619564</v>
      </c>
      <c r="G60" s="33">
        <f t="shared" si="10"/>
        <v>3.6683737539002963</v>
      </c>
      <c r="H60" s="33">
        <f t="shared" si="10"/>
        <v>2.5370431882311277</v>
      </c>
      <c r="I60" s="33">
        <f t="shared" si="10"/>
        <v>1.9443633352020915</v>
      </c>
      <c r="J60" s="33">
        <f t="shared" si="10"/>
        <v>1.4476200289314582</v>
      </c>
      <c r="K60" s="33">
        <f t="shared" si="10"/>
        <v>1.0779841977877287</v>
      </c>
      <c r="L60" s="33">
        <f t="shared" si="10"/>
        <v>0.81145887224495317</v>
      </c>
      <c r="M60" s="33">
        <f t="shared" si="10"/>
        <v>0.5445565329537102</v>
      </c>
      <c r="N60" s="33">
        <f t="shared" si="10"/>
        <v>0.45947137226022533</v>
      </c>
      <c r="O60" s="33">
        <f t="shared" si="10"/>
        <v>0.48521088642326315</v>
      </c>
      <c r="P60" s="33">
        <f t="shared" si="10"/>
        <v>0.3789197240998991</v>
      </c>
      <c r="Q60" s="33">
        <f t="shared" si="10"/>
        <v>0.46687558279648173</v>
      </c>
      <c r="R60" s="33">
        <f t="shared" si="10"/>
        <v>0.47312470492683023</v>
      </c>
      <c r="S60" s="33">
        <f t="shared" si="10"/>
        <v>0.51234045984123044</v>
      </c>
      <c r="T60" s="33">
        <f t="shared" si="10"/>
        <v>0.64946541904539601</v>
      </c>
      <c r="U60" s="33">
        <f t="shared" si="10"/>
        <v>0.65867649960870711</v>
      </c>
      <c r="V60" s="33">
        <f t="shared" si="10"/>
        <v>0.63132270297076298</v>
      </c>
      <c r="W60" s="33">
        <f t="shared" si="10"/>
        <v>0.62488924473736618</v>
      </c>
      <c r="X60" s="33">
        <f t="shared" si="10"/>
        <v>0.65596440068711559</v>
      </c>
      <c r="Y60" s="33">
        <f t="shared" si="10"/>
        <v>0.57838594606152183</v>
      </c>
      <c r="Z60" s="33">
        <f t="shared" si="9"/>
        <v>0.51217218731338821</v>
      </c>
      <c r="AA60" s="33">
        <f t="shared" si="9"/>
        <v>0.54683920084753379</v>
      </c>
      <c r="AB60" s="33">
        <f t="shared" si="9"/>
        <v>0.40000686396074647</v>
      </c>
      <c r="AC60" s="33">
        <f t="shared" si="9"/>
        <v>0.38540620436189726</v>
      </c>
      <c r="AD60" s="33">
        <f t="shared" si="9"/>
        <v>0.52675119160741968</v>
      </c>
      <c r="AE60" s="33">
        <f t="shared" si="7"/>
        <v>0.59523998063244754</v>
      </c>
      <c r="AF60" s="33">
        <f t="shared" si="9"/>
        <v>0.63555885369932452</v>
      </c>
    </row>
    <row r="61" spans="1:32">
      <c r="A61" s="1" t="s">
        <v>67</v>
      </c>
      <c r="B61" s="1" t="s">
        <v>68</v>
      </c>
      <c r="C61" s="33">
        <f t="shared" si="5"/>
        <v>0.39613639589049726</v>
      </c>
      <c r="D61" s="33">
        <f t="shared" si="10"/>
        <v>0.28204809836749523</v>
      </c>
      <c r="E61" s="33">
        <f t="shared" si="10"/>
        <v>0.27098521465097936</v>
      </c>
      <c r="F61" s="33">
        <f t="shared" si="10"/>
        <v>0.23577092372691877</v>
      </c>
      <c r="G61" s="33">
        <f t="shared" si="10"/>
        <v>0.27391905598324279</v>
      </c>
      <c r="H61" s="33">
        <f t="shared" si="10"/>
        <v>0.20469403102248673</v>
      </c>
      <c r="I61" s="33">
        <f t="shared" si="10"/>
        <v>0.18395286083067405</v>
      </c>
      <c r="J61" s="33">
        <f t="shared" si="10"/>
        <v>0.15429375288238198</v>
      </c>
      <c r="K61" s="33">
        <f t="shared" si="10"/>
        <v>0.12591275568893873</v>
      </c>
      <c r="L61" s="33">
        <f t="shared" si="10"/>
        <v>9.990560397345391E-2</v>
      </c>
      <c r="M61" s="33">
        <f t="shared" si="10"/>
        <v>8.3838058269371518E-2</v>
      </c>
      <c r="N61" s="33">
        <f t="shared" si="10"/>
        <v>7.7787019446646247E-2</v>
      </c>
      <c r="O61" s="33">
        <f t="shared" si="10"/>
        <v>8.0745973181828995E-2</v>
      </c>
      <c r="P61" s="33">
        <f t="shared" si="10"/>
        <v>6.4833900453994842E-2</v>
      </c>
      <c r="Q61" s="33">
        <f t="shared" si="10"/>
        <v>7.5315611676311095E-2</v>
      </c>
      <c r="R61" s="33">
        <f t="shared" si="10"/>
        <v>8.3880240874476611E-2</v>
      </c>
      <c r="S61" s="33">
        <f t="shared" si="10"/>
        <v>9.3049872135957779E-2</v>
      </c>
      <c r="T61" s="33">
        <f t="shared" si="10"/>
        <v>9.0928454776490794E-2</v>
      </c>
      <c r="U61" s="33">
        <f t="shared" si="10"/>
        <v>8.4710257709119177E-2</v>
      </c>
      <c r="V61" s="33">
        <f t="shared" si="10"/>
        <v>9.2996361416716841E-2</v>
      </c>
      <c r="W61" s="33">
        <f t="shared" si="10"/>
        <v>8.8808597683972978E-2</v>
      </c>
      <c r="X61" s="33">
        <f t="shared" si="10"/>
        <v>9.632070847605273E-2</v>
      </c>
      <c r="Y61" s="33">
        <f t="shared" si="10"/>
        <v>9.0800079321146032E-2</v>
      </c>
      <c r="Z61" s="33">
        <f t="shared" si="9"/>
        <v>9.2475035258400839E-2</v>
      </c>
      <c r="AA61" s="33">
        <f t="shared" si="9"/>
        <v>9.1849789352339659E-2</v>
      </c>
      <c r="AB61" s="33">
        <f t="shared" si="9"/>
        <v>8.6492487398525525E-2</v>
      </c>
      <c r="AC61" s="33">
        <f t="shared" si="9"/>
        <v>8.2841666233579164E-2</v>
      </c>
      <c r="AD61" s="33">
        <f t="shared" si="9"/>
        <v>0.11746367114121618</v>
      </c>
      <c r="AE61" s="33">
        <f t="shared" si="7"/>
        <v>0.13350959421023886</v>
      </c>
      <c r="AF61" s="33">
        <f t="shared" si="9"/>
        <v>9.6782683033038955E-2</v>
      </c>
    </row>
    <row r="62" spans="1:32">
      <c r="A62" s="1" t="s">
        <v>69</v>
      </c>
      <c r="B62" s="1" t="s">
        <v>70</v>
      </c>
      <c r="C62" s="33">
        <f t="shared" si="5"/>
        <v>1.5137251741725066</v>
      </c>
      <c r="D62" s="33">
        <f t="shared" si="10"/>
        <v>1.1912478787312766</v>
      </c>
      <c r="E62" s="33">
        <f t="shared" si="10"/>
        <v>1.2991867811456301</v>
      </c>
      <c r="F62" s="33">
        <f t="shared" si="10"/>
        <v>1.3622036200547822</v>
      </c>
      <c r="G62" s="33">
        <f t="shared" si="10"/>
        <v>1.2167306440237176</v>
      </c>
      <c r="H62" s="33">
        <f t="shared" si="10"/>
        <v>1.1680373625009217</v>
      </c>
      <c r="I62" s="33">
        <f t="shared" si="10"/>
        <v>1.2275757846680551</v>
      </c>
      <c r="J62" s="33">
        <f t="shared" si="10"/>
        <v>1.1857191287985827</v>
      </c>
      <c r="K62" s="33">
        <f t="shared" si="10"/>
        <v>0.96948041384403683</v>
      </c>
      <c r="L62" s="33">
        <f t="shared" si="10"/>
        <v>0.93555150026154543</v>
      </c>
      <c r="M62" s="33">
        <f t="shared" si="10"/>
        <v>0.86082585821339386</v>
      </c>
      <c r="N62" s="33">
        <f t="shared" si="10"/>
        <v>0.93451961959845042</v>
      </c>
      <c r="O62" s="33">
        <f t="shared" si="10"/>
        <v>1.1303241886701791</v>
      </c>
      <c r="P62" s="33">
        <f t="shared" si="10"/>
        <v>0.98994348586431258</v>
      </c>
      <c r="Q62" s="33">
        <f t="shared" si="10"/>
        <v>1.3176186627789559</v>
      </c>
      <c r="R62" s="33">
        <f t="shared" si="10"/>
        <v>1.3581886310137776</v>
      </c>
      <c r="S62" s="33">
        <f t="shared" si="10"/>
        <v>1.4919181156752714</v>
      </c>
      <c r="T62" s="33">
        <f t="shared" si="10"/>
        <v>1.6586259871505047</v>
      </c>
      <c r="U62" s="33">
        <f t="shared" si="10"/>
        <v>1.5895472261980064</v>
      </c>
      <c r="V62" s="33">
        <f t="shared" si="10"/>
        <v>1.8104340390115163</v>
      </c>
      <c r="W62" s="33">
        <f t="shared" si="10"/>
        <v>1.7015967384869297</v>
      </c>
      <c r="X62" s="33">
        <f t="shared" si="10"/>
        <v>1.8739847650774095</v>
      </c>
      <c r="Y62" s="33">
        <f t="shared" si="10"/>
        <v>3.8105946146916176</v>
      </c>
      <c r="Z62" s="33">
        <f t="shared" si="9"/>
        <v>2.0768804415080142</v>
      </c>
      <c r="AA62" s="33">
        <f t="shared" si="9"/>
        <v>2.1905903924646966</v>
      </c>
      <c r="AB62" s="33">
        <f t="shared" si="9"/>
        <v>2.487981600090027</v>
      </c>
      <c r="AC62" s="33">
        <f t="shared" si="9"/>
        <v>2.0945990176870919</v>
      </c>
      <c r="AD62" s="33">
        <f t="shared" si="9"/>
        <v>2.9154604821037657</v>
      </c>
      <c r="AE62" s="33">
        <f t="shared" si="7"/>
        <v>3.4163581075943457</v>
      </c>
      <c r="AF62" s="33">
        <f t="shared" si="9"/>
        <v>2.0256279500178946</v>
      </c>
    </row>
    <row r="63" spans="1:32">
      <c r="B63" s="1" t="s">
        <v>431</v>
      </c>
      <c r="C63" s="33">
        <f t="shared" si="5"/>
        <v>100</v>
      </c>
      <c r="D63" s="33">
        <f t="shared" si="10"/>
        <v>100</v>
      </c>
      <c r="E63" s="33">
        <f t="shared" si="10"/>
        <v>100</v>
      </c>
      <c r="F63" s="33">
        <f t="shared" si="10"/>
        <v>100</v>
      </c>
      <c r="G63" s="33">
        <f t="shared" si="10"/>
        <v>100</v>
      </c>
      <c r="H63" s="33">
        <f t="shared" si="10"/>
        <v>100</v>
      </c>
      <c r="I63" s="33">
        <f t="shared" si="10"/>
        <v>100</v>
      </c>
      <c r="J63" s="33">
        <f t="shared" si="10"/>
        <v>100</v>
      </c>
      <c r="K63" s="33">
        <f t="shared" si="10"/>
        <v>100</v>
      </c>
      <c r="L63" s="33">
        <f t="shared" si="10"/>
        <v>100</v>
      </c>
      <c r="M63" s="33">
        <f t="shared" si="10"/>
        <v>100</v>
      </c>
      <c r="N63" s="33">
        <f t="shared" si="10"/>
        <v>100</v>
      </c>
      <c r="O63" s="33">
        <f t="shared" si="10"/>
        <v>100</v>
      </c>
      <c r="P63" s="33">
        <f t="shared" si="10"/>
        <v>100</v>
      </c>
      <c r="Q63" s="33">
        <f t="shared" si="10"/>
        <v>100</v>
      </c>
      <c r="R63" s="33">
        <f t="shared" si="10"/>
        <v>100</v>
      </c>
      <c r="S63" s="33">
        <f t="shared" si="10"/>
        <v>100</v>
      </c>
      <c r="T63" s="33">
        <f t="shared" si="10"/>
        <v>100</v>
      </c>
      <c r="U63" s="33">
        <f t="shared" si="10"/>
        <v>100</v>
      </c>
      <c r="V63" s="33">
        <f t="shared" si="10"/>
        <v>100</v>
      </c>
      <c r="W63" s="33">
        <f t="shared" si="10"/>
        <v>100</v>
      </c>
      <c r="X63" s="33">
        <f t="shared" si="10"/>
        <v>100</v>
      </c>
      <c r="Y63" s="33">
        <f t="shared" si="10"/>
        <v>100</v>
      </c>
      <c r="Z63" s="33">
        <f t="shared" si="9"/>
        <v>100</v>
      </c>
      <c r="AA63" s="33">
        <f t="shared" si="9"/>
        <v>100</v>
      </c>
      <c r="AB63" s="33">
        <f t="shared" si="9"/>
        <v>100</v>
      </c>
      <c r="AC63" s="33">
        <f t="shared" si="9"/>
        <v>100</v>
      </c>
      <c r="AD63" s="33">
        <f t="shared" si="9"/>
        <v>100</v>
      </c>
      <c r="AE63" s="33">
        <f t="shared" si="7"/>
        <v>100</v>
      </c>
      <c r="AF63" s="33">
        <f t="shared" si="9"/>
        <v>100</v>
      </c>
    </row>
    <row r="64" spans="1:32">
      <c r="A64" s="30"/>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row>
    <row r="65" spans="1:32">
      <c r="A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32" ht="13.8" thickBot="1">
      <c r="A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row>
    <row r="67" spans="1:32" ht="13.8" thickTop="1">
      <c r="A67" s="30"/>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2">
      <c r="A68" s="30" t="s">
        <v>21</v>
      </c>
      <c r="B68" s="30" t="s">
        <v>22</v>
      </c>
      <c r="C68" s="65" t="s">
        <v>434</v>
      </c>
      <c r="D68" s="37">
        <f>IFERROR((D9/C9)*100-100,"--")</f>
        <v>31.795724276575811</v>
      </c>
      <c r="E68" s="37">
        <f t="shared" ref="E68:AA78" si="11">IFERROR((E9/D9)*100-100,"--")</f>
        <v>10.623557495562324</v>
      </c>
      <c r="F68" s="37">
        <f t="shared" si="11"/>
        <v>-1.9640061213678734</v>
      </c>
      <c r="G68" s="37">
        <f t="shared" si="11"/>
        <v>6.320200715939194</v>
      </c>
      <c r="H68" s="37">
        <f t="shared" si="11"/>
        <v>14.740968977598442</v>
      </c>
      <c r="I68" s="37">
        <f t="shared" si="11"/>
        <v>14.104583511990171</v>
      </c>
      <c r="J68" s="37">
        <f t="shared" si="11"/>
        <v>44.557874305003537</v>
      </c>
      <c r="K68" s="37">
        <f t="shared" si="11"/>
        <v>24.904608904069093</v>
      </c>
      <c r="L68" s="37">
        <f t="shared" si="11"/>
        <v>-47.084644657070221</v>
      </c>
      <c r="M68" s="37">
        <f t="shared" si="11"/>
        <v>-0.36065230314353869</v>
      </c>
      <c r="N68" s="37">
        <f t="shared" si="11"/>
        <v>22.427669526922429</v>
      </c>
      <c r="O68" s="37">
        <f t="shared" si="11"/>
        <v>12.725864129989105</v>
      </c>
      <c r="P68" s="37">
        <f t="shared" si="11"/>
        <v>10.139484496152491</v>
      </c>
      <c r="Q68" s="37">
        <f t="shared" si="11"/>
        <v>496.89193317622119</v>
      </c>
      <c r="R68" s="37">
        <f t="shared" si="11"/>
        <v>-67.689931298973931</v>
      </c>
      <c r="S68" s="37">
        <f t="shared" si="11"/>
        <v>8.750734226561363</v>
      </c>
      <c r="T68" s="37">
        <f t="shared" si="11"/>
        <v>15.218560383562576</v>
      </c>
      <c r="U68" s="37">
        <f t="shared" si="11"/>
        <v>-1.6314961473542411</v>
      </c>
      <c r="V68" s="37">
        <f t="shared" si="11"/>
        <v>0.2033372154709383</v>
      </c>
      <c r="W68" s="37">
        <f t="shared" si="11"/>
        <v>-11.234313390611106</v>
      </c>
      <c r="X68" s="37">
        <f t="shared" si="11"/>
        <v>-11.150501759855445</v>
      </c>
      <c r="Y68" s="37">
        <f t="shared" si="11"/>
        <v>269.40671223598849</v>
      </c>
      <c r="Z68" s="37">
        <f t="shared" si="11"/>
        <v>-1.9785353341169696</v>
      </c>
      <c r="AA68" s="37">
        <f t="shared" si="11"/>
        <v>-3.8622026303491737</v>
      </c>
      <c r="AB68" s="37">
        <f t="shared" ref="AB68:AE68" si="12">IFERROR((AB9/AA9)*100-100,"--")</f>
        <v>-13.275873507360174</v>
      </c>
      <c r="AC68" s="37">
        <f t="shared" si="12"/>
        <v>14.318680512991094</v>
      </c>
      <c r="AD68" s="37">
        <f t="shared" si="12"/>
        <v>3.0536956110386484</v>
      </c>
      <c r="AE68" s="37">
        <f t="shared" si="12"/>
        <v>-12.094367319267334</v>
      </c>
      <c r="AF68" s="38">
        <f>POWER(AE9/C9,1/29)*100-100</f>
        <v>10.242609234875943</v>
      </c>
    </row>
    <row r="69" spans="1:32">
      <c r="A69" s="1" t="s">
        <v>23</v>
      </c>
      <c r="B69" s="1" t="s">
        <v>24</v>
      </c>
      <c r="C69" s="65" t="s">
        <v>434</v>
      </c>
      <c r="D69" s="37">
        <f t="shared" ref="D69:S93" si="13">IFERROR((D10/C10)*100-100,"--")</f>
        <v>32.303418443269209</v>
      </c>
      <c r="E69" s="37">
        <f t="shared" si="13"/>
        <v>15.832183158989494</v>
      </c>
      <c r="F69" s="37">
        <f t="shared" si="13"/>
        <v>9.319750721739581</v>
      </c>
      <c r="G69" s="37">
        <f t="shared" si="13"/>
        <v>21.481673565480435</v>
      </c>
      <c r="H69" s="37">
        <f t="shared" si="13"/>
        <v>50.779407620040928</v>
      </c>
      <c r="I69" s="37">
        <f t="shared" si="13"/>
        <v>20.209408912769916</v>
      </c>
      <c r="J69" s="37">
        <f t="shared" si="13"/>
        <v>29.251069281256861</v>
      </c>
      <c r="K69" s="37">
        <f t="shared" si="13"/>
        <v>25.201837427967561</v>
      </c>
      <c r="L69" s="37">
        <f t="shared" si="13"/>
        <v>-17.975923280947782</v>
      </c>
      <c r="M69" s="37">
        <f t="shared" si="13"/>
        <v>40.144097508988494</v>
      </c>
      <c r="N69" s="37">
        <f t="shared" si="13"/>
        <v>32.831961225880207</v>
      </c>
      <c r="O69" s="37">
        <f t="shared" si="13"/>
        <v>36.715305947319848</v>
      </c>
      <c r="P69" s="37">
        <f t="shared" si="13"/>
        <v>163.49992865604031</v>
      </c>
      <c r="Q69" s="37">
        <f t="shared" si="13"/>
        <v>-20.739149422326193</v>
      </c>
      <c r="R69" s="37">
        <f t="shared" si="13"/>
        <v>25.898271187317377</v>
      </c>
      <c r="S69" s="37">
        <f t="shared" si="13"/>
        <v>20.860769380127948</v>
      </c>
      <c r="T69" s="37">
        <f t="shared" si="11"/>
        <v>10.393162490397813</v>
      </c>
      <c r="U69" s="37">
        <f t="shared" si="11"/>
        <v>10.773034471692128</v>
      </c>
      <c r="V69" s="37">
        <f t="shared" si="11"/>
        <v>9.6865732203112316</v>
      </c>
      <c r="W69" s="37">
        <f t="shared" si="11"/>
        <v>22.212597384869198</v>
      </c>
      <c r="X69" s="37">
        <f t="shared" si="11"/>
        <v>-5.1946948540427798</v>
      </c>
      <c r="Y69" s="37">
        <f t="shared" si="11"/>
        <v>-5.6080375807818115</v>
      </c>
      <c r="Z69" s="37">
        <f t="shared" si="11"/>
        <v>8.2265074810775616</v>
      </c>
      <c r="AA69" s="37">
        <f t="shared" ref="AA69:AA93" si="14">IFERROR((AA10/Z10)*100-100,"--")</f>
        <v>-5.5227318608992277</v>
      </c>
      <c r="AB69" s="37">
        <f t="shared" ref="AB69:AB93" si="15">IFERROR((AB10/AA10)*100-100,"--")</f>
        <v>-1.3937966642315871</v>
      </c>
      <c r="AC69" s="37">
        <f t="shared" ref="AC69:AC93" si="16">IFERROR((AC10/AB10)*100-100,"--")</f>
        <v>21.318183396987649</v>
      </c>
      <c r="AD69" s="37">
        <f t="shared" ref="AD69:AE93" si="17">IFERROR((AD10/AC10)*100-100,"--")</f>
        <v>-64.494602460837001</v>
      </c>
      <c r="AE69" s="37">
        <f t="shared" si="17"/>
        <v>-14.104269048573798</v>
      </c>
      <c r="AF69" s="38">
        <f t="shared" ref="AF69:AF93" si="18">POWER(AE10/C10,1/29)*100-100</f>
        <v>11.189819022739854</v>
      </c>
    </row>
    <row r="70" spans="1:32">
      <c r="A70" s="1" t="s">
        <v>25</v>
      </c>
      <c r="B70" s="1" t="s">
        <v>26</v>
      </c>
      <c r="C70" s="65" t="s">
        <v>434</v>
      </c>
      <c r="D70" s="37">
        <f t="shared" si="13"/>
        <v>29.288030550744224</v>
      </c>
      <c r="E70" s="37">
        <f t="shared" si="11"/>
        <v>16.579256082458144</v>
      </c>
      <c r="F70" s="37">
        <f t="shared" si="11"/>
        <v>5.8461672809420264</v>
      </c>
      <c r="G70" s="37">
        <f t="shared" si="11"/>
        <v>14.776621403309903</v>
      </c>
      <c r="H70" s="37">
        <f t="shared" si="11"/>
        <v>37.261212991824578</v>
      </c>
      <c r="I70" s="37">
        <f t="shared" si="11"/>
        <v>16.590360651407536</v>
      </c>
      <c r="J70" s="37">
        <f t="shared" si="11"/>
        <v>41.399939681674027</v>
      </c>
      <c r="K70" s="37">
        <f t="shared" si="11"/>
        <v>35.180886702740167</v>
      </c>
      <c r="L70" s="37">
        <f t="shared" si="11"/>
        <v>-25.646829151191781</v>
      </c>
      <c r="M70" s="37">
        <f t="shared" si="11"/>
        <v>35.155326472518652</v>
      </c>
      <c r="N70" s="37">
        <f t="shared" si="11"/>
        <v>22.176677277615738</v>
      </c>
      <c r="O70" s="37">
        <f t="shared" si="11"/>
        <v>-11.265002005492192</v>
      </c>
      <c r="P70" s="37">
        <f t="shared" si="11"/>
        <v>6.5550886116694755</v>
      </c>
      <c r="Q70" s="37">
        <f t="shared" si="11"/>
        <v>76.627466588768158</v>
      </c>
      <c r="R70" s="37">
        <f t="shared" si="11"/>
        <v>17.65783308040136</v>
      </c>
      <c r="S70" s="37">
        <f t="shared" si="11"/>
        <v>0.64785396092661074</v>
      </c>
      <c r="T70" s="37">
        <f t="shared" si="11"/>
        <v>1.2540449945578729</v>
      </c>
      <c r="U70" s="37">
        <f t="shared" si="11"/>
        <v>2.8291520490676021</v>
      </c>
      <c r="V70" s="37">
        <f t="shared" si="11"/>
        <v>3.7503549814275061</v>
      </c>
      <c r="W70" s="37">
        <f t="shared" si="11"/>
        <v>0.27312270869563804</v>
      </c>
      <c r="X70" s="37">
        <f t="shared" si="11"/>
        <v>-4.8556071478898133</v>
      </c>
      <c r="Y70" s="37">
        <f t="shared" si="11"/>
        <v>2.6864305099721264E-2</v>
      </c>
      <c r="Z70" s="37">
        <f t="shared" si="11"/>
        <v>0.66267715094090818</v>
      </c>
      <c r="AA70" s="37">
        <f t="shared" si="14"/>
        <v>-5.3458132840251125</v>
      </c>
      <c r="AB70" s="37">
        <f t="shared" si="15"/>
        <v>-19.976151480301922</v>
      </c>
      <c r="AC70" s="37">
        <f t="shared" si="16"/>
        <v>18.459920854482277</v>
      </c>
      <c r="AD70" s="37">
        <f t="shared" si="17"/>
        <v>22.984211828328242</v>
      </c>
      <c r="AE70" s="37">
        <f t="shared" si="17"/>
        <v>-9.5156241153487144</v>
      </c>
      <c r="AF70" s="38">
        <f t="shared" si="18"/>
        <v>9.5519358845514546</v>
      </c>
    </row>
    <row r="71" spans="1:32">
      <c r="A71" s="1" t="s">
        <v>27</v>
      </c>
      <c r="B71" s="1" t="s">
        <v>28</v>
      </c>
      <c r="C71" s="65" t="s">
        <v>434</v>
      </c>
      <c r="D71" s="37">
        <f t="shared" si="13"/>
        <v>-17.377557259815845</v>
      </c>
      <c r="E71" s="37">
        <f t="shared" si="11"/>
        <v>1.4625584360138788</v>
      </c>
      <c r="F71" s="37">
        <f t="shared" si="11"/>
        <v>-10.038113004241893</v>
      </c>
      <c r="G71" s="37">
        <f t="shared" si="11"/>
        <v>-15.033729266096074</v>
      </c>
      <c r="H71" s="37">
        <f t="shared" si="11"/>
        <v>-6.0681923046857378E-2</v>
      </c>
      <c r="I71" s="37">
        <f t="shared" si="11"/>
        <v>34.087037745023906</v>
      </c>
      <c r="J71" s="37">
        <f t="shared" si="11"/>
        <v>41.985303328985765</v>
      </c>
      <c r="K71" s="37">
        <f t="shared" si="11"/>
        <v>36.987634431015238</v>
      </c>
      <c r="L71" s="37">
        <f t="shared" si="11"/>
        <v>-18.194196346203483</v>
      </c>
      <c r="M71" s="37">
        <f t="shared" si="11"/>
        <v>24.565944400666638</v>
      </c>
      <c r="N71" s="37">
        <f t="shared" si="11"/>
        <v>13.567197856270028</v>
      </c>
      <c r="O71" s="37">
        <f t="shared" si="11"/>
        <v>170.01313554495255</v>
      </c>
      <c r="P71" s="37">
        <f t="shared" si="11"/>
        <v>18.886337186835277</v>
      </c>
      <c r="Q71" s="37">
        <f t="shared" si="11"/>
        <v>64.610044557674797</v>
      </c>
      <c r="R71" s="37">
        <f t="shared" si="11"/>
        <v>0.55220990132424674</v>
      </c>
      <c r="S71" s="37">
        <f t="shared" si="11"/>
        <v>-1.1221220979146835</v>
      </c>
      <c r="T71" s="37">
        <f t="shared" si="11"/>
        <v>-14.665941973012195</v>
      </c>
      <c r="U71" s="37">
        <f t="shared" si="11"/>
        <v>-21.843175045511842</v>
      </c>
      <c r="V71" s="37">
        <f t="shared" si="11"/>
        <v>-1.9910864865703104</v>
      </c>
      <c r="W71" s="37">
        <f t="shared" si="11"/>
        <v>54.25946251844465</v>
      </c>
      <c r="X71" s="37">
        <f t="shared" si="11"/>
        <v>-15.190219321236611</v>
      </c>
      <c r="Y71" s="37">
        <f t="shared" si="11"/>
        <v>-41.618183784429363</v>
      </c>
      <c r="Z71" s="37">
        <f t="shared" si="11"/>
        <v>8.2138884839143174</v>
      </c>
      <c r="AA71" s="37">
        <f t="shared" si="14"/>
        <v>5.7528428246908447</v>
      </c>
      <c r="AB71" s="37">
        <f t="shared" si="15"/>
        <v>6.795830333178003</v>
      </c>
      <c r="AC71" s="37">
        <f t="shared" si="16"/>
        <v>13.998750220110324</v>
      </c>
      <c r="AD71" s="37">
        <f t="shared" si="17"/>
        <v>649.20354433189061</v>
      </c>
      <c r="AE71" s="37">
        <f t="shared" si="17"/>
        <v>2.0737483350506238</v>
      </c>
      <c r="AF71" s="38">
        <f t="shared" si="18"/>
        <v>14.747290416936366</v>
      </c>
    </row>
    <row r="72" spans="1:32">
      <c r="A72" s="1" t="s">
        <v>29</v>
      </c>
      <c r="B72" s="1" t="s">
        <v>30</v>
      </c>
      <c r="C72" s="65" t="s">
        <v>434</v>
      </c>
      <c r="D72" s="37">
        <f t="shared" si="13"/>
        <v>24.225989630001806</v>
      </c>
      <c r="E72" s="37">
        <f t="shared" si="11"/>
        <v>13.295272101873806</v>
      </c>
      <c r="F72" s="37">
        <f t="shared" si="11"/>
        <v>4.7268232423078018</v>
      </c>
      <c r="G72" s="37">
        <f t="shared" si="11"/>
        <v>20.40408494544738</v>
      </c>
      <c r="H72" s="37">
        <f t="shared" si="11"/>
        <v>55.006208908164865</v>
      </c>
      <c r="I72" s="37">
        <f t="shared" si="11"/>
        <v>32.629278663612979</v>
      </c>
      <c r="J72" s="37">
        <f t="shared" si="11"/>
        <v>38.225420558786851</v>
      </c>
      <c r="K72" s="37">
        <f t="shared" si="11"/>
        <v>62.419242415313477</v>
      </c>
      <c r="L72" s="37">
        <f t="shared" si="11"/>
        <v>-15.831560116393774</v>
      </c>
      <c r="M72" s="37">
        <f t="shared" si="11"/>
        <v>54.835483146542117</v>
      </c>
      <c r="N72" s="37">
        <f t="shared" si="11"/>
        <v>41.118007634909816</v>
      </c>
      <c r="O72" s="37">
        <f t="shared" si="11"/>
        <v>-51.109211979562033</v>
      </c>
      <c r="P72" s="37">
        <f t="shared" si="11"/>
        <v>11.110738137612771</v>
      </c>
      <c r="Q72" s="37">
        <f t="shared" si="11"/>
        <v>53.70929452655281</v>
      </c>
      <c r="R72" s="37">
        <f t="shared" si="11"/>
        <v>30.543599077112333</v>
      </c>
      <c r="S72" s="37">
        <f t="shared" si="11"/>
        <v>-0.26756764574980707</v>
      </c>
      <c r="T72" s="37">
        <f t="shared" si="11"/>
        <v>-1.2844424876675191</v>
      </c>
      <c r="U72" s="37">
        <f t="shared" si="11"/>
        <v>-0.16457356348230689</v>
      </c>
      <c r="V72" s="37">
        <f t="shared" si="11"/>
        <v>11.222750733328326</v>
      </c>
      <c r="W72" s="37">
        <f t="shared" si="11"/>
        <v>137.50373684394552</v>
      </c>
      <c r="X72" s="37">
        <f t="shared" si="11"/>
        <v>-4.0222670798251272</v>
      </c>
      <c r="Y72" s="37">
        <f t="shared" si="11"/>
        <v>-56.322783318373411</v>
      </c>
      <c r="Z72" s="37">
        <f t="shared" si="11"/>
        <v>-1.4384227031992793</v>
      </c>
      <c r="AA72" s="37">
        <f t="shared" si="14"/>
        <v>4.3669346496141941</v>
      </c>
      <c r="AB72" s="37">
        <f t="shared" si="15"/>
        <v>-85.270013161046975</v>
      </c>
      <c r="AC72" s="37">
        <f t="shared" si="16"/>
        <v>7.7000993444736849</v>
      </c>
      <c r="AD72" s="37">
        <f t="shared" si="17"/>
        <v>645.19314326793085</v>
      </c>
      <c r="AE72" s="37">
        <f t="shared" si="17"/>
        <v>-0.97921371320163075</v>
      </c>
      <c r="AF72" s="38">
        <f t="shared" si="18"/>
        <v>11.163099383513469</v>
      </c>
    </row>
    <row r="73" spans="1:32">
      <c r="A73" s="1" t="s">
        <v>31</v>
      </c>
      <c r="B73" s="1" t="s">
        <v>32</v>
      </c>
      <c r="C73" s="65" t="s">
        <v>434</v>
      </c>
      <c r="D73" s="37">
        <f t="shared" si="13"/>
        <v>19.304049132679069</v>
      </c>
      <c r="E73" s="37">
        <f t="shared" si="11"/>
        <v>17.078374655666238</v>
      </c>
      <c r="F73" s="37">
        <f t="shared" si="11"/>
        <v>6.3895742269174889</v>
      </c>
      <c r="G73" s="37">
        <f t="shared" si="11"/>
        <v>18.882330078061699</v>
      </c>
      <c r="H73" s="37">
        <f t="shared" si="11"/>
        <v>61.629032818212067</v>
      </c>
      <c r="I73" s="37">
        <f t="shared" si="11"/>
        <v>32.953310186410192</v>
      </c>
      <c r="J73" s="37">
        <f t="shared" si="11"/>
        <v>39.936473028308569</v>
      </c>
      <c r="K73" s="37">
        <f t="shared" si="11"/>
        <v>64.018596114514764</v>
      </c>
      <c r="L73" s="37">
        <f t="shared" si="11"/>
        <v>-14.517917624688877</v>
      </c>
      <c r="M73" s="37">
        <f t="shared" si="11"/>
        <v>57.042713010346773</v>
      </c>
      <c r="N73" s="37">
        <f t="shared" si="11"/>
        <v>36.632780890314649</v>
      </c>
      <c r="O73" s="37">
        <f t="shared" si="11"/>
        <v>-19.390814987084553</v>
      </c>
      <c r="P73" s="37">
        <f t="shared" si="11"/>
        <v>7.5083545306703314</v>
      </c>
      <c r="Q73" s="37">
        <f t="shared" si="11"/>
        <v>66.998699973403603</v>
      </c>
      <c r="R73" s="37">
        <f t="shared" si="11"/>
        <v>23.674969660215453</v>
      </c>
      <c r="S73" s="37">
        <f t="shared" si="11"/>
        <v>-4.7130731245914603E-3</v>
      </c>
      <c r="T73" s="37">
        <f t="shared" si="11"/>
        <v>3.3244341572266336</v>
      </c>
      <c r="U73" s="37">
        <f t="shared" si="11"/>
        <v>12.597504521800929</v>
      </c>
      <c r="V73" s="37">
        <f t="shared" si="11"/>
        <v>-9.8508499351480623</v>
      </c>
      <c r="W73" s="37">
        <f t="shared" si="11"/>
        <v>-7.5216108335532539</v>
      </c>
      <c r="X73" s="37">
        <f t="shared" si="11"/>
        <v>-9.4852816648740941</v>
      </c>
      <c r="Y73" s="37">
        <f t="shared" si="11"/>
        <v>-22.993254505757051</v>
      </c>
      <c r="Z73" s="37">
        <f t="shared" si="11"/>
        <v>47.943141402834868</v>
      </c>
      <c r="AA73" s="37">
        <f t="shared" si="14"/>
        <v>-1.9832719932690708</v>
      </c>
      <c r="AB73" s="37">
        <f t="shared" si="15"/>
        <v>10.167165284171787</v>
      </c>
      <c r="AC73" s="37">
        <f t="shared" si="16"/>
        <v>26.05074172815749</v>
      </c>
      <c r="AD73" s="37">
        <f t="shared" si="17"/>
        <v>-50.505850283149229</v>
      </c>
      <c r="AE73" s="37">
        <f t="shared" si="17"/>
        <v>-1.0989588369966157</v>
      </c>
      <c r="AF73" s="38">
        <f t="shared" si="18"/>
        <v>10.699013559402971</v>
      </c>
    </row>
    <row r="74" spans="1:32">
      <c r="A74" s="1" t="s">
        <v>33</v>
      </c>
      <c r="B74" s="1" t="s">
        <v>34</v>
      </c>
      <c r="C74" s="65" t="s">
        <v>434</v>
      </c>
      <c r="D74" s="37">
        <f t="shared" si="13"/>
        <v>11.701029126874147</v>
      </c>
      <c r="E74" s="37">
        <f t="shared" si="11"/>
        <v>24.328410240061601</v>
      </c>
      <c r="F74" s="37">
        <f t="shared" si="11"/>
        <v>8.9090356833136326</v>
      </c>
      <c r="G74" s="37">
        <f t="shared" si="11"/>
        <v>21.157318857226514</v>
      </c>
      <c r="H74" s="37">
        <f t="shared" si="11"/>
        <v>15.573037684185607</v>
      </c>
      <c r="I74" s="37">
        <f t="shared" si="11"/>
        <v>46.418552871780747</v>
      </c>
      <c r="J74" s="37">
        <f t="shared" si="11"/>
        <v>-0.69280642085539057</v>
      </c>
      <c r="K74" s="37">
        <f t="shared" si="11"/>
        <v>10.17467774996615</v>
      </c>
      <c r="L74" s="37">
        <f t="shared" si="11"/>
        <v>-17.026223603796851</v>
      </c>
      <c r="M74" s="37">
        <f t="shared" si="11"/>
        <v>27.012145821432227</v>
      </c>
      <c r="N74" s="37">
        <f t="shared" si="11"/>
        <v>49.53051934573179</v>
      </c>
      <c r="O74" s="37">
        <f t="shared" si="11"/>
        <v>-3.6514135627531203</v>
      </c>
      <c r="P74" s="37">
        <f t="shared" si="11"/>
        <v>3.1691117732734995</v>
      </c>
      <c r="Q74" s="37">
        <f t="shared" si="11"/>
        <v>28.509381745101479</v>
      </c>
      <c r="R74" s="37">
        <f t="shared" si="11"/>
        <v>54.681887368948537</v>
      </c>
      <c r="S74" s="37">
        <f t="shared" si="11"/>
        <v>-13.400513235211676</v>
      </c>
      <c r="T74" s="37">
        <f t="shared" si="11"/>
        <v>46.682480440108378</v>
      </c>
      <c r="U74" s="37">
        <f t="shared" si="11"/>
        <v>6.6572273640797874</v>
      </c>
      <c r="V74" s="37">
        <f t="shared" si="11"/>
        <v>18.631860585784096</v>
      </c>
      <c r="W74" s="37">
        <f t="shared" si="11"/>
        <v>-16.00518026982293</v>
      </c>
      <c r="X74" s="37">
        <f t="shared" si="11"/>
        <v>3.2587314165910044</v>
      </c>
      <c r="Y74" s="37">
        <f t="shared" si="11"/>
        <v>-3.6135884893701729</v>
      </c>
      <c r="Z74" s="37">
        <f t="shared" si="11"/>
        <v>4.5767896179520307</v>
      </c>
      <c r="AA74" s="37">
        <f t="shared" si="14"/>
        <v>-0.7294482850895605</v>
      </c>
      <c r="AB74" s="37">
        <f t="shared" si="15"/>
        <v>-3.6600152759627633</v>
      </c>
      <c r="AC74" s="37">
        <f t="shared" si="16"/>
        <v>44.228745676436915</v>
      </c>
      <c r="AD74" s="37">
        <f t="shared" si="17"/>
        <v>17.513869672021286</v>
      </c>
      <c r="AE74" s="37">
        <f t="shared" si="17"/>
        <v>-7.9770239832856618</v>
      </c>
      <c r="AF74" s="38">
        <f t="shared" si="18"/>
        <v>11.272269046593934</v>
      </c>
    </row>
    <row r="75" spans="1:32">
      <c r="A75" s="1" t="s">
        <v>35</v>
      </c>
      <c r="B75" s="1" t="s">
        <v>36</v>
      </c>
      <c r="C75" s="65" t="s">
        <v>434</v>
      </c>
      <c r="D75" s="37">
        <f t="shared" si="13"/>
        <v>-9.0258787881190443</v>
      </c>
      <c r="E75" s="37">
        <f t="shared" si="11"/>
        <v>29.749638829799409</v>
      </c>
      <c r="F75" s="37">
        <f t="shared" si="11"/>
        <v>0.39670881443964845</v>
      </c>
      <c r="G75" s="37">
        <f t="shared" si="11"/>
        <v>35.240760964542687</v>
      </c>
      <c r="H75" s="37">
        <f t="shared" si="11"/>
        <v>31.44007215988367</v>
      </c>
      <c r="I75" s="37">
        <f t="shared" si="11"/>
        <v>-7.3563504139792997</v>
      </c>
      <c r="J75" s="37">
        <f t="shared" si="11"/>
        <v>30.927552404933152</v>
      </c>
      <c r="K75" s="37">
        <f t="shared" si="11"/>
        <v>12.919788314183748</v>
      </c>
      <c r="L75" s="37">
        <f t="shared" si="11"/>
        <v>-25.701761116008115</v>
      </c>
      <c r="M75" s="37">
        <f t="shared" si="11"/>
        <v>64.685582357475852</v>
      </c>
      <c r="N75" s="37">
        <f t="shared" si="11"/>
        <v>-7.1871851408138951</v>
      </c>
      <c r="O75" s="37">
        <f t="shared" si="11"/>
        <v>-23.08522679144302</v>
      </c>
      <c r="P75" s="37">
        <f t="shared" si="11"/>
        <v>5.4434839174065672</v>
      </c>
      <c r="Q75" s="37">
        <f t="shared" si="11"/>
        <v>73.857733747071393</v>
      </c>
      <c r="R75" s="37">
        <f t="shared" si="11"/>
        <v>40.586033323425681</v>
      </c>
      <c r="S75" s="37">
        <f t="shared" si="11"/>
        <v>16.991588808907892</v>
      </c>
      <c r="T75" s="37">
        <f t="shared" si="11"/>
        <v>7.6260264199978565</v>
      </c>
      <c r="U75" s="37">
        <f t="shared" si="11"/>
        <v>67.573729684303004</v>
      </c>
      <c r="V75" s="37">
        <f t="shared" si="11"/>
        <v>2.7180334672996906</v>
      </c>
      <c r="W75" s="37">
        <f t="shared" si="11"/>
        <v>23.376916776365888</v>
      </c>
      <c r="X75" s="37">
        <f t="shared" si="11"/>
        <v>-45.393871953338092</v>
      </c>
      <c r="Y75" s="37">
        <f t="shared" si="11"/>
        <v>90.444838857602321</v>
      </c>
      <c r="Z75" s="37">
        <f t="shared" si="11"/>
        <v>-43.941324465164236</v>
      </c>
      <c r="AA75" s="37">
        <f t="shared" si="14"/>
        <v>-19.817911782668972</v>
      </c>
      <c r="AB75" s="37">
        <f t="shared" si="15"/>
        <v>54.89590289033535</v>
      </c>
      <c r="AC75" s="37">
        <f t="shared" si="16"/>
        <v>67.380885468905745</v>
      </c>
      <c r="AD75" s="37">
        <f t="shared" si="17"/>
        <v>-16.899895199028649</v>
      </c>
      <c r="AE75" s="37">
        <f t="shared" si="17"/>
        <v>-33.878446674371247</v>
      </c>
      <c r="AF75" s="38">
        <f t="shared" si="18"/>
        <v>8.8081649192817792</v>
      </c>
    </row>
    <row r="76" spans="1:32">
      <c r="A76" s="1" t="s">
        <v>37</v>
      </c>
      <c r="B76" s="1" t="s">
        <v>38</v>
      </c>
      <c r="C76" s="65" t="s">
        <v>434</v>
      </c>
      <c r="D76" s="37">
        <f t="shared" si="13"/>
        <v>21.639735439163672</v>
      </c>
      <c r="E76" s="37">
        <f t="shared" si="11"/>
        <v>45.272765500329996</v>
      </c>
      <c r="F76" s="37">
        <f t="shared" si="11"/>
        <v>29.442112975094545</v>
      </c>
      <c r="G76" s="37">
        <f t="shared" si="11"/>
        <v>8.3528592991548862</v>
      </c>
      <c r="H76" s="37">
        <f t="shared" si="11"/>
        <v>37.421429920587741</v>
      </c>
      <c r="I76" s="37">
        <f t="shared" si="11"/>
        <v>7.4514341786399143</v>
      </c>
      <c r="J76" s="37">
        <f t="shared" si="11"/>
        <v>18.683947958425051</v>
      </c>
      <c r="K76" s="37">
        <f t="shared" si="11"/>
        <v>24.439041090750706</v>
      </c>
      <c r="L76" s="37">
        <f t="shared" si="11"/>
        <v>-14.758553504783805</v>
      </c>
      <c r="M76" s="37">
        <f t="shared" si="11"/>
        <v>39.619971912616961</v>
      </c>
      <c r="N76" s="37">
        <f t="shared" si="11"/>
        <v>43.244770937132984</v>
      </c>
      <c r="O76" s="37">
        <f t="shared" si="11"/>
        <v>24.683698940246174</v>
      </c>
      <c r="P76" s="37">
        <f t="shared" si="11"/>
        <v>8.1984867489636599</v>
      </c>
      <c r="Q76" s="37">
        <f t="shared" si="11"/>
        <v>66.944421477916933</v>
      </c>
      <c r="R76" s="37">
        <f t="shared" si="11"/>
        <v>30.194220317264438</v>
      </c>
      <c r="S76" s="37">
        <f t="shared" si="11"/>
        <v>12.195536765401485</v>
      </c>
      <c r="T76" s="37">
        <f t="shared" si="11"/>
        <v>9.2012820463996121</v>
      </c>
      <c r="U76" s="37">
        <f t="shared" si="11"/>
        <v>-2.8247796485184722</v>
      </c>
      <c r="V76" s="37">
        <f t="shared" si="11"/>
        <v>3.6710784346156231</v>
      </c>
      <c r="W76" s="37">
        <f t="shared" si="11"/>
        <v>2.6891891708453102</v>
      </c>
      <c r="X76" s="37">
        <f t="shared" si="11"/>
        <v>-8.9650446713807241</v>
      </c>
      <c r="Y76" s="37">
        <f t="shared" si="11"/>
        <v>7.9655445164194703</v>
      </c>
      <c r="Z76" s="37">
        <f t="shared" si="11"/>
        <v>9.2694692483310064</v>
      </c>
      <c r="AA76" s="37">
        <f t="shared" si="14"/>
        <v>-4.0760606404379587</v>
      </c>
      <c r="AB76" s="37">
        <f t="shared" si="15"/>
        <v>3.1129227245374693</v>
      </c>
      <c r="AC76" s="37">
        <f t="shared" si="16"/>
        <v>55.207001312930117</v>
      </c>
      <c r="AD76" s="37">
        <f t="shared" si="17"/>
        <v>-15.405898185731715</v>
      </c>
      <c r="AE76" s="37">
        <f t="shared" si="17"/>
        <v>-11.625152792247775</v>
      </c>
      <c r="AF76" s="38">
        <f t="shared" si="18"/>
        <v>13.775520841618942</v>
      </c>
    </row>
    <row r="77" spans="1:32">
      <c r="A77" s="1" t="s">
        <v>39</v>
      </c>
      <c r="B77" s="1" t="s">
        <v>40</v>
      </c>
      <c r="C77" s="65" t="s">
        <v>434</v>
      </c>
      <c r="D77" s="37">
        <f t="shared" si="13"/>
        <v>-46.400578606522117</v>
      </c>
      <c r="E77" s="37">
        <f t="shared" si="11"/>
        <v>93.826563578987532</v>
      </c>
      <c r="F77" s="37">
        <f t="shared" si="11"/>
        <v>-45.172093945118618</v>
      </c>
      <c r="G77" s="37">
        <f t="shared" si="11"/>
        <v>-52.974171255675842</v>
      </c>
      <c r="H77" s="37">
        <f t="shared" si="11"/>
        <v>3.4589554559579625</v>
      </c>
      <c r="I77" s="37">
        <f t="shared" si="11"/>
        <v>263.3366019232829</v>
      </c>
      <c r="J77" s="37">
        <f t="shared" si="11"/>
        <v>44.610960742948947</v>
      </c>
      <c r="K77" s="37">
        <f t="shared" si="11"/>
        <v>-33.796668836276638</v>
      </c>
      <c r="L77" s="37">
        <f t="shared" si="11"/>
        <v>-9.9813718162616283</v>
      </c>
      <c r="M77" s="37">
        <f t="shared" si="11"/>
        <v>51.913354276972001</v>
      </c>
      <c r="N77" s="37">
        <f t="shared" si="11"/>
        <v>71.364623928420713</v>
      </c>
      <c r="O77" s="37">
        <f t="shared" si="11"/>
        <v>26.20976822227388</v>
      </c>
      <c r="P77" s="37">
        <f t="shared" si="11"/>
        <v>73.683012292925326</v>
      </c>
      <c r="Q77" s="37">
        <f t="shared" si="11"/>
        <v>67.032277086936119</v>
      </c>
      <c r="R77" s="37">
        <f t="shared" si="11"/>
        <v>43.825698589876026</v>
      </c>
      <c r="S77" s="37">
        <f t="shared" si="11"/>
        <v>33.137958207485553</v>
      </c>
      <c r="T77" s="37">
        <f t="shared" si="11"/>
        <v>14.917691476620192</v>
      </c>
      <c r="U77" s="37">
        <f t="shared" si="11"/>
        <v>3.1354369716403312</v>
      </c>
      <c r="V77" s="37">
        <f t="shared" si="11"/>
        <v>19.98241517102926</v>
      </c>
      <c r="W77" s="37">
        <f t="shared" si="11"/>
        <v>2.6008625500438427</v>
      </c>
      <c r="X77" s="37">
        <f t="shared" si="11"/>
        <v>0.64782941322323495</v>
      </c>
      <c r="Y77" s="37">
        <f t="shared" si="11"/>
        <v>9.8757015797378216</v>
      </c>
      <c r="Z77" s="37">
        <f t="shared" si="11"/>
        <v>-2.5570652289757589</v>
      </c>
      <c r="AA77" s="37">
        <f t="shared" si="14"/>
        <v>13.750346103889342</v>
      </c>
      <c r="AB77" s="37">
        <f t="shared" si="15"/>
        <v>4.7392881431660214</v>
      </c>
      <c r="AC77" s="37">
        <f t="shared" si="16"/>
        <v>11.718169449897914</v>
      </c>
      <c r="AD77" s="37">
        <f t="shared" si="17"/>
        <v>24.515654168040328</v>
      </c>
      <c r="AE77" s="37">
        <f t="shared" si="17"/>
        <v>21.098381253113942</v>
      </c>
      <c r="AF77" s="38">
        <f t="shared" si="18"/>
        <v>14.440173493186876</v>
      </c>
    </row>
    <row r="78" spans="1:32">
      <c r="A78" s="1" t="s">
        <v>41</v>
      </c>
      <c r="B78" s="1" t="s">
        <v>42</v>
      </c>
      <c r="C78" s="65" t="s">
        <v>434</v>
      </c>
      <c r="D78" s="37">
        <f t="shared" si="13"/>
        <v>-50.833752772370325</v>
      </c>
      <c r="E78" s="37">
        <f t="shared" si="11"/>
        <v>7.142522655633627</v>
      </c>
      <c r="F78" s="37">
        <f t="shared" si="11"/>
        <v>0.61444751941081677</v>
      </c>
      <c r="G78" s="37">
        <f t="shared" si="11"/>
        <v>23.539286956103524</v>
      </c>
      <c r="H78" s="37">
        <f t="shared" si="11"/>
        <v>156.51335910898013</v>
      </c>
      <c r="I78" s="37">
        <f t="shared" si="11"/>
        <v>-0.79403153937633419</v>
      </c>
      <c r="J78" s="37">
        <f t="shared" si="11"/>
        <v>19.430444633176961</v>
      </c>
      <c r="K78" s="37">
        <f t="shared" si="11"/>
        <v>-40.975128357010924</v>
      </c>
      <c r="L78" s="37">
        <f t="shared" si="11"/>
        <v>45.235197934589451</v>
      </c>
      <c r="M78" s="37">
        <f t="shared" si="11"/>
        <v>85.182077847444987</v>
      </c>
      <c r="N78" s="37">
        <f t="shared" si="11"/>
        <v>-0.36774041822336301</v>
      </c>
      <c r="O78" s="37">
        <f t="shared" si="11"/>
        <v>25.266839127863378</v>
      </c>
      <c r="P78" s="37">
        <f t="shared" si="11"/>
        <v>14.723462073969102</v>
      </c>
      <c r="Q78" s="37">
        <f t="shared" si="11"/>
        <v>65.855821516309589</v>
      </c>
      <c r="R78" s="37">
        <f t="shared" si="11"/>
        <v>39.45245404932524</v>
      </c>
      <c r="S78" s="37">
        <f t="shared" si="11"/>
        <v>18.761807899801909</v>
      </c>
      <c r="T78" s="37">
        <f t="shared" si="11"/>
        <v>13.038276068489282</v>
      </c>
      <c r="U78" s="37">
        <f t="shared" si="11"/>
        <v>6.9834180262167393</v>
      </c>
      <c r="V78" s="37">
        <f t="shared" si="11"/>
        <v>15.404140896278506</v>
      </c>
      <c r="W78" s="37">
        <f t="shared" si="11"/>
        <v>-2.8772627820646335</v>
      </c>
      <c r="X78" s="37">
        <f t="shared" si="11"/>
        <v>0.27291223528476394</v>
      </c>
      <c r="Y78" s="37">
        <f t="shared" ref="E78:Z88" si="19">IFERROR((Y19/X19)*100-100,"--")</f>
        <v>-11.523619332127126</v>
      </c>
      <c r="Z78" s="37">
        <f t="shared" si="19"/>
        <v>-52.899827658977969</v>
      </c>
      <c r="AA78" s="37">
        <f t="shared" si="14"/>
        <v>1.5802134071181797</v>
      </c>
      <c r="AB78" s="37">
        <f t="shared" si="15"/>
        <v>195.24153550862445</v>
      </c>
      <c r="AC78" s="37">
        <f t="shared" si="16"/>
        <v>35.149864877162145</v>
      </c>
      <c r="AD78" s="37">
        <f t="shared" si="17"/>
        <v>-1.6500191372209088</v>
      </c>
      <c r="AE78" s="37">
        <f t="shared" si="17"/>
        <v>-9.7503075288274914</v>
      </c>
      <c r="AF78" s="38">
        <f t="shared" si="18"/>
        <v>11.787686574404717</v>
      </c>
    </row>
    <row r="79" spans="1:32">
      <c r="A79" s="1" t="s">
        <v>43</v>
      </c>
      <c r="B79" s="1" t="s">
        <v>44</v>
      </c>
      <c r="C79" s="65" t="s">
        <v>434</v>
      </c>
      <c r="D79" s="37">
        <f t="shared" si="13"/>
        <v>-42.985610465201077</v>
      </c>
      <c r="E79" s="37">
        <f t="shared" si="19"/>
        <v>-46.131270245070311</v>
      </c>
      <c r="F79" s="37">
        <f t="shared" si="19"/>
        <v>124.6955269904023</v>
      </c>
      <c r="G79" s="37">
        <f t="shared" si="19"/>
        <v>5.2721669133930504</v>
      </c>
      <c r="H79" s="37">
        <f t="shared" si="19"/>
        <v>328.00399011420564</v>
      </c>
      <c r="I79" s="37">
        <f t="shared" si="19"/>
        <v>23.070542295134771</v>
      </c>
      <c r="J79" s="37">
        <f t="shared" si="19"/>
        <v>-6.4049526868661815</v>
      </c>
      <c r="K79" s="37">
        <f t="shared" si="19"/>
        <v>-66.983217682116234</v>
      </c>
      <c r="L79" s="37">
        <f t="shared" si="19"/>
        <v>260.65461330396982</v>
      </c>
      <c r="M79" s="37">
        <f t="shared" si="19"/>
        <v>191.28049413690201</v>
      </c>
      <c r="N79" s="37">
        <f t="shared" si="19"/>
        <v>-22.040196787037445</v>
      </c>
      <c r="O79" s="37">
        <f t="shared" si="19"/>
        <v>52.803147685947522</v>
      </c>
      <c r="P79" s="37">
        <f t="shared" si="19"/>
        <v>58.702496459178263</v>
      </c>
      <c r="Q79" s="37">
        <f t="shared" si="19"/>
        <v>93.923042547203949</v>
      </c>
      <c r="R79" s="37">
        <f t="shared" si="19"/>
        <v>42.574758308481222</v>
      </c>
      <c r="S79" s="37">
        <f t="shared" si="19"/>
        <v>23.871682940028748</v>
      </c>
      <c r="T79" s="37">
        <f t="shared" si="19"/>
        <v>17.578448236342751</v>
      </c>
      <c r="U79" s="37">
        <f t="shared" si="19"/>
        <v>17.075948523605703</v>
      </c>
      <c r="V79" s="37">
        <f t="shared" si="19"/>
        <v>14.578275913571474</v>
      </c>
      <c r="W79" s="37">
        <f t="shared" si="19"/>
        <v>7.2194389325525634</v>
      </c>
      <c r="X79" s="37">
        <f t="shared" si="19"/>
        <v>3.2358461104397236</v>
      </c>
      <c r="Y79" s="37">
        <f t="shared" si="19"/>
        <v>10.970699939415482</v>
      </c>
      <c r="Z79" s="37">
        <f t="shared" si="19"/>
        <v>-85.480267302350583</v>
      </c>
      <c r="AA79" s="37">
        <f t="shared" si="14"/>
        <v>10.029935458998239</v>
      </c>
      <c r="AB79" s="37">
        <f t="shared" si="15"/>
        <v>621.74125965561632</v>
      </c>
      <c r="AC79" s="37">
        <f t="shared" si="16"/>
        <v>22.438767750919126</v>
      </c>
      <c r="AD79" s="37">
        <f t="shared" si="17"/>
        <v>16.964478896927517</v>
      </c>
      <c r="AE79" s="37">
        <f t="shared" si="17"/>
        <v>4.9566387057948589</v>
      </c>
      <c r="AF79" s="38">
        <f t="shared" si="18"/>
        <v>21.29550471129366</v>
      </c>
    </row>
    <row r="80" spans="1:32">
      <c r="A80" s="1" t="s">
        <v>45</v>
      </c>
      <c r="B80" s="1" t="s">
        <v>46</v>
      </c>
      <c r="C80" s="65" t="s">
        <v>434</v>
      </c>
      <c r="D80" s="37">
        <f t="shared" si="13"/>
        <v>92.804771501824348</v>
      </c>
      <c r="E80" s="37">
        <f t="shared" si="19"/>
        <v>141.68121870329165</v>
      </c>
      <c r="F80" s="37">
        <f t="shared" si="19"/>
        <v>31.331826332980569</v>
      </c>
      <c r="G80" s="37">
        <f t="shared" si="19"/>
        <v>29.511847158847701</v>
      </c>
      <c r="H80" s="37">
        <f t="shared" si="19"/>
        <v>12.823047054666901</v>
      </c>
      <c r="I80" s="37">
        <f t="shared" si="19"/>
        <v>19.976405256650224</v>
      </c>
      <c r="J80" s="37">
        <f t="shared" si="19"/>
        <v>22.036174399667473</v>
      </c>
      <c r="K80" s="37">
        <f t="shared" si="19"/>
        <v>23.531669880401566</v>
      </c>
      <c r="L80" s="37">
        <f t="shared" si="19"/>
        <v>-12.502129831205693</v>
      </c>
      <c r="M80" s="37">
        <f t="shared" si="19"/>
        <v>161.62984021467952</v>
      </c>
      <c r="N80" s="37">
        <f t="shared" si="19"/>
        <v>-28.848102224625876</v>
      </c>
      <c r="O80" s="37">
        <f t="shared" si="19"/>
        <v>30.715259759554385</v>
      </c>
      <c r="P80" s="37">
        <f t="shared" si="19"/>
        <v>22.673025497805412</v>
      </c>
      <c r="Q80" s="37">
        <f t="shared" si="19"/>
        <v>85.143760680293326</v>
      </c>
      <c r="R80" s="37">
        <f t="shared" si="19"/>
        <v>53.978808919077323</v>
      </c>
      <c r="S80" s="37">
        <f t="shared" si="19"/>
        <v>13.117472427459504</v>
      </c>
      <c r="T80" s="37">
        <f t="shared" si="19"/>
        <v>7.3120197101322191</v>
      </c>
      <c r="U80" s="37">
        <f t="shared" si="19"/>
        <v>2.5146076608127004</v>
      </c>
      <c r="V80" s="37">
        <f t="shared" si="19"/>
        <v>4.5518548148220361</v>
      </c>
      <c r="W80" s="37">
        <f t="shared" si="19"/>
        <v>-3.1693327332174732</v>
      </c>
      <c r="X80" s="37">
        <f t="shared" si="19"/>
        <v>1.9640738261130366</v>
      </c>
      <c r="Y80" s="37">
        <f t="shared" si="19"/>
        <v>9.7315768758869865</v>
      </c>
      <c r="Z80" s="37">
        <f t="shared" si="19"/>
        <v>0.55748897615129067</v>
      </c>
      <c r="AA80" s="37">
        <f t="shared" si="14"/>
        <v>0.79317402023761474</v>
      </c>
      <c r="AB80" s="37">
        <f t="shared" si="15"/>
        <v>1.3090142031768863</v>
      </c>
      <c r="AC80" s="37">
        <f t="shared" si="16"/>
        <v>36.069175918347099</v>
      </c>
      <c r="AD80" s="37">
        <f t="shared" si="17"/>
        <v>9.9761537204992266</v>
      </c>
      <c r="AE80" s="37">
        <f t="shared" si="17"/>
        <v>-7.2007318432470413</v>
      </c>
      <c r="AF80" s="38">
        <f t="shared" si="18"/>
        <v>20.837988408648741</v>
      </c>
    </row>
    <row r="81" spans="1:32">
      <c r="A81" s="1" t="s">
        <v>47</v>
      </c>
      <c r="B81" s="1" t="s">
        <v>48</v>
      </c>
      <c r="C81" s="65" t="s">
        <v>434</v>
      </c>
      <c r="D81" s="37">
        <f t="shared" si="13"/>
        <v>32.936363790859929</v>
      </c>
      <c r="E81" s="37">
        <f t="shared" si="19"/>
        <v>-26.364758795848289</v>
      </c>
      <c r="F81" s="37">
        <f t="shared" si="19"/>
        <v>36.688208844117014</v>
      </c>
      <c r="G81" s="37">
        <f t="shared" si="19"/>
        <v>23.376010733947908</v>
      </c>
      <c r="H81" s="37">
        <f t="shared" si="19"/>
        <v>74.147815747656352</v>
      </c>
      <c r="I81" s="37">
        <f t="shared" si="19"/>
        <v>8.5795160620654656</v>
      </c>
      <c r="J81" s="37">
        <f t="shared" si="19"/>
        <v>22.363159830476434</v>
      </c>
      <c r="K81" s="37">
        <f t="shared" si="19"/>
        <v>15.223608727617474</v>
      </c>
      <c r="L81" s="37">
        <f t="shared" si="19"/>
        <v>-33.820648028431691</v>
      </c>
      <c r="M81" s="37">
        <f t="shared" si="19"/>
        <v>83.513620304856943</v>
      </c>
      <c r="N81" s="37">
        <f t="shared" si="19"/>
        <v>-51.463678483740679</v>
      </c>
      <c r="O81" s="37">
        <f t="shared" si="19"/>
        <v>-26.607194943240046</v>
      </c>
      <c r="P81" s="37">
        <f t="shared" si="19"/>
        <v>-6.9772154344856148</v>
      </c>
      <c r="Q81" s="37">
        <f t="shared" si="19"/>
        <v>3.5596392287096705</v>
      </c>
      <c r="R81" s="37">
        <f t="shared" si="19"/>
        <v>-5.5251130734326068</v>
      </c>
      <c r="S81" s="37">
        <f t="shared" si="19"/>
        <v>-17.882851345751803</v>
      </c>
      <c r="T81" s="37">
        <f t="shared" si="19"/>
        <v>-15.746732829232386</v>
      </c>
      <c r="U81" s="37">
        <f t="shared" si="19"/>
        <v>-12.819415235614258</v>
      </c>
      <c r="V81" s="37">
        <f t="shared" si="19"/>
        <v>-17.591754887656506</v>
      </c>
      <c r="W81" s="37">
        <f t="shared" si="19"/>
        <v>3.1650596441803884</v>
      </c>
      <c r="X81" s="37">
        <f t="shared" si="19"/>
        <v>38.633218012168072</v>
      </c>
      <c r="Y81" s="37">
        <f t="shared" si="19"/>
        <v>-60.979296054046799</v>
      </c>
      <c r="Z81" s="37">
        <f t="shared" si="19"/>
        <v>-2.1847578320154497</v>
      </c>
      <c r="AA81" s="37">
        <f t="shared" si="14"/>
        <v>-28.219575413626117</v>
      </c>
      <c r="AB81" s="37">
        <f t="shared" si="15"/>
        <v>-15.231138484204266</v>
      </c>
      <c r="AC81" s="37">
        <f t="shared" si="16"/>
        <v>41.342221571172587</v>
      </c>
      <c r="AD81" s="37">
        <f t="shared" si="17"/>
        <v>-6.5708675240694276</v>
      </c>
      <c r="AE81" s="37">
        <f t="shared" si="17"/>
        <v>27.794505937619917</v>
      </c>
      <c r="AF81" s="38">
        <f t="shared" si="18"/>
        <v>-2.4795268441403948</v>
      </c>
    </row>
    <row r="82" spans="1:32">
      <c r="A82" s="1" t="s">
        <v>49</v>
      </c>
      <c r="B82" s="1" t="s">
        <v>50</v>
      </c>
      <c r="C82" s="65" t="s">
        <v>434</v>
      </c>
      <c r="D82" s="37">
        <f t="shared" si="13"/>
        <v>88.520431643401508</v>
      </c>
      <c r="E82" s="37">
        <f t="shared" si="19"/>
        <v>54.030040397995094</v>
      </c>
      <c r="F82" s="37">
        <f t="shared" si="19"/>
        <v>20.465753329265056</v>
      </c>
      <c r="G82" s="37">
        <f t="shared" si="19"/>
        <v>71.430531407077808</v>
      </c>
      <c r="H82" s="37">
        <f t="shared" si="19"/>
        <v>39.117567501671459</v>
      </c>
      <c r="I82" s="37">
        <f t="shared" si="19"/>
        <v>-10.242361369858116</v>
      </c>
      <c r="J82" s="37">
        <f t="shared" si="19"/>
        <v>55.743349939314925</v>
      </c>
      <c r="K82" s="37">
        <f t="shared" si="19"/>
        <v>38.990617236655964</v>
      </c>
      <c r="L82" s="37">
        <f t="shared" si="19"/>
        <v>-13.645176214725993</v>
      </c>
      <c r="M82" s="37">
        <f t="shared" si="19"/>
        <v>161.93760971390986</v>
      </c>
      <c r="N82" s="37">
        <f t="shared" si="19"/>
        <v>-25.950744459422637</v>
      </c>
      <c r="O82" s="37">
        <f t="shared" si="19"/>
        <v>25.493773807361791</v>
      </c>
      <c r="P82" s="37">
        <f t="shared" si="19"/>
        <v>23.323622767318497</v>
      </c>
      <c r="Q82" s="37">
        <f t="shared" si="19"/>
        <v>87.569820136800644</v>
      </c>
      <c r="R82" s="37">
        <f t="shared" si="19"/>
        <v>57.206592727403262</v>
      </c>
      <c r="S82" s="37">
        <f t="shared" si="19"/>
        <v>10.923162113952117</v>
      </c>
      <c r="T82" s="37">
        <f t="shared" si="19"/>
        <v>18.926767751744464</v>
      </c>
      <c r="U82" s="37">
        <f t="shared" si="19"/>
        <v>42.662225507419436</v>
      </c>
      <c r="V82" s="37">
        <f t="shared" si="19"/>
        <v>-20.535998802180856</v>
      </c>
      <c r="W82" s="37">
        <f t="shared" si="19"/>
        <v>13.526384664083977</v>
      </c>
      <c r="X82" s="37">
        <f t="shared" si="19"/>
        <v>-12.731410371877885</v>
      </c>
      <c r="Y82" s="37">
        <f t="shared" si="19"/>
        <v>8.4350025208089505</v>
      </c>
      <c r="Z82" s="37">
        <f t="shared" si="19"/>
        <v>15.30094595564637</v>
      </c>
      <c r="AA82" s="37">
        <f t="shared" si="14"/>
        <v>20.409295092297967</v>
      </c>
      <c r="AB82" s="37">
        <f t="shared" si="15"/>
        <v>11.495793726583557</v>
      </c>
      <c r="AC82" s="37">
        <f t="shared" si="16"/>
        <v>48.519012589548851</v>
      </c>
      <c r="AD82" s="37">
        <f t="shared" si="17"/>
        <v>-25.241008703375925</v>
      </c>
      <c r="AE82" s="37">
        <f t="shared" si="17"/>
        <v>-11.267570398059092</v>
      </c>
      <c r="AF82" s="38">
        <f t="shared" si="18"/>
        <v>21.785347134787543</v>
      </c>
    </row>
    <row r="83" spans="1:32">
      <c r="A83" s="1" t="s">
        <v>51</v>
      </c>
      <c r="B83" s="1" t="s">
        <v>52</v>
      </c>
      <c r="C83" s="65" t="s">
        <v>434</v>
      </c>
      <c r="D83" s="37">
        <f t="shared" si="13"/>
        <v>165.76209114453451</v>
      </c>
      <c r="E83" s="37">
        <f t="shared" si="19"/>
        <v>26.869977963595787</v>
      </c>
      <c r="F83" s="37">
        <f t="shared" si="19"/>
        <v>-3.2214682082452697</v>
      </c>
      <c r="G83" s="37">
        <f t="shared" si="19"/>
        <v>20.113695569653146</v>
      </c>
      <c r="H83" s="37">
        <f t="shared" si="19"/>
        <v>43.71531515056941</v>
      </c>
      <c r="I83" s="37">
        <f t="shared" si="19"/>
        <v>-9.0983940186623897</v>
      </c>
      <c r="J83" s="37">
        <f t="shared" si="19"/>
        <v>30.563367554337731</v>
      </c>
      <c r="K83" s="37">
        <f t="shared" si="19"/>
        <v>23.512523378158619</v>
      </c>
      <c r="L83" s="37">
        <f t="shared" si="19"/>
        <v>-20.830994924561736</v>
      </c>
      <c r="M83" s="37">
        <f t="shared" si="19"/>
        <v>135.28182329410768</v>
      </c>
      <c r="N83" s="37">
        <f t="shared" si="19"/>
        <v>-36.676328725166115</v>
      </c>
      <c r="O83" s="37">
        <f t="shared" si="19"/>
        <v>-51.33674766967593</v>
      </c>
      <c r="P83" s="37">
        <f t="shared" si="19"/>
        <v>16.342880958796769</v>
      </c>
      <c r="Q83" s="37">
        <f t="shared" si="19"/>
        <v>607.49173528383892</v>
      </c>
      <c r="R83" s="37">
        <f t="shared" si="19"/>
        <v>-64.165253986658129</v>
      </c>
      <c r="S83" s="37">
        <f t="shared" si="19"/>
        <v>-0.9055815144873236</v>
      </c>
      <c r="T83" s="37">
        <f t="shared" si="19"/>
        <v>-5.5921355551932947</v>
      </c>
      <c r="U83" s="37">
        <f t="shared" si="19"/>
        <v>26.047125910861851</v>
      </c>
      <c r="V83" s="37">
        <f t="shared" si="19"/>
        <v>20.861423724850226</v>
      </c>
      <c r="W83" s="37">
        <f t="shared" si="19"/>
        <v>-7.8855279179849163</v>
      </c>
      <c r="X83" s="37">
        <f t="shared" si="19"/>
        <v>17.629279924450486</v>
      </c>
      <c r="Y83" s="37">
        <f t="shared" si="19"/>
        <v>450.91726372392759</v>
      </c>
      <c r="Z83" s="37">
        <f t="shared" si="19"/>
        <v>-18.135174103861175</v>
      </c>
      <c r="AA83" s="37">
        <f t="shared" si="14"/>
        <v>13.410114701546178</v>
      </c>
      <c r="AB83" s="37">
        <f t="shared" si="15"/>
        <v>-29.770022785621734</v>
      </c>
      <c r="AC83" s="37">
        <f t="shared" si="16"/>
        <v>14.425710278981654</v>
      </c>
      <c r="AD83" s="37">
        <f t="shared" si="17"/>
        <v>-56.996262241227036</v>
      </c>
      <c r="AE83" s="37">
        <f t="shared" si="17"/>
        <v>-13.475398167378572</v>
      </c>
      <c r="AF83" s="38">
        <f t="shared" si="18"/>
        <v>12.816047235915335</v>
      </c>
    </row>
    <row r="84" spans="1:32">
      <c r="A84" s="1" t="s">
        <v>53</v>
      </c>
      <c r="B84" s="1" t="s">
        <v>54</v>
      </c>
      <c r="C84" s="65" t="s">
        <v>434</v>
      </c>
      <c r="D84" s="37">
        <f t="shared" si="13"/>
        <v>173.07441644335421</v>
      </c>
      <c r="E84" s="37">
        <f t="shared" si="19"/>
        <v>41.309508957241292</v>
      </c>
      <c r="F84" s="37">
        <f t="shared" si="19"/>
        <v>31.890745630542312</v>
      </c>
      <c r="G84" s="37">
        <f t="shared" si="19"/>
        <v>15.475494073170367</v>
      </c>
      <c r="H84" s="37">
        <f t="shared" si="19"/>
        <v>45.474386342429568</v>
      </c>
      <c r="I84" s="37">
        <f t="shared" si="19"/>
        <v>19.411731044149732</v>
      </c>
      <c r="J84" s="37">
        <f t="shared" si="19"/>
        <v>54.103610826388802</v>
      </c>
      <c r="K84" s="37">
        <f t="shared" si="19"/>
        <v>63.420742796666161</v>
      </c>
      <c r="L84" s="37">
        <f t="shared" si="19"/>
        <v>-25.062610824641965</v>
      </c>
      <c r="M84" s="37">
        <f t="shared" si="19"/>
        <v>24.56243370163989</v>
      </c>
      <c r="N84" s="37">
        <f t="shared" si="19"/>
        <v>20.743075793970633</v>
      </c>
      <c r="O84" s="37">
        <f t="shared" si="19"/>
        <v>28.865879694538052</v>
      </c>
      <c r="P84" s="37">
        <f t="shared" si="19"/>
        <v>7.3378557109025451</v>
      </c>
      <c r="Q84" s="37">
        <f t="shared" si="19"/>
        <v>78.080460791674426</v>
      </c>
      <c r="R84" s="37">
        <f t="shared" si="19"/>
        <v>32.047888532398474</v>
      </c>
      <c r="S84" s="37">
        <f t="shared" si="19"/>
        <v>6.6285959529116099</v>
      </c>
      <c r="T84" s="37">
        <f t="shared" si="19"/>
        <v>4.6176782317818805</v>
      </c>
      <c r="U84" s="37">
        <f t="shared" si="19"/>
        <v>0.14205636241852915</v>
      </c>
      <c r="V84" s="37">
        <f t="shared" si="19"/>
        <v>0.38590120357872593</v>
      </c>
      <c r="W84" s="37">
        <f t="shared" si="19"/>
        <v>-11.054270370455455</v>
      </c>
      <c r="X84" s="37">
        <f t="shared" si="19"/>
        <v>-8.8771688850066965</v>
      </c>
      <c r="Y84" s="37">
        <f t="shared" si="19"/>
        <v>-3.595308065485753</v>
      </c>
      <c r="Z84" s="37">
        <f t="shared" si="19"/>
        <v>24.884987393849727</v>
      </c>
      <c r="AA84" s="37">
        <f t="shared" si="14"/>
        <v>-7.5330586732174396</v>
      </c>
      <c r="AB84" s="37">
        <f t="shared" si="15"/>
        <v>4.8524281851190381</v>
      </c>
      <c r="AC84" s="37">
        <f t="shared" si="16"/>
        <v>24.715251914858413</v>
      </c>
      <c r="AD84" s="37">
        <f t="shared" si="17"/>
        <v>2.2935552923306375</v>
      </c>
      <c r="AE84" s="37">
        <f t="shared" si="17"/>
        <v>-17.384493563835946</v>
      </c>
      <c r="AF84" s="38">
        <f t="shared" si="18"/>
        <v>17.422791760283744</v>
      </c>
    </row>
    <row r="85" spans="1:32">
      <c r="A85" s="1" t="s">
        <v>55</v>
      </c>
      <c r="B85" s="1" t="s">
        <v>56</v>
      </c>
      <c r="C85" s="65" t="s">
        <v>434</v>
      </c>
      <c r="D85" s="37">
        <f t="shared" si="13"/>
        <v>21.513231445064747</v>
      </c>
      <c r="E85" s="37">
        <f t="shared" si="19"/>
        <v>32.893457094824043</v>
      </c>
      <c r="F85" s="37">
        <f t="shared" si="19"/>
        <v>17.34222682152118</v>
      </c>
      <c r="G85" s="37">
        <f t="shared" si="19"/>
        <v>67.067834914018988</v>
      </c>
      <c r="H85" s="37">
        <f t="shared" si="19"/>
        <v>105.52241289137419</v>
      </c>
      <c r="I85" s="37">
        <f t="shared" si="19"/>
        <v>-2.4614560410731912</v>
      </c>
      <c r="J85" s="37">
        <f t="shared" si="19"/>
        <v>22.319411803834882</v>
      </c>
      <c r="K85" s="37">
        <f t="shared" si="19"/>
        <v>24.683442932588534</v>
      </c>
      <c r="L85" s="37">
        <f t="shared" si="19"/>
        <v>-25.936475489081317</v>
      </c>
      <c r="M85" s="37">
        <f t="shared" si="19"/>
        <v>8.6172587382091166</v>
      </c>
      <c r="N85" s="37">
        <f t="shared" si="19"/>
        <v>-33.874203967134207</v>
      </c>
      <c r="O85" s="37">
        <f t="shared" si="19"/>
        <v>-6.5525739798746798</v>
      </c>
      <c r="P85" s="37">
        <f t="shared" si="19"/>
        <v>25.78232517548706</v>
      </c>
      <c r="Q85" s="37">
        <f t="shared" si="19"/>
        <v>70.371114031794122</v>
      </c>
      <c r="R85" s="37">
        <f t="shared" si="19"/>
        <v>23.377167734181498</v>
      </c>
      <c r="S85" s="37">
        <f t="shared" si="19"/>
        <v>8.7701905241544154</v>
      </c>
      <c r="T85" s="37">
        <f t="shared" si="19"/>
        <v>-1.9784364281994442</v>
      </c>
      <c r="U85" s="37">
        <f t="shared" si="19"/>
        <v>2.8399797844421926</v>
      </c>
      <c r="V85" s="37">
        <f t="shared" si="19"/>
        <v>-3.7485275803027918</v>
      </c>
      <c r="W85" s="37">
        <f t="shared" si="19"/>
        <v>1.6945566584976746</v>
      </c>
      <c r="X85" s="37">
        <f t="shared" si="19"/>
        <v>-8.8408987265639212</v>
      </c>
      <c r="Y85" s="37">
        <f t="shared" si="19"/>
        <v>-63.881445580057573</v>
      </c>
      <c r="Z85" s="37">
        <f t="shared" si="19"/>
        <v>-5.1576971826310682</v>
      </c>
      <c r="AA85" s="37">
        <f t="shared" si="14"/>
        <v>-8.6950507268138182</v>
      </c>
      <c r="AB85" s="37">
        <f t="shared" si="15"/>
        <v>205.65611592588419</v>
      </c>
      <c r="AC85" s="37">
        <f t="shared" si="16"/>
        <v>39.5097962996565</v>
      </c>
      <c r="AD85" s="37">
        <f t="shared" si="17"/>
        <v>14.469623419580586</v>
      </c>
      <c r="AE85" s="37">
        <f t="shared" si="17"/>
        <v>-11.647009974690789</v>
      </c>
      <c r="AF85" s="38">
        <f t="shared" si="18"/>
        <v>10.215000555319804</v>
      </c>
    </row>
    <row r="86" spans="1:32">
      <c r="A86" s="1" t="s">
        <v>57</v>
      </c>
      <c r="B86" s="1" t="s">
        <v>58</v>
      </c>
      <c r="C86" s="65" t="s">
        <v>434</v>
      </c>
      <c r="D86" s="37">
        <f t="shared" si="13"/>
        <v>181.74199992042588</v>
      </c>
      <c r="E86" s="37">
        <f t="shared" si="19"/>
        <v>33.454689564138448</v>
      </c>
      <c r="F86" s="37">
        <f t="shared" si="19"/>
        <v>-66.627718677404403</v>
      </c>
      <c r="G86" s="37">
        <f t="shared" si="19"/>
        <v>324.08014419192125</v>
      </c>
      <c r="H86" s="37">
        <f t="shared" si="19"/>
        <v>119.76522622886128</v>
      </c>
      <c r="I86" s="37">
        <f t="shared" si="19"/>
        <v>-7.4873019951426016</v>
      </c>
      <c r="J86" s="37">
        <f t="shared" si="19"/>
        <v>-61.540792479423409</v>
      </c>
      <c r="K86" s="37">
        <f t="shared" si="19"/>
        <v>24.409730853292672</v>
      </c>
      <c r="L86" s="37">
        <f t="shared" si="19"/>
        <v>-5.2611111753617195</v>
      </c>
      <c r="M86" s="37">
        <f t="shared" si="19"/>
        <v>214.54129615478115</v>
      </c>
      <c r="N86" s="37">
        <f t="shared" si="19"/>
        <v>-14.344468218817411</v>
      </c>
      <c r="O86" s="37">
        <f t="shared" si="19"/>
        <v>44.76177943406276</v>
      </c>
      <c r="P86" s="37">
        <f t="shared" si="19"/>
        <v>31.652578216798901</v>
      </c>
      <c r="Q86" s="37">
        <f t="shared" si="19"/>
        <v>78.803999683574915</v>
      </c>
      <c r="R86" s="37">
        <f t="shared" si="19"/>
        <v>11.525922193751043</v>
      </c>
      <c r="S86" s="37">
        <f t="shared" si="19"/>
        <v>32.1949410331232</v>
      </c>
      <c r="T86" s="37">
        <f t="shared" si="19"/>
        <v>29.452098926212216</v>
      </c>
      <c r="U86" s="37">
        <f t="shared" si="19"/>
        <v>24.839489781162555</v>
      </c>
      <c r="V86" s="37">
        <f t="shared" si="19"/>
        <v>18.570770117592005</v>
      </c>
      <c r="W86" s="37">
        <f t="shared" si="19"/>
        <v>7.7536858156330908</v>
      </c>
      <c r="X86" s="37">
        <f t="shared" si="19"/>
        <v>-2.8078137958203371</v>
      </c>
      <c r="Y86" s="37">
        <f t="shared" si="19"/>
        <v>16.11353687817379</v>
      </c>
      <c r="Z86" s="37">
        <f t="shared" si="19"/>
        <v>38.267928492991018</v>
      </c>
      <c r="AA86" s="37">
        <f t="shared" si="14"/>
        <v>-2.9554970002828611</v>
      </c>
      <c r="AB86" s="37">
        <f t="shared" si="15"/>
        <v>3.2295127717297305</v>
      </c>
      <c r="AC86" s="37">
        <f t="shared" si="16"/>
        <v>29.484508541379483</v>
      </c>
      <c r="AD86" s="37">
        <f t="shared" si="17"/>
        <v>17.04540221825215</v>
      </c>
      <c r="AE86" s="37">
        <f t="shared" si="17"/>
        <v>-13.107373556874364</v>
      </c>
      <c r="AF86" s="38">
        <f t="shared" si="18"/>
        <v>21.478500443564783</v>
      </c>
    </row>
    <row r="87" spans="1:32">
      <c r="A87" s="1" t="s">
        <v>59</v>
      </c>
      <c r="B87" s="1" t="s">
        <v>60</v>
      </c>
      <c r="C87" s="65" t="s">
        <v>434</v>
      </c>
      <c r="D87" s="37">
        <f t="shared" si="13"/>
        <v>18.553244281921749</v>
      </c>
      <c r="E87" s="37">
        <f t="shared" si="19"/>
        <v>41.708094069280008</v>
      </c>
      <c r="F87" s="37">
        <f t="shared" si="19"/>
        <v>14.309525381359251</v>
      </c>
      <c r="G87" s="37">
        <f t="shared" si="19"/>
        <v>24.227381541687436</v>
      </c>
      <c r="H87" s="37">
        <f t="shared" si="19"/>
        <v>47.251582457479316</v>
      </c>
      <c r="I87" s="37">
        <f t="shared" si="19"/>
        <v>-13.861325622795533</v>
      </c>
      <c r="J87" s="37">
        <f t="shared" si="19"/>
        <v>28.760644837044623</v>
      </c>
      <c r="K87" s="37">
        <f t="shared" si="19"/>
        <v>109.67929881278658</v>
      </c>
      <c r="L87" s="37">
        <f t="shared" si="19"/>
        <v>-0.13782129614479288</v>
      </c>
      <c r="M87" s="37">
        <f t="shared" si="19"/>
        <v>55.601365872092003</v>
      </c>
      <c r="N87" s="37">
        <f t="shared" si="19"/>
        <v>21.919954449068626</v>
      </c>
      <c r="O87" s="37">
        <f t="shared" si="19"/>
        <v>43.929819531344833</v>
      </c>
      <c r="P87" s="37">
        <f t="shared" si="19"/>
        <v>13.95427987651712</v>
      </c>
      <c r="Q87" s="37">
        <f t="shared" si="19"/>
        <v>75.548427777022169</v>
      </c>
      <c r="R87" s="37">
        <f t="shared" si="19"/>
        <v>36.955340692782471</v>
      </c>
      <c r="S87" s="37">
        <f t="shared" si="19"/>
        <v>14.495578878468862</v>
      </c>
      <c r="T87" s="37">
        <f t="shared" si="19"/>
        <v>20.853693452020224</v>
      </c>
      <c r="U87" s="37">
        <f t="shared" si="19"/>
        <v>1.1740130926675363</v>
      </c>
      <c r="V87" s="37">
        <f t="shared" si="19"/>
        <v>-7.1143006717492625</v>
      </c>
      <c r="W87" s="37">
        <f t="shared" si="19"/>
        <v>-1.5846146944732453</v>
      </c>
      <c r="X87" s="37">
        <f t="shared" si="19"/>
        <v>-13.058199957374981</v>
      </c>
      <c r="Y87" s="37">
        <f t="shared" si="19"/>
        <v>10.787757583566517</v>
      </c>
      <c r="Z87" s="37">
        <f t="shared" si="19"/>
        <v>-14.853843223408632</v>
      </c>
      <c r="AA87" s="37">
        <f t="shared" si="14"/>
        <v>-2.7476780728430015</v>
      </c>
      <c r="AB87" s="37">
        <f t="shared" si="15"/>
        <v>-4.9099178984361345</v>
      </c>
      <c r="AC87" s="37">
        <f t="shared" si="16"/>
        <v>22.030389139489245</v>
      </c>
      <c r="AD87" s="37">
        <f t="shared" si="17"/>
        <v>-58.344072527186441</v>
      </c>
      <c r="AE87" s="37">
        <f t="shared" si="17"/>
        <v>-8.7482772671039868</v>
      </c>
      <c r="AF87" s="38">
        <f t="shared" si="18"/>
        <v>12.103778537201165</v>
      </c>
    </row>
    <row r="88" spans="1:32">
      <c r="A88" s="1" t="s">
        <v>61</v>
      </c>
      <c r="B88" s="1" t="s">
        <v>62</v>
      </c>
      <c r="C88" s="65" t="s">
        <v>434</v>
      </c>
      <c r="D88" s="37">
        <f t="shared" si="13"/>
        <v>34.231343529126747</v>
      </c>
      <c r="E88" s="37">
        <f t="shared" si="19"/>
        <v>33.602418128179607</v>
      </c>
      <c r="F88" s="37">
        <f t="shared" si="19"/>
        <v>3.5318142240784169</v>
      </c>
      <c r="G88" s="37">
        <f t="shared" si="19"/>
        <v>2.9990578087776214</v>
      </c>
      <c r="H88" s="37">
        <f t="shared" si="19"/>
        <v>23.652167325641059</v>
      </c>
      <c r="I88" s="37">
        <f t="shared" si="19"/>
        <v>2.9945827998708978</v>
      </c>
      <c r="J88" s="37">
        <f t="shared" si="19"/>
        <v>7.9828318323509393</v>
      </c>
      <c r="K88" s="37">
        <f t="shared" si="19"/>
        <v>7.5561731431438517</v>
      </c>
      <c r="L88" s="37">
        <f t="shared" si="19"/>
        <v>-33.636367213810161</v>
      </c>
      <c r="M88" s="37">
        <f t="shared" si="19"/>
        <v>74.203304503566358</v>
      </c>
      <c r="N88" s="37">
        <f t="shared" si="19"/>
        <v>41.142526330097866</v>
      </c>
      <c r="O88" s="37">
        <f t="shared" si="19"/>
        <v>8.129841766263894</v>
      </c>
      <c r="P88" s="37">
        <f t="shared" si="19"/>
        <v>7.5312338777972201</v>
      </c>
      <c r="Q88" s="37">
        <f t="shared" si="19"/>
        <v>49.784273924466675</v>
      </c>
      <c r="R88" s="37">
        <f t="shared" si="19"/>
        <v>48.257299009597489</v>
      </c>
      <c r="S88" s="37">
        <f t="shared" si="19"/>
        <v>8.4601155459306909</v>
      </c>
      <c r="T88" s="37">
        <f t="shared" si="19"/>
        <v>5.3518220856438603</v>
      </c>
      <c r="U88" s="37">
        <f t="shared" si="19"/>
        <v>1.5782086541309894</v>
      </c>
      <c r="V88" s="37">
        <f t="shared" si="19"/>
        <v>1.2402792779302274</v>
      </c>
      <c r="W88" s="37">
        <f t="shared" si="19"/>
        <v>-6.8577998056052536</v>
      </c>
      <c r="X88" s="37">
        <f t="shared" si="19"/>
        <v>-6.4354312084261096</v>
      </c>
      <c r="Y88" s="37">
        <f t="shared" si="19"/>
        <v>42.743914220408612</v>
      </c>
      <c r="Z88" s="37">
        <f t="shared" si="19"/>
        <v>-30.983380338665896</v>
      </c>
      <c r="AA88" s="37">
        <f t="shared" si="14"/>
        <v>2.0161694489199959</v>
      </c>
      <c r="AB88" s="37">
        <f t="shared" si="15"/>
        <v>-76.799748220024739</v>
      </c>
      <c r="AC88" s="37">
        <f t="shared" si="16"/>
        <v>13.04257509966871</v>
      </c>
      <c r="AD88" s="37">
        <f t="shared" si="17"/>
        <v>305.98891776858767</v>
      </c>
      <c r="AE88" s="37">
        <f t="shared" si="17"/>
        <v>-10.449689459442553</v>
      </c>
      <c r="AF88" s="38">
        <f t="shared" si="18"/>
        <v>8.8498624519981917</v>
      </c>
    </row>
    <row r="89" spans="1:32">
      <c r="A89" s="1" t="s">
        <v>63</v>
      </c>
      <c r="B89" s="1" t="s">
        <v>64</v>
      </c>
      <c r="C89" s="65" t="s">
        <v>434</v>
      </c>
      <c r="D89" s="37">
        <f t="shared" si="13"/>
        <v>35.000640878817734</v>
      </c>
      <c r="E89" s="37">
        <f t="shared" ref="E89:Z93" si="20">IFERROR((E30/D30)*100-100,"--")</f>
        <v>19.975910199261577</v>
      </c>
      <c r="F89" s="37">
        <f t="shared" si="20"/>
        <v>9.6053684979489304</v>
      </c>
      <c r="G89" s="37">
        <f t="shared" si="20"/>
        <v>13.349277428736812</v>
      </c>
      <c r="H89" s="37">
        <f t="shared" si="20"/>
        <v>47.989446615975169</v>
      </c>
      <c r="I89" s="37">
        <f t="shared" si="20"/>
        <v>28.006735520594418</v>
      </c>
      <c r="J89" s="37">
        <f t="shared" si="20"/>
        <v>26.581852347585567</v>
      </c>
      <c r="K89" s="37">
        <f t="shared" si="20"/>
        <v>25.794043440312748</v>
      </c>
      <c r="L89" s="37">
        <f t="shared" si="20"/>
        <v>-27.637198938437635</v>
      </c>
      <c r="M89" s="37">
        <f t="shared" si="20"/>
        <v>37.066808283376986</v>
      </c>
      <c r="N89" s="37">
        <f t="shared" si="20"/>
        <v>31.73467008057122</v>
      </c>
      <c r="O89" s="37">
        <f t="shared" si="20"/>
        <v>30.294512276033032</v>
      </c>
      <c r="P89" s="37">
        <f t="shared" si="20"/>
        <v>25.679656537656825</v>
      </c>
      <c r="Q89" s="37">
        <f t="shared" si="20"/>
        <v>101.92102991089681</v>
      </c>
      <c r="R89" s="37">
        <f t="shared" si="20"/>
        <v>20.649598463995787</v>
      </c>
      <c r="S89" s="37">
        <f t="shared" si="20"/>
        <v>19.341780662852585</v>
      </c>
      <c r="T89" s="37">
        <f t="shared" si="20"/>
        <v>14.539700425590027</v>
      </c>
      <c r="U89" s="37">
        <f t="shared" si="20"/>
        <v>7.4403323513856634</v>
      </c>
      <c r="V89" s="37">
        <f t="shared" si="20"/>
        <v>7.975987005914817</v>
      </c>
      <c r="W89" s="37">
        <f t="shared" si="20"/>
        <v>6.6254631475858048</v>
      </c>
      <c r="X89" s="37">
        <f t="shared" si="20"/>
        <v>0.98578740213774552</v>
      </c>
      <c r="Y89" s="37">
        <f t="shared" si="20"/>
        <v>77.080649539354425</v>
      </c>
      <c r="Z89" s="37">
        <f t="shared" si="20"/>
        <v>-32.443036244780515</v>
      </c>
      <c r="AA89" s="37">
        <f t="shared" si="14"/>
        <v>13.058019428833489</v>
      </c>
      <c r="AB89" s="37">
        <f t="shared" si="15"/>
        <v>29.454307785404836</v>
      </c>
      <c r="AC89" s="37">
        <f t="shared" si="16"/>
        <v>11.823988197545106</v>
      </c>
      <c r="AD89" s="37">
        <f t="shared" si="17"/>
        <v>0.45916027033389639</v>
      </c>
      <c r="AE89" s="37">
        <f t="shared" si="17"/>
        <v>-1.7445390204351696</v>
      </c>
      <c r="AF89" s="38">
        <f t="shared" si="18"/>
        <v>17.384635862488068</v>
      </c>
    </row>
    <row r="90" spans="1:32">
      <c r="A90" s="1" t="s">
        <v>65</v>
      </c>
      <c r="B90" s="1" t="s">
        <v>66</v>
      </c>
      <c r="C90" s="65" t="s">
        <v>434</v>
      </c>
      <c r="D90" s="37">
        <f t="shared" si="13"/>
        <v>-6.2933677551509106</v>
      </c>
      <c r="E90" s="37">
        <f t="shared" si="20"/>
        <v>4.0619217784752237</v>
      </c>
      <c r="F90" s="37">
        <f t="shared" si="20"/>
        <v>-3.0001245843755555</v>
      </c>
      <c r="G90" s="37">
        <f t="shared" si="20"/>
        <v>-6.6019303957500171</v>
      </c>
      <c r="H90" s="37">
        <f t="shared" si="20"/>
        <v>-1.0445292578423562</v>
      </c>
      <c r="I90" s="37">
        <f t="shared" si="20"/>
        <v>-12.19111545822193</v>
      </c>
      <c r="J90" s="37">
        <f t="shared" si="20"/>
        <v>3.4173023035195342</v>
      </c>
      <c r="K90" s="37">
        <f t="shared" si="20"/>
        <v>6.0771953942512198</v>
      </c>
      <c r="L90" s="37">
        <f t="shared" si="20"/>
        <v>-41.032539260674326</v>
      </c>
      <c r="M90" s="37">
        <f t="shared" si="20"/>
        <v>-3.1883212835519856</v>
      </c>
      <c r="N90" s="37">
        <f t="shared" si="20"/>
        <v>0.10292903367783879</v>
      </c>
      <c r="O90" s="37">
        <f t="shared" si="20"/>
        <v>21.688668846174068</v>
      </c>
      <c r="P90" s="37">
        <f t="shared" si="20"/>
        <v>13.175032937659708</v>
      </c>
      <c r="Q90" s="37">
        <f t="shared" si="20"/>
        <v>71.195347658552123</v>
      </c>
      <c r="R90" s="37">
        <f t="shared" si="20"/>
        <v>29.714081307665765</v>
      </c>
      <c r="S90" s="37">
        <f t="shared" si="20"/>
        <v>19.579065442734816</v>
      </c>
      <c r="T90" s="37">
        <f t="shared" si="20"/>
        <v>37.789820756167643</v>
      </c>
      <c r="U90" s="37">
        <f t="shared" si="20"/>
        <v>10.356126835068451</v>
      </c>
      <c r="V90" s="37">
        <f t="shared" si="20"/>
        <v>-3.6370340958712433</v>
      </c>
      <c r="W90" s="37">
        <f t="shared" si="20"/>
        <v>6.1672713956723015</v>
      </c>
      <c r="X90" s="37">
        <f t="shared" si="20"/>
        <v>-2.9081799667736448</v>
      </c>
      <c r="Y90" s="37">
        <f t="shared" si="20"/>
        <v>-9.8286599350489894</v>
      </c>
      <c r="Z90" s="37">
        <f t="shared" si="20"/>
        <v>-7.2426453518699532</v>
      </c>
      <c r="AA90" s="37">
        <f t="shared" si="14"/>
        <v>5.2801728642067616</v>
      </c>
      <c r="AB90" s="37">
        <f t="shared" si="15"/>
        <v>-25.943418968525222</v>
      </c>
      <c r="AC90" s="37">
        <f t="shared" si="16"/>
        <v>22.750629325037977</v>
      </c>
      <c r="AD90" s="37">
        <f t="shared" si="17"/>
        <v>8.0876931099553673</v>
      </c>
      <c r="AE90" s="37">
        <f t="shared" si="17"/>
        <v>-0.35534729368528417</v>
      </c>
      <c r="AF90" s="38">
        <f t="shared" si="18"/>
        <v>2.9009722054266689</v>
      </c>
    </row>
    <row r="91" spans="1:32">
      <c r="A91" s="1" t="s">
        <v>67</v>
      </c>
      <c r="B91" s="1" t="s">
        <v>68</v>
      </c>
      <c r="C91" s="65" t="s">
        <v>434</v>
      </c>
      <c r="D91" s="37">
        <f t="shared" si="13"/>
        <v>-2.2956132491853651</v>
      </c>
      <c r="E91" s="37">
        <f t="shared" si="20"/>
        <v>18.585632469595353</v>
      </c>
      <c r="F91" s="37">
        <f t="shared" si="20"/>
        <v>-1.5034225066128784</v>
      </c>
      <c r="G91" s="37">
        <f t="shared" si="20"/>
        <v>36.885616607815052</v>
      </c>
      <c r="H91" s="37">
        <f t="shared" si="20"/>
        <v>6.9223409736800363</v>
      </c>
      <c r="I91" s="37">
        <f t="shared" si="20"/>
        <v>2.9651520802992621</v>
      </c>
      <c r="J91" s="37">
        <f t="shared" si="20"/>
        <v>16.508561627172867</v>
      </c>
      <c r="K91" s="37">
        <f t="shared" si="20"/>
        <v>16.248030541265507</v>
      </c>
      <c r="L91" s="37">
        <f t="shared" si="20"/>
        <v>-37.844662521870085</v>
      </c>
      <c r="M91" s="37">
        <f t="shared" si="20"/>
        <v>21.060552878446188</v>
      </c>
      <c r="N91" s="37">
        <f t="shared" si="20"/>
        <v>10.077160968571135</v>
      </c>
      <c r="O91" s="37">
        <f t="shared" si="20"/>
        <v>19.616696372782073</v>
      </c>
      <c r="P91" s="37">
        <f t="shared" si="20"/>
        <v>16.36308593314233</v>
      </c>
      <c r="Q91" s="37">
        <f t="shared" si="20"/>
        <v>61.40644310327724</v>
      </c>
      <c r="R91" s="37">
        <f t="shared" si="20"/>
        <v>42.556597368037671</v>
      </c>
      <c r="S91" s="37">
        <f t="shared" si="20"/>
        <v>22.497785858196636</v>
      </c>
      <c r="T91" s="37">
        <f t="shared" si="20"/>
        <v>6.2193861215417883</v>
      </c>
      <c r="U91" s="37">
        <f t="shared" si="20"/>
        <v>1.3716475231490222</v>
      </c>
      <c r="V91" s="37">
        <f t="shared" si="20"/>
        <v>10.37249849048041</v>
      </c>
      <c r="W91" s="37">
        <f t="shared" si="20"/>
        <v>2.430211366785656</v>
      </c>
      <c r="X91" s="37">
        <f t="shared" si="20"/>
        <v>0.31597007023486867</v>
      </c>
      <c r="Y91" s="37">
        <f t="shared" si="20"/>
        <v>-3.5954298403449059</v>
      </c>
      <c r="Z91" s="37">
        <f t="shared" si="20"/>
        <v>6.6813180370556324</v>
      </c>
      <c r="AA91" s="37">
        <f t="shared" si="14"/>
        <v>-2.0607893233882777</v>
      </c>
      <c r="AB91" s="37">
        <f t="shared" si="15"/>
        <v>-4.6641865156155831</v>
      </c>
      <c r="AC91" s="37">
        <f t="shared" si="16"/>
        <v>22.023339886141486</v>
      </c>
      <c r="AD91" s="37">
        <f t="shared" si="17"/>
        <v>12.135769427493329</v>
      </c>
      <c r="AE91" s="37">
        <f t="shared" si="17"/>
        <v>0.22506271948363121</v>
      </c>
      <c r="AF91" s="38">
        <f t="shared" si="18"/>
        <v>9.0001902284432305</v>
      </c>
    </row>
    <row r="92" spans="1:32">
      <c r="A92" s="1" t="s">
        <v>69</v>
      </c>
      <c r="B92" s="1" t="s">
        <v>70</v>
      </c>
      <c r="C92" s="65" t="s">
        <v>434</v>
      </c>
      <c r="D92" s="37">
        <f t="shared" si="13"/>
        <v>7.9917900341615109</v>
      </c>
      <c r="E92" s="37">
        <f t="shared" si="20"/>
        <v>34.610552625867626</v>
      </c>
      <c r="F92" s="37">
        <f t="shared" si="20"/>
        <v>18.698963838699029</v>
      </c>
      <c r="G92" s="37">
        <f t="shared" si="20"/>
        <v>5.2393680171055195</v>
      </c>
      <c r="H92" s="37">
        <f t="shared" si="20"/>
        <v>37.35605696651217</v>
      </c>
      <c r="I92" s="37">
        <f t="shared" si="20"/>
        <v>20.414968243155542</v>
      </c>
      <c r="J92" s="37">
        <f t="shared" si="20"/>
        <v>34.168189044958609</v>
      </c>
      <c r="K92" s="37">
        <f t="shared" si="20"/>
        <v>16.471972587276881</v>
      </c>
      <c r="L92" s="37">
        <f t="shared" si="20"/>
        <v>-24.406062362121645</v>
      </c>
      <c r="M92" s="37">
        <f t="shared" si="20"/>
        <v>32.739108351916656</v>
      </c>
      <c r="N92" s="37">
        <f t="shared" si="20"/>
        <v>28.796606233529758</v>
      </c>
      <c r="O92" s="37">
        <f t="shared" si="20"/>
        <v>39.377496515731082</v>
      </c>
      <c r="P92" s="37">
        <f t="shared" si="20"/>
        <v>26.923293855250293</v>
      </c>
      <c r="Q92" s="37">
        <f t="shared" si="20"/>
        <v>84.934247618587591</v>
      </c>
      <c r="R92" s="37">
        <f t="shared" si="20"/>
        <v>31.941984737646834</v>
      </c>
      <c r="S92" s="37">
        <f t="shared" si="20"/>
        <v>21.298945054974212</v>
      </c>
      <c r="T92" s="37">
        <f t="shared" si="20"/>
        <v>20.843483270959837</v>
      </c>
      <c r="U92" s="37">
        <f t="shared" si="20"/>
        <v>4.2810229257969468</v>
      </c>
      <c r="V92" s="37">
        <f t="shared" si="20"/>
        <v>14.50915001490651</v>
      </c>
      <c r="W92" s="37">
        <f t="shared" si="20"/>
        <v>0.81216721089538169</v>
      </c>
      <c r="X92" s="37">
        <f t="shared" si="20"/>
        <v>1.8626177295987958</v>
      </c>
      <c r="Y92" s="37">
        <f t="shared" si="20"/>
        <v>107.94944062352059</v>
      </c>
      <c r="Z92" s="37">
        <f t="shared" si="20"/>
        <v>-42.90884329530784</v>
      </c>
      <c r="AA92" s="37">
        <f t="shared" si="14"/>
        <v>4.0046178581204543</v>
      </c>
      <c r="AB92" s="37">
        <f t="shared" si="15"/>
        <v>14.985172200476953</v>
      </c>
      <c r="AC92" s="37">
        <f t="shared" si="16"/>
        <v>7.2571371077355167</v>
      </c>
      <c r="AD92" s="37">
        <f t="shared" si="17"/>
        <v>10.076772279290196</v>
      </c>
      <c r="AE92" s="37">
        <f t="shared" si="17"/>
        <v>3.3293409406932994</v>
      </c>
      <c r="AF92" s="38">
        <f t="shared" si="18"/>
        <v>16.387085950042106</v>
      </c>
    </row>
    <row r="93" spans="1:32">
      <c r="B93" s="1" t="s">
        <v>431</v>
      </c>
      <c r="C93" s="65" t="s">
        <v>434</v>
      </c>
      <c r="D93" s="37">
        <f t="shared" si="13"/>
        <v>37.225756366310094</v>
      </c>
      <c r="E93" s="37">
        <f t="shared" si="20"/>
        <v>23.426852549260218</v>
      </c>
      <c r="F93" s="37">
        <f t="shared" si="20"/>
        <v>13.207836541147316</v>
      </c>
      <c r="G93" s="37">
        <f t="shared" si="20"/>
        <v>17.821843963012853</v>
      </c>
      <c r="H93" s="37">
        <f t="shared" si="20"/>
        <v>43.082172727407851</v>
      </c>
      <c r="I93" s="37">
        <f t="shared" si="20"/>
        <v>14.574744524143696</v>
      </c>
      <c r="J93" s="37">
        <f t="shared" si="20"/>
        <v>38.904413316869693</v>
      </c>
      <c r="K93" s="37">
        <f t="shared" si="20"/>
        <v>42.450578571312292</v>
      </c>
      <c r="L93" s="37">
        <f t="shared" si="20"/>
        <v>-21.664556227228161</v>
      </c>
      <c r="M93" s="37">
        <f t="shared" si="20"/>
        <v>44.26178161022537</v>
      </c>
      <c r="N93" s="37">
        <f t="shared" si="20"/>
        <v>18.640044329503411</v>
      </c>
      <c r="O93" s="37">
        <f t="shared" si="20"/>
        <v>15.233316538775483</v>
      </c>
      <c r="P93" s="37">
        <f t="shared" si="20"/>
        <v>44.921878065619836</v>
      </c>
      <c r="Q93" s="37">
        <f t="shared" si="20"/>
        <v>38.943427954428699</v>
      </c>
      <c r="R93" s="37">
        <f t="shared" si="20"/>
        <v>28.00079276518116</v>
      </c>
      <c r="S93" s="37">
        <f t="shared" si="20"/>
        <v>10.426199934614488</v>
      </c>
      <c r="T93" s="37">
        <f t="shared" si="20"/>
        <v>8.6975504121816982</v>
      </c>
      <c r="U93" s="37">
        <f t="shared" si="20"/>
        <v>8.8128818953497046</v>
      </c>
      <c r="V93" s="37">
        <f t="shared" si="20"/>
        <v>0.53815707081288622</v>
      </c>
      <c r="W93" s="37">
        <f t="shared" si="20"/>
        <v>7.2603014198405589</v>
      </c>
      <c r="X93" s="37">
        <f t="shared" si="20"/>
        <v>-7.5077336099546983</v>
      </c>
      <c r="Y93" s="37">
        <f t="shared" si="20"/>
        <v>2.2659513904718835</v>
      </c>
      <c r="Z93" s="37">
        <f t="shared" si="20"/>
        <v>4.7490505170591888</v>
      </c>
      <c r="AA93" s="37">
        <f t="shared" si="14"/>
        <v>-1.3940911093781096</v>
      </c>
      <c r="AB93" s="37">
        <f t="shared" si="15"/>
        <v>1.2408666885435053</v>
      </c>
      <c r="AC93" s="37">
        <f t="shared" si="16"/>
        <v>27.400892175078866</v>
      </c>
      <c r="AD93" s="37">
        <f t="shared" si="17"/>
        <v>-20.915855144778902</v>
      </c>
      <c r="AE93" s="37">
        <f t="shared" si="17"/>
        <v>-11.820540860528411</v>
      </c>
      <c r="AF93" s="38">
        <f t="shared" si="18"/>
        <v>13.165637823484275</v>
      </c>
    </row>
    <row r="94" spans="1:32">
      <c r="A94" s="30"/>
      <c r="C94" s="36"/>
      <c r="D94" s="36"/>
      <c r="E94" s="36"/>
      <c r="F94" s="36"/>
      <c r="G94" s="36"/>
      <c r="H94" s="36"/>
      <c r="I94" s="37"/>
      <c r="J94" s="37"/>
      <c r="K94" s="37"/>
      <c r="L94" s="36"/>
      <c r="M94" s="37"/>
      <c r="N94" s="37"/>
      <c r="O94" s="37"/>
      <c r="P94" s="37"/>
      <c r="Q94" s="37"/>
      <c r="R94" s="37"/>
      <c r="S94" s="37"/>
      <c r="T94" s="37"/>
      <c r="U94" s="37"/>
      <c r="V94" s="37"/>
      <c r="W94" s="37"/>
      <c r="X94" s="37"/>
      <c r="Y94" s="37"/>
      <c r="Z94" s="37"/>
      <c r="AA94" s="37"/>
      <c r="AB94" s="37"/>
      <c r="AC94" s="37"/>
      <c r="AD94" s="37"/>
      <c r="AE94" s="37"/>
      <c r="AF94" s="38"/>
    </row>
    <row r="95" spans="1:32" ht="13.8" thickBo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3.8" thickTop="1">
      <c r="A96" s="40" t="s">
        <v>583</v>
      </c>
    </row>
  </sheetData>
  <mergeCells count="5">
    <mergeCell ref="C2:AF2"/>
    <mergeCell ref="C4:AF4"/>
    <mergeCell ref="C7:AF8"/>
    <mergeCell ref="C35:AF36"/>
    <mergeCell ref="C65:AF66"/>
  </mergeCells>
  <hyperlinks>
    <hyperlink ref="A1" location="INDICE!A1" display="ÍNDICE" xr:uid="{00000000-0004-0000-0400-000000000000}"/>
  </hyperlinks>
  <pageMargins left="0.75" right="0.75" top="1" bottom="1" header="0" footer="0"/>
  <pageSetup paperSize="9" orientation="portrait" verticalDpi="12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96"/>
  <sheetViews>
    <sheetView zoomScaleNormal="100" workbookViewId="0"/>
  </sheetViews>
  <sheetFormatPr baseColWidth="10" defaultColWidth="10.88671875" defaultRowHeight="13.2"/>
  <cols>
    <col min="1" max="1" width="11.44140625" style="1" customWidth="1"/>
    <col min="2" max="2" width="43.88671875" style="1" customWidth="1"/>
    <col min="3" max="17" width="10.88671875" style="1"/>
    <col min="18" max="18" width="12.44140625" style="1" bestFit="1" customWidth="1"/>
    <col min="19" max="31" width="12.44140625" style="1" customWidth="1"/>
    <col min="32" max="32" width="10.88671875" style="1"/>
    <col min="33" max="38" width="12.44140625" style="1" bestFit="1" customWidth="1"/>
    <col min="39" max="41" width="11.44140625" style="1" bestFit="1" customWidth="1"/>
    <col min="42" max="16384" width="10.88671875" style="1"/>
  </cols>
  <sheetData>
    <row r="1" spans="1:33">
      <c r="A1" s="25" t="s">
        <v>428</v>
      </c>
    </row>
    <row r="2" spans="1:33">
      <c r="B2" s="26"/>
      <c r="C2" s="92" t="s">
        <v>435</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3">
      <c r="A3" s="27"/>
      <c r="B3" s="27"/>
      <c r="C3" s="27"/>
      <c r="D3" s="27"/>
      <c r="E3" s="27"/>
      <c r="F3" s="27"/>
      <c r="G3" s="27"/>
      <c r="H3" s="27"/>
      <c r="I3" s="27"/>
      <c r="J3" s="27"/>
      <c r="K3" s="27"/>
      <c r="L3" s="27"/>
      <c r="M3" s="27"/>
      <c r="N3" s="27"/>
      <c r="O3" s="27"/>
      <c r="P3" s="26"/>
      <c r="Q3" s="26"/>
      <c r="R3" s="26"/>
      <c r="S3" s="26"/>
      <c r="T3" s="26"/>
      <c r="U3" s="26"/>
      <c r="V3" s="26"/>
      <c r="W3" s="26"/>
      <c r="X3" s="26"/>
      <c r="Y3" s="26"/>
      <c r="Z3" s="26"/>
      <c r="AA3" s="26"/>
      <c r="AB3" s="26"/>
      <c r="AC3" s="26"/>
      <c r="AD3" s="26"/>
      <c r="AE3" s="26"/>
    </row>
    <row r="4" spans="1:33">
      <c r="B4" s="26"/>
      <c r="C4" s="92" t="s">
        <v>570</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3" ht="13.8" thickBot="1">
      <c r="A5" s="27"/>
      <c r="B5" s="26"/>
      <c r="C5" s="28"/>
      <c r="D5" s="28"/>
      <c r="E5" s="28"/>
      <c r="F5" s="28"/>
      <c r="G5" s="28"/>
      <c r="H5" s="28"/>
      <c r="I5" s="28"/>
      <c r="J5" s="28"/>
      <c r="K5" s="28"/>
      <c r="L5" s="28"/>
      <c r="M5" s="28"/>
      <c r="N5" s="28"/>
      <c r="O5" s="28"/>
      <c r="P5" s="28"/>
      <c r="Q5" s="26"/>
      <c r="R5" s="26"/>
      <c r="S5" s="26"/>
      <c r="T5" s="26"/>
      <c r="U5" s="26"/>
      <c r="V5" s="26"/>
      <c r="W5" s="26"/>
      <c r="X5" s="26"/>
      <c r="Y5" s="26"/>
      <c r="Z5" s="26"/>
      <c r="AA5" s="26"/>
      <c r="AB5" s="26"/>
      <c r="AC5" s="26"/>
      <c r="AD5" s="26"/>
      <c r="AE5" s="26"/>
    </row>
    <row r="6" spans="1:33" ht="13.8"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v>2023</v>
      </c>
      <c r="AF6" s="29" t="s">
        <v>568</v>
      </c>
    </row>
    <row r="7" spans="1:33">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27"/>
    </row>
    <row r="8" spans="1:33" ht="13.8" thickBot="1">
      <c r="B8" s="27"/>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3" ht="13.8" thickTop="1">
      <c r="A9" s="30" t="s">
        <v>21</v>
      </c>
      <c r="B9" s="30" t="s">
        <v>22</v>
      </c>
      <c r="C9" s="41">
        <v>116.0558185</v>
      </c>
      <c r="D9" s="41">
        <v>200.858487</v>
      </c>
      <c r="E9" s="41">
        <v>150.27890600000001</v>
      </c>
      <c r="F9" s="41">
        <v>173.62342300000003</v>
      </c>
      <c r="G9" s="41">
        <v>289.448106</v>
      </c>
      <c r="H9" s="41">
        <v>432.07960450000002</v>
      </c>
      <c r="I9" s="41">
        <v>443.64025700000002</v>
      </c>
      <c r="J9" s="41">
        <v>433.69699900000001</v>
      </c>
      <c r="K9" s="41">
        <v>492.5601190000001</v>
      </c>
      <c r="L9" s="41">
        <v>524.99758250000002</v>
      </c>
      <c r="M9" s="41">
        <v>497.09520149999997</v>
      </c>
      <c r="N9" s="41">
        <v>670.56700650000005</v>
      </c>
      <c r="O9" s="41">
        <v>893.07933600000001</v>
      </c>
      <c r="P9" s="41">
        <v>507.5069744999999</v>
      </c>
      <c r="Q9" s="41">
        <v>5741.8285079999996</v>
      </c>
      <c r="R9" s="41">
        <v>1003.126796</v>
      </c>
      <c r="S9" s="41">
        <v>1131.1906779999999</v>
      </c>
      <c r="T9" s="41">
        <v>1587.4403</v>
      </c>
      <c r="U9" s="41">
        <v>1489.3481770000001</v>
      </c>
      <c r="V9" s="41">
        <v>1386.407377</v>
      </c>
      <c r="W9" s="41">
        <v>937.64720199999999</v>
      </c>
      <c r="X9" s="41">
        <v>587.43722100000002</v>
      </c>
      <c r="Y9" s="41">
        <v>5253.1557409999996</v>
      </c>
      <c r="Z9" s="41">
        <v>5149.0741629999984</v>
      </c>
      <c r="AA9" s="41">
        <v>4691.9659730000003</v>
      </c>
      <c r="AB9" s="41">
        <v>4059.6434049999993</v>
      </c>
      <c r="AC9" s="41">
        <v>4586.3374799999992</v>
      </c>
      <c r="AD9" s="41">
        <v>3937.5169830000009</v>
      </c>
      <c r="AE9" s="41">
        <v>3359.2173229999999</v>
      </c>
      <c r="AF9" s="41">
        <f>SUM(C9:AE9)</f>
        <v>50726.825148000004</v>
      </c>
    </row>
    <row r="10" spans="1:33">
      <c r="A10" s="1" t="s">
        <v>23</v>
      </c>
      <c r="B10" s="1" t="s">
        <v>24</v>
      </c>
      <c r="C10" s="41">
        <v>6028.191495</v>
      </c>
      <c r="D10" s="41">
        <v>5677.2267900000015</v>
      </c>
      <c r="E10" s="41">
        <v>5910.0222439999989</v>
      </c>
      <c r="F10" s="41">
        <v>7881.5822609999987</v>
      </c>
      <c r="G10" s="41">
        <v>9227.5354609999995</v>
      </c>
      <c r="H10" s="41">
        <v>12952.413245</v>
      </c>
      <c r="I10" s="41">
        <v>13470.173107500001</v>
      </c>
      <c r="J10" s="41">
        <v>15494.848938499999</v>
      </c>
      <c r="K10" s="41">
        <v>17369.769160999997</v>
      </c>
      <c r="L10" s="41">
        <v>33511.264129499999</v>
      </c>
      <c r="M10" s="41">
        <v>41522.977672000001</v>
      </c>
      <c r="N10" s="41">
        <v>49074.259375499998</v>
      </c>
      <c r="O10" s="41">
        <v>38605.551365500003</v>
      </c>
      <c r="P10" s="41">
        <v>19712.059383499967</v>
      </c>
      <c r="Q10" s="41">
        <v>36435.772322999997</v>
      </c>
      <c r="R10" s="41">
        <v>45481.638264000001</v>
      </c>
      <c r="S10" s="41">
        <v>55298.747949999997</v>
      </c>
      <c r="T10" s="41">
        <v>62945.559872999998</v>
      </c>
      <c r="U10" s="41">
        <v>70534.401987000005</v>
      </c>
      <c r="V10" s="41">
        <v>67357.4138849999</v>
      </c>
      <c r="W10" s="41">
        <v>84219.290246999997</v>
      </c>
      <c r="X10" s="41">
        <v>77835.606026999973</v>
      </c>
      <c r="Y10" s="41">
        <v>74240.95156999999</v>
      </c>
      <c r="Z10" s="41">
        <v>75603.56549399998</v>
      </c>
      <c r="AA10" s="41">
        <v>68585.767668999964</v>
      </c>
      <c r="AB10" s="41">
        <v>66798.477624000006</v>
      </c>
      <c r="AC10" s="41">
        <v>82728.03762100001</v>
      </c>
      <c r="AD10" s="41">
        <v>41331.600597000004</v>
      </c>
      <c r="AE10" s="41">
        <v>39028.388854000004</v>
      </c>
      <c r="AF10" s="41">
        <f t="shared" ref="AF10:AF33" si="0">SUM(C10:AE10)</f>
        <v>1224863.0946139998</v>
      </c>
    </row>
    <row r="11" spans="1:33">
      <c r="A11" s="1" t="s">
        <v>25</v>
      </c>
      <c r="B11" s="1" t="s">
        <v>26</v>
      </c>
      <c r="C11" s="41">
        <v>4067.1931049999998</v>
      </c>
      <c r="D11" s="41">
        <v>3082.66147</v>
      </c>
      <c r="E11" s="41">
        <v>3579.2933709999984</v>
      </c>
      <c r="F11" s="41">
        <v>3462.591606</v>
      </c>
      <c r="G11" s="41">
        <v>4544.2070859999985</v>
      </c>
      <c r="H11" s="41">
        <v>9370.0004814999993</v>
      </c>
      <c r="I11" s="41">
        <v>9221.5077380000002</v>
      </c>
      <c r="J11" s="41">
        <v>11361.795273</v>
      </c>
      <c r="K11" s="41">
        <v>10977.269809999998</v>
      </c>
      <c r="L11" s="41">
        <v>29011.102406499998</v>
      </c>
      <c r="M11" s="41">
        <v>37828.581309000001</v>
      </c>
      <c r="N11" s="41">
        <v>44358.867487000003</v>
      </c>
      <c r="O11" s="41">
        <v>22771.9890725</v>
      </c>
      <c r="P11" s="41">
        <v>8278.9581065000039</v>
      </c>
      <c r="Q11" s="41">
        <v>14218.779537</v>
      </c>
      <c r="R11" s="41">
        <v>16317.439640000001</v>
      </c>
      <c r="S11" s="41">
        <v>18718.347505000002</v>
      </c>
      <c r="T11" s="41">
        <v>21871.090208000001</v>
      </c>
      <c r="U11" s="41">
        <v>25211.990269999998</v>
      </c>
      <c r="V11" s="41">
        <v>22871.696199000002</v>
      </c>
      <c r="W11" s="41">
        <v>23050.331302999999</v>
      </c>
      <c r="X11" s="41">
        <v>21015.280824000001</v>
      </c>
      <c r="Y11" s="41">
        <v>22765.418420000002</v>
      </c>
      <c r="Z11" s="41">
        <v>22481.39603</v>
      </c>
      <c r="AA11" s="41">
        <v>20902.995601000017</v>
      </c>
      <c r="AB11" s="41">
        <v>4410.4481950000009</v>
      </c>
      <c r="AC11" s="41">
        <v>4188.7453859999996</v>
      </c>
      <c r="AD11" s="41">
        <v>22750.944578000006</v>
      </c>
      <c r="AE11" s="41">
        <v>22364.604217999997</v>
      </c>
      <c r="AF11" s="41">
        <f t="shared" si="0"/>
        <v>485055.52623600006</v>
      </c>
    </row>
    <row r="12" spans="1:33">
      <c r="A12" s="1" t="s">
        <v>27</v>
      </c>
      <c r="B12" s="1" t="s">
        <v>28</v>
      </c>
      <c r="C12" s="41">
        <v>78.931869000000006</v>
      </c>
      <c r="D12" s="41">
        <v>246.44953900000002</v>
      </c>
      <c r="E12" s="41">
        <v>217.92190999999997</v>
      </c>
      <c r="F12" s="41">
        <v>426.15749499999993</v>
      </c>
      <c r="G12" s="41">
        <v>569.37018499999988</v>
      </c>
      <c r="H12" s="41">
        <v>400.44281749999999</v>
      </c>
      <c r="I12" s="41">
        <v>481.46683849999999</v>
      </c>
      <c r="J12" s="41">
        <v>672.23610199999996</v>
      </c>
      <c r="K12" s="41">
        <v>1722.7729789999999</v>
      </c>
      <c r="L12" s="41">
        <v>1247.986046</v>
      </c>
      <c r="M12" s="41">
        <v>1621.7703779999999</v>
      </c>
      <c r="N12" s="41">
        <v>1897.9858035</v>
      </c>
      <c r="O12" s="41">
        <v>2707.9486919999999</v>
      </c>
      <c r="P12" s="41">
        <v>2719.7939580000007</v>
      </c>
      <c r="Q12" s="41">
        <v>4828.7667929999998</v>
      </c>
      <c r="R12" s="41">
        <v>5824.8904599999996</v>
      </c>
      <c r="S12" s="41">
        <v>6763.2267330000004</v>
      </c>
      <c r="T12" s="41">
        <v>3764.6067320000002</v>
      </c>
      <c r="U12" s="41">
        <v>2976.047239</v>
      </c>
      <c r="V12" s="41">
        <v>3077.9326580000002</v>
      </c>
      <c r="W12" s="41">
        <v>4495.4059259999995</v>
      </c>
      <c r="X12" s="41">
        <v>3557.2363389999996</v>
      </c>
      <c r="Y12" s="41">
        <v>2555.8571870000001</v>
      </c>
      <c r="Z12" s="41">
        <v>2368.7722020000001</v>
      </c>
      <c r="AA12" s="41">
        <v>2235.7939879999999</v>
      </c>
      <c r="AB12" s="41">
        <v>4817.6648600000008</v>
      </c>
      <c r="AC12" s="41">
        <v>4911.0942269999996</v>
      </c>
      <c r="AD12" s="41">
        <v>11038.98481</v>
      </c>
      <c r="AE12" s="41">
        <v>9036.2624609999984</v>
      </c>
      <c r="AF12" s="41">
        <f t="shared" si="0"/>
        <v>87263.777227499988</v>
      </c>
    </row>
    <row r="13" spans="1:33">
      <c r="A13" s="1" t="s">
        <v>29</v>
      </c>
      <c r="B13" s="1" t="s">
        <v>30</v>
      </c>
      <c r="C13" s="41">
        <v>2660.3132070000001</v>
      </c>
      <c r="D13" s="41">
        <v>1490.2478070000002</v>
      </c>
      <c r="E13" s="41">
        <v>1878.6536229999995</v>
      </c>
      <c r="F13" s="41">
        <v>1944.4471609999998</v>
      </c>
      <c r="G13" s="41">
        <v>2661.1512229999989</v>
      </c>
      <c r="H13" s="41">
        <v>7206.7742269999999</v>
      </c>
      <c r="I13" s="41">
        <v>7126.8417625000002</v>
      </c>
      <c r="J13" s="41">
        <v>8398.6386469999998</v>
      </c>
      <c r="K13" s="41">
        <v>6819.9449539999978</v>
      </c>
      <c r="L13" s="41">
        <v>24892.3641675</v>
      </c>
      <c r="M13" s="41">
        <v>33145.293398499998</v>
      </c>
      <c r="N13" s="41">
        <v>39371.741769499997</v>
      </c>
      <c r="O13" s="41">
        <v>16139.909648000001</v>
      </c>
      <c r="P13" s="41">
        <v>4565.2153049999952</v>
      </c>
      <c r="Q13" s="41">
        <v>6945.8943609999997</v>
      </c>
      <c r="R13" s="41">
        <v>8198.6538839999994</v>
      </c>
      <c r="S13" s="41">
        <v>8694.9416369999999</v>
      </c>
      <c r="T13" s="41">
        <v>8300.952996</v>
      </c>
      <c r="U13" s="41">
        <v>8403.8892130000004</v>
      </c>
      <c r="V13" s="41">
        <v>9238.5732570000091</v>
      </c>
      <c r="W13" s="41">
        <v>25667.327794000001</v>
      </c>
      <c r="X13" s="41">
        <v>25759.362606000002</v>
      </c>
      <c r="Y13" s="41">
        <v>13384.926069000001</v>
      </c>
      <c r="Z13" s="41">
        <v>13265.742157999999</v>
      </c>
      <c r="AA13" s="41">
        <v>12989.414616000013</v>
      </c>
      <c r="AB13" s="41">
        <v>1181.760886</v>
      </c>
      <c r="AC13" s="41">
        <v>1697.0537749999996</v>
      </c>
      <c r="AD13" s="41">
        <v>20516.068551000008</v>
      </c>
      <c r="AE13" s="41">
        <v>21426.875389000004</v>
      </c>
      <c r="AF13" s="41">
        <f t="shared" si="0"/>
        <v>343972.97409200005</v>
      </c>
    </row>
    <row r="14" spans="1:33">
      <c r="A14" s="1" t="s">
        <v>31</v>
      </c>
      <c r="B14" s="1" t="s">
        <v>32</v>
      </c>
      <c r="C14" s="41">
        <v>2775.8200805000001</v>
      </c>
      <c r="D14" s="41">
        <v>1428.7388810000002</v>
      </c>
      <c r="E14" s="41">
        <v>1807.7592279999994</v>
      </c>
      <c r="F14" s="41">
        <v>1890.0553709999999</v>
      </c>
      <c r="G14" s="41">
        <v>2595.0430239999987</v>
      </c>
      <c r="H14" s="41">
        <v>7142.9118145000002</v>
      </c>
      <c r="I14" s="41">
        <v>7119.9014575000001</v>
      </c>
      <c r="J14" s="41">
        <v>8354.7625934999996</v>
      </c>
      <c r="K14" s="41">
        <v>6918.5522489999985</v>
      </c>
      <c r="L14" s="41">
        <v>25258.593766999998</v>
      </c>
      <c r="M14" s="41">
        <v>33425.615104500001</v>
      </c>
      <c r="N14" s="41">
        <v>39735.436920499997</v>
      </c>
      <c r="O14" s="41">
        <v>18926.248930000002</v>
      </c>
      <c r="P14" s="41">
        <v>5795.5451380000004</v>
      </c>
      <c r="Q14" s="41">
        <v>9458.1128439999993</v>
      </c>
      <c r="R14" s="41">
        <v>11744.645363</v>
      </c>
      <c r="S14" s="41">
        <v>14243.497938</v>
      </c>
      <c r="T14" s="41">
        <v>17293.063199</v>
      </c>
      <c r="U14" s="41">
        <v>20864.077359999999</v>
      </c>
      <c r="V14" s="41">
        <v>18489.139411</v>
      </c>
      <c r="W14" s="41">
        <v>17099.029471999998</v>
      </c>
      <c r="X14" s="41">
        <v>15162.755119999998</v>
      </c>
      <c r="Y14" s="41">
        <v>17051.003122000002</v>
      </c>
      <c r="Z14" s="41">
        <v>16726.616033999999</v>
      </c>
      <c r="AA14" s="41">
        <v>15005.898379000017</v>
      </c>
      <c r="AB14" s="41">
        <v>16598.905477</v>
      </c>
      <c r="AC14" s="41">
        <v>20829.675602999996</v>
      </c>
      <c r="AD14" s="41">
        <v>18770.744805000006</v>
      </c>
      <c r="AE14" s="41">
        <v>18868.268212999999</v>
      </c>
      <c r="AF14" s="41">
        <f t="shared" si="0"/>
        <v>411380.416899</v>
      </c>
    </row>
    <row r="15" spans="1:33">
      <c r="A15" s="1" t="s">
        <v>33</v>
      </c>
      <c r="B15" s="1" t="s">
        <v>34</v>
      </c>
      <c r="C15" s="41">
        <v>339.1362135</v>
      </c>
      <c r="D15" s="41">
        <v>256.60922500000004</v>
      </c>
      <c r="E15" s="41">
        <v>339.15913700000004</v>
      </c>
      <c r="F15" s="41">
        <v>318.65168699999992</v>
      </c>
      <c r="G15" s="41">
        <v>410.853881</v>
      </c>
      <c r="H15" s="41">
        <v>764.73982100000001</v>
      </c>
      <c r="I15" s="41">
        <v>1036.731094</v>
      </c>
      <c r="J15" s="41">
        <v>1667.5228505</v>
      </c>
      <c r="K15" s="41">
        <v>916.68619100000001</v>
      </c>
      <c r="L15" s="41">
        <v>1344.250059</v>
      </c>
      <c r="M15" s="41">
        <v>886.82857550000006</v>
      </c>
      <c r="N15" s="41">
        <v>860.29866249999998</v>
      </c>
      <c r="O15" s="41">
        <v>868.17534950000004</v>
      </c>
      <c r="P15" s="41">
        <v>553.35299749999979</v>
      </c>
      <c r="Q15" s="41">
        <v>675.06861200000003</v>
      </c>
      <c r="R15" s="41">
        <v>1081.103382</v>
      </c>
      <c r="S15" s="41">
        <v>695.73441100000002</v>
      </c>
      <c r="T15" s="41">
        <v>909.30963199999997</v>
      </c>
      <c r="U15" s="41">
        <v>966.905935</v>
      </c>
      <c r="V15" s="41">
        <v>1124.5788689999999</v>
      </c>
      <c r="W15" s="41">
        <v>612.38845400000002</v>
      </c>
      <c r="X15" s="41">
        <v>636.64461100000005</v>
      </c>
      <c r="Y15" s="41">
        <v>640.99058100000002</v>
      </c>
      <c r="Z15" s="41">
        <v>731.91925800000001</v>
      </c>
      <c r="AA15" s="41">
        <v>883.88499299999989</v>
      </c>
      <c r="AB15" s="41">
        <v>766.15505200000007</v>
      </c>
      <c r="AC15" s="41">
        <v>719.93916599999977</v>
      </c>
      <c r="AD15" s="41">
        <v>627.9198550000001</v>
      </c>
      <c r="AE15" s="41">
        <v>561.59447399999999</v>
      </c>
      <c r="AF15" s="41">
        <f t="shared" si="0"/>
        <v>22197.133029000004</v>
      </c>
    </row>
    <row r="16" spans="1:33">
      <c r="A16" s="1" t="s">
        <v>35</v>
      </c>
      <c r="B16" s="1" t="s">
        <v>36</v>
      </c>
      <c r="C16" s="41">
        <v>321.14578</v>
      </c>
      <c r="D16" s="41">
        <v>971.12037100000009</v>
      </c>
      <c r="E16" s="41">
        <v>1236.797781</v>
      </c>
      <c r="F16" s="41">
        <v>1221.2771599999996</v>
      </c>
      <c r="G16" s="41">
        <v>1561.8952729999999</v>
      </c>
      <c r="H16" s="41">
        <v>1507.3876505000001</v>
      </c>
      <c r="I16" s="41">
        <v>1594.191255</v>
      </c>
      <c r="J16" s="41">
        <v>2325.8606020000002</v>
      </c>
      <c r="K16" s="41">
        <v>4371.1946490000009</v>
      </c>
      <c r="L16" s="41">
        <v>4318.7366515000003</v>
      </c>
      <c r="M16" s="41">
        <v>4147.2345459999997</v>
      </c>
      <c r="N16" s="41">
        <v>5475.9338865</v>
      </c>
      <c r="O16" s="41">
        <v>4373.2943160000004</v>
      </c>
      <c r="P16" s="41">
        <v>4305.8328825000008</v>
      </c>
      <c r="Q16" s="41">
        <v>7635.5945659999998</v>
      </c>
      <c r="R16" s="41">
        <v>10040.429179999999</v>
      </c>
      <c r="S16" s="41">
        <v>10962.588572000001</v>
      </c>
      <c r="T16" s="41">
        <v>10757.244493</v>
      </c>
      <c r="U16" s="41">
        <v>13455.15235</v>
      </c>
      <c r="V16" s="41">
        <v>13708.374959999999</v>
      </c>
      <c r="W16" s="41">
        <v>13059.862675000002</v>
      </c>
      <c r="X16" s="41">
        <v>10525.055258</v>
      </c>
      <c r="Y16" s="41">
        <v>10950.201832000002</v>
      </c>
      <c r="Z16" s="41">
        <v>14984.389694000001</v>
      </c>
      <c r="AA16" s="41">
        <v>11825.853163000007</v>
      </c>
      <c r="AB16" s="41">
        <v>14806.976515000004</v>
      </c>
      <c r="AC16" s="41">
        <v>17910.361716000003</v>
      </c>
      <c r="AD16" s="41">
        <v>14705.242272000001</v>
      </c>
      <c r="AE16" s="41">
        <v>11323.111896000002</v>
      </c>
      <c r="AF16" s="41">
        <f t="shared" si="0"/>
        <v>224382.34194600006</v>
      </c>
    </row>
    <row r="17" spans="1:32">
      <c r="A17" s="1" t="s">
        <v>37</v>
      </c>
      <c r="B17" s="1" t="s">
        <v>38</v>
      </c>
      <c r="C17" s="41">
        <v>199.20812599999999</v>
      </c>
      <c r="D17" s="41">
        <v>439.47327000000001</v>
      </c>
      <c r="E17" s="41">
        <v>570.84743300000036</v>
      </c>
      <c r="F17" s="41">
        <v>863.2148940000003</v>
      </c>
      <c r="G17" s="41">
        <v>1085.9117630000001</v>
      </c>
      <c r="H17" s="41">
        <v>792.00671499999999</v>
      </c>
      <c r="I17" s="41">
        <v>967.22426700000005</v>
      </c>
      <c r="J17" s="41">
        <v>1264.5412484999999</v>
      </c>
      <c r="K17" s="41">
        <v>3393.0521980000021</v>
      </c>
      <c r="L17" s="41">
        <v>2540.9049544999998</v>
      </c>
      <c r="M17" s="41">
        <v>3284.3408840000002</v>
      </c>
      <c r="N17" s="41">
        <v>4356.5128295000004</v>
      </c>
      <c r="O17" s="41">
        <v>5385.2101535000002</v>
      </c>
      <c r="P17" s="41">
        <v>5539.298101000003</v>
      </c>
      <c r="Q17" s="41">
        <v>9468.7608099999998</v>
      </c>
      <c r="R17" s="41">
        <v>12079.573736</v>
      </c>
      <c r="S17" s="41">
        <v>14037.547227999999</v>
      </c>
      <c r="T17" s="41">
        <v>14485.026569</v>
      </c>
      <c r="U17" s="41">
        <v>13647.687172</v>
      </c>
      <c r="V17" s="41">
        <v>13445.895736</v>
      </c>
      <c r="W17" s="41">
        <v>12164.842644</v>
      </c>
      <c r="X17" s="41">
        <v>10353.089258</v>
      </c>
      <c r="Y17" s="41">
        <v>11557.457536</v>
      </c>
      <c r="Z17" s="41">
        <v>12376.541909</v>
      </c>
      <c r="AA17" s="41">
        <v>11257.584569999994</v>
      </c>
      <c r="AB17" s="41">
        <v>10874.504315999997</v>
      </c>
      <c r="AC17" s="41">
        <v>12278.773763000001</v>
      </c>
      <c r="AD17" s="41">
        <v>10740.858070000002</v>
      </c>
      <c r="AE17" s="41">
        <v>7975.5027949999994</v>
      </c>
      <c r="AF17" s="41">
        <f t="shared" si="0"/>
        <v>207425.39294900003</v>
      </c>
    </row>
    <row r="18" spans="1:32">
      <c r="A18" s="1" t="s">
        <v>39</v>
      </c>
      <c r="B18" s="1" t="s">
        <v>40</v>
      </c>
      <c r="C18" s="41">
        <v>63.823823500000003</v>
      </c>
      <c r="D18" s="41">
        <v>115.62056699999999</v>
      </c>
      <c r="E18" s="41">
        <v>98.679975000000013</v>
      </c>
      <c r="F18" s="41">
        <v>71.520559000000006</v>
      </c>
      <c r="G18" s="41">
        <v>87.241316000000012</v>
      </c>
      <c r="H18" s="41">
        <v>81.658626499999997</v>
      </c>
      <c r="I18" s="41">
        <v>83.425215499999993</v>
      </c>
      <c r="J18" s="41">
        <v>101.1620355</v>
      </c>
      <c r="K18" s="41">
        <v>315.66904199999999</v>
      </c>
      <c r="L18" s="41">
        <v>127.861721</v>
      </c>
      <c r="M18" s="41">
        <v>186.19554199999999</v>
      </c>
      <c r="N18" s="41">
        <v>185.14646400000001</v>
      </c>
      <c r="O18" s="41">
        <v>180.766806</v>
      </c>
      <c r="P18" s="41">
        <v>200.65783649999997</v>
      </c>
      <c r="Q18" s="41">
        <v>255.012979</v>
      </c>
      <c r="R18" s="41">
        <v>323.77651800000001</v>
      </c>
      <c r="S18" s="41">
        <v>404.19113099999998</v>
      </c>
      <c r="T18" s="41">
        <v>304.46299399999998</v>
      </c>
      <c r="U18" s="41">
        <v>300.877092</v>
      </c>
      <c r="V18" s="41">
        <v>337.99291499999998</v>
      </c>
      <c r="W18" s="41">
        <v>317.27905999999996</v>
      </c>
      <c r="X18" s="41">
        <v>324.28360599999996</v>
      </c>
      <c r="Y18" s="41">
        <v>340.94007399999998</v>
      </c>
      <c r="Z18" s="41">
        <v>269.90797999999995</v>
      </c>
      <c r="AA18" s="41">
        <v>292.73428000000001</v>
      </c>
      <c r="AB18" s="41">
        <v>297.38266199999998</v>
      </c>
      <c r="AC18" s="41">
        <v>268.99127099999998</v>
      </c>
      <c r="AD18" s="41">
        <v>248.69337300000001</v>
      </c>
      <c r="AE18" s="41">
        <v>227.77881699999998</v>
      </c>
      <c r="AF18" s="41">
        <f t="shared" si="0"/>
        <v>6413.7342815000002</v>
      </c>
    </row>
    <row r="19" spans="1:32">
      <c r="A19" s="1" t="s">
        <v>41</v>
      </c>
      <c r="B19" s="1" t="s">
        <v>42</v>
      </c>
      <c r="C19" s="41">
        <v>241.9614425</v>
      </c>
      <c r="D19" s="41">
        <v>263.93011099999995</v>
      </c>
      <c r="E19" s="41">
        <v>308.23843199999993</v>
      </c>
      <c r="F19" s="41">
        <v>357.78427799999997</v>
      </c>
      <c r="G19" s="41">
        <v>498.629458</v>
      </c>
      <c r="H19" s="41">
        <v>821.38112049999995</v>
      </c>
      <c r="I19" s="41">
        <v>965.44992850000006</v>
      </c>
      <c r="J19" s="41">
        <v>1177.6135644999999</v>
      </c>
      <c r="K19" s="41">
        <v>1556.0150149999997</v>
      </c>
      <c r="L19" s="41">
        <v>2271.3246115000002</v>
      </c>
      <c r="M19" s="41">
        <v>2924.2975390000001</v>
      </c>
      <c r="N19" s="41">
        <v>3814.5871790000001</v>
      </c>
      <c r="O19" s="41">
        <v>4553.5616259999997</v>
      </c>
      <c r="P19" s="41">
        <v>4890.0278080000044</v>
      </c>
      <c r="Q19" s="41">
        <v>9021.9388529999997</v>
      </c>
      <c r="R19" s="41">
        <v>12008.785802</v>
      </c>
      <c r="S19" s="41">
        <v>13369.384333</v>
      </c>
      <c r="T19" s="41">
        <v>13695.989566</v>
      </c>
      <c r="U19" s="41">
        <v>14344.609318999999</v>
      </c>
      <c r="V19" s="41">
        <v>15339.684052000001</v>
      </c>
      <c r="W19" s="41">
        <v>14253.211609000002</v>
      </c>
      <c r="X19" s="41">
        <v>14179.358441</v>
      </c>
      <c r="Y19" s="41">
        <v>15501.476758000001</v>
      </c>
      <c r="Z19" s="41">
        <v>3689.823594</v>
      </c>
      <c r="AA19" s="41">
        <v>3321.9928550000009</v>
      </c>
      <c r="AB19" s="41">
        <v>14950.718370999994</v>
      </c>
      <c r="AC19" s="41">
        <v>17402.721048999996</v>
      </c>
      <c r="AD19" s="41">
        <v>15019.151449999996</v>
      </c>
      <c r="AE19" s="41">
        <v>11965.611854999999</v>
      </c>
      <c r="AF19" s="41">
        <f t="shared" si="0"/>
        <v>212709.26002049996</v>
      </c>
    </row>
    <row r="20" spans="1:32">
      <c r="A20" s="1" t="s">
        <v>43</v>
      </c>
      <c r="B20" s="1" t="s">
        <v>44</v>
      </c>
      <c r="C20" s="41">
        <v>205.09750149999999</v>
      </c>
      <c r="D20" s="41">
        <v>200.52454299999997</v>
      </c>
      <c r="E20" s="41">
        <v>317.60179799999997</v>
      </c>
      <c r="F20" s="41">
        <v>255.05618800000002</v>
      </c>
      <c r="G20" s="41">
        <v>183.24994800000002</v>
      </c>
      <c r="H20" s="41">
        <v>320.32110399999999</v>
      </c>
      <c r="I20" s="41">
        <v>439.10040350000003</v>
      </c>
      <c r="J20" s="41">
        <v>540.93301399999996</v>
      </c>
      <c r="K20" s="41">
        <v>434.3799130000001</v>
      </c>
      <c r="L20" s="41">
        <v>870.13268049999999</v>
      </c>
      <c r="M20" s="41">
        <v>923.15588249999996</v>
      </c>
      <c r="N20" s="41">
        <v>1149.9579060000001</v>
      </c>
      <c r="O20" s="41">
        <v>1517.0596660000001</v>
      </c>
      <c r="P20" s="41">
        <v>1734.1717530000001</v>
      </c>
      <c r="Q20" s="41">
        <v>3048.9295149999998</v>
      </c>
      <c r="R20" s="41">
        <v>3704.1272570000001</v>
      </c>
      <c r="S20" s="41">
        <v>4179.5398640000003</v>
      </c>
      <c r="T20" s="41">
        <v>3931.7330390000002</v>
      </c>
      <c r="U20" s="41">
        <v>4283.3029850000003</v>
      </c>
      <c r="V20" s="41">
        <v>5011.4758920000004</v>
      </c>
      <c r="W20" s="41">
        <v>4605.5131190000002</v>
      </c>
      <c r="X20" s="41">
        <v>4765.4291060000005</v>
      </c>
      <c r="Y20" s="41">
        <v>5076.0778310000005</v>
      </c>
      <c r="Z20" s="41">
        <v>306.83964600000002</v>
      </c>
      <c r="AA20" s="41">
        <v>320.06330499999996</v>
      </c>
      <c r="AB20" s="41">
        <v>6416.6185340000011</v>
      </c>
      <c r="AC20" s="41">
        <v>6729.679999</v>
      </c>
      <c r="AD20" s="41">
        <v>6482.3024840000026</v>
      </c>
      <c r="AE20" s="41">
        <v>6025.3524880000004</v>
      </c>
      <c r="AF20" s="41">
        <f t="shared" si="0"/>
        <v>73977.727365000028</v>
      </c>
    </row>
    <row r="21" spans="1:32">
      <c r="A21" s="1" t="s">
        <v>45</v>
      </c>
      <c r="B21" s="1" t="s">
        <v>46</v>
      </c>
      <c r="C21" s="41">
        <v>127.54277949999999</v>
      </c>
      <c r="D21" s="41">
        <v>347.91725300000007</v>
      </c>
      <c r="E21" s="41">
        <v>488.05529000000007</v>
      </c>
      <c r="F21" s="41">
        <v>511.97214700000018</v>
      </c>
      <c r="G21" s="41">
        <v>634.11620199999993</v>
      </c>
      <c r="H21" s="41">
        <v>425.87030299999998</v>
      </c>
      <c r="I21" s="41">
        <v>422.32383099999998</v>
      </c>
      <c r="J21" s="41">
        <v>551.50000899999998</v>
      </c>
      <c r="K21" s="41">
        <v>1389.0762820000004</v>
      </c>
      <c r="L21" s="41">
        <v>1074.6376534999999</v>
      </c>
      <c r="M21" s="41">
        <v>1216.1062655000001</v>
      </c>
      <c r="N21" s="41">
        <v>1460.02324</v>
      </c>
      <c r="O21" s="41">
        <v>1768.368524</v>
      </c>
      <c r="P21" s="41">
        <v>1945.7592595000001</v>
      </c>
      <c r="Q21" s="41">
        <v>3346.800663</v>
      </c>
      <c r="R21" s="41">
        <v>4459.1678620000002</v>
      </c>
      <c r="S21" s="41">
        <v>4554.5661300000002</v>
      </c>
      <c r="T21" s="41">
        <v>4078.2423410000001</v>
      </c>
      <c r="U21" s="41">
        <v>4086.457641</v>
      </c>
      <c r="V21" s="41">
        <v>4327.3985670000002</v>
      </c>
      <c r="W21" s="41">
        <v>3686.44542</v>
      </c>
      <c r="X21" s="41">
        <v>3558.5262339999999</v>
      </c>
      <c r="Y21" s="41">
        <v>4033.5021700000002</v>
      </c>
      <c r="Z21" s="41">
        <v>4405.3287630000004</v>
      </c>
      <c r="AA21" s="41">
        <v>3966.3976030000008</v>
      </c>
      <c r="AB21" s="41">
        <v>3998.6482249999995</v>
      </c>
      <c r="AC21" s="41">
        <v>4840.1684559999985</v>
      </c>
      <c r="AD21" s="41">
        <v>4317.3871319999989</v>
      </c>
      <c r="AE21" s="41">
        <v>3989.5229209999989</v>
      </c>
      <c r="AF21" s="41">
        <f t="shared" si="0"/>
        <v>74011.829166999989</v>
      </c>
    </row>
    <row r="22" spans="1:32">
      <c r="A22" s="1" t="s">
        <v>47</v>
      </c>
      <c r="B22" s="1" t="s">
        <v>48</v>
      </c>
      <c r="C22" s="41">
        <v>363.59844399999997</v>
      </c>
      <c r="D22" s="41">
        <v>889.32878899999992</v>
      </c>
      <c r="E22" s="41">
        <v>1067.033361</v>
      </c>
      <c r="F22" s="41">
        <v>1597.9320930000001</v>
      </c>
      <c r="G22" s="41">
        <v>2977.2082639999999</v>
      </c>
      <c r="H22" s="41">
        <v>1881.3642124999999</v>
      </c>
      <c r="I22" s="41">
        <v>1441.8017394999999</v>
      </c>
      <c r="J22" s="41">
        <v>1458.807832</v>
      </c>
      <c r="K22" s="41">
        <v>2828.5353940000005</v>
      </c>
      <c r="L22" s="41">
        <v>1484.5672199999999</v>
      </c>
      <c r="M22" s="41">
        <v>935.06384000000003</v>
      </c>
      <c r="N22" s="41">
        <v>704.80509050000001</v>
      </c>
      <c r="O22" s="41">
        <v>396.32475799999997</v>
      </c>
      <c r="P22" s="41">
        <v>301.85057449999988</v>
      </c>
      <c r="Q22" s="41">
        <v>321.08023100000003</v>
      </c>
      <c r="R22" s="41">
        <v>334.38392299999998</v>
      </c>
      <c r="S22" s="41">
        <v>268.069838</v>
      </c>
      <c r="T22" s="41">
        <v>187.484207</v>
      </c>
      <c r="U22" s="41">
        <v>153.59168500000001</v>
      </c>
      <c r="V22" s="41">
        <v>161.16557</v>
      </c>
      <c r="W22" s="41">
        <v>154.44600800000001</v>
      </c>
      <c r="X22" s="41">
        <v>142.69467499999999</v>
      </c>
      <c r="Y22" s="41">
        <v>160.167202</v>
      </c>
      <c r="Z22" s="41">
        <v>150.57346800000002</v>
      </c>
      <c r="AA22" s="41">
        <v>143.809158</v>
      </c>
      <c r="AB22" s="41">
        <v>157.92182300000002</v>
      </c>
      <c r="AC22" s="41">
        <v>186.328002</v>
      </c>
      <c r="AD22" s="41">
        <v>153.02362900000003</v>
      </c>
      <c r="AE22" s="41">
        <v>154.54959099999996</v>
      </c>
      <c r="AF22" s="41">
        <f t="shared" si="0"/>
        <v>21157.510621999994</v>
      </c>
    </row>
    <row r="23" spans="1:32">
      <c r="A23" s="1" t="s">
        <v>49</v>
      </c>
      <c r="B23" s="1" t="s">
        <v>50</v>
      </c>
      <c r="C23" s="41">
        <v>727.75137500000005</v>
      </c>
      <c r="D23" s="41">
        <v>3555.5551759999998</v>
      </c>
      <c r="E23" s="41">
        <v>4925.2085610000004</v>
      </c>
      <c r="F23" s="41">
        <v>6362.7186769999998</v>
      </c>
      <c r="G23" s="41">
        <v>10076.671571999999</v>
      </c>
      <c r="H23" s="41">
        <v>8445.5874475000001</v>
      </c>
      <c r="I23" s="41">
        <v>10123.231668500001</v>
      </c>
      <c r="J23" s="41">
        <v>16306.447716500001</v>
      </c>
      <c r="K23" s="41">
        <v>45292.73195500001</v>
      </c>
      <c r="L23" s="41">
        <v>34984.599357999999</v>
      </c>
      <c r="M23" s="41">
        <v>46038.551648499997</v>
      </c>
      <c r="N23" s="41">
        <v>59334.7938115</v>
      </c>
      <c r="O23" s="41">
        <v>71620.491016</v>
      </c>
      <c r="P23" s="41">
        <v>72704.924023000014</v>
      </c>
      <c r="Q23" s="41">
        <v>134635.509953</v>
      </c>
      <c r="R23" s="41">
        <v>178083.902393</v>
      </c>
      <c r="S23" s="41">
        <v>193133.19464900001</v>
      </c>
      <c r="T23" s="41">
        <v>217100.53654599999</v>
      </c>
      <c r="U23" s="41">
        <v>258557.66903600001</v>
      </c>
      <c r="V23" s="41">
        <v>247955.00216999999</v>
      </c>
      <c r="W23" s="41">
        <v>259585.04245000001</v>
      </c>
      <c r="X23" s="41">
        <v>255189.65616300001</v>
      </c>
      <c r="Y23" s="41">
        <v>284562.68790000002</v>
      </c>
      <c r="Z23" s="41">
        <v>338714.12379600003</v>
      </c>
      <c r="AA23" s="41">
        <v>329770.81475399988</v>
      </c>
      <c r="AB23" s="41">
        <v>374517.72085699998</v>
      </c>
      <c r="AC23" s="41">
        <v>463630.68512899999</v>
      </c>
      <c r="AD23" s="41">
        <v>436280.21452899993</v>
      </c>
      <c r="AE23" s="41">
        <v>367475.26682999998</v>
      </c>
      <c r="AF23" s="41">
        <f t="shared" si="0"/>
        <v>4729691.2911605006</v>
      </c>
    </row>
    <row r="24" spans="1:32">
      <c r="A24" s="1" t="s">
        <v>51</v>
      </c>
      <c r="B24" s="1" t="s">
        <v>52</v>
      </c>
      <c r="C24" s="41">
        <v>138.80856850000001</v>
      </c>
      <c r="D24" s="41">
        <v>546.51374300000009</v>
      </c>
      <c r="E24" s="41">
        <v>590.26852200000008</v>
      </c>
      <c r="F24" s="41">
        <v>545.24139700000001</v>
      </c>
      <c r="G24" s="41">
        <v>703.57341399999996</v>
      </c>
      <c r="H24" s="41">
        <v>773.78135599999996</v>
      </c>
      <c r="I24" s="41">
        <v>923.31363899999997</v>
      </c>
      <c r="J24" s="41">
        <v>1226.9770894999999</v>
      </c>
      <c r="K24" s="41">
        <v>1914.192143</v>
      </c>
      <c r="L24" s="41">
        <v>2845.7920785000001</v>
      </c>
      <c r="M24" s="41">
        <v>2405.6490659999999</v>
      </c>
      <c r="N24" s="41">
        <v>3300.4148494999999</v>
      </c>
      <c r="O24" s="41">
        <v>1621.6301105</v>
      </c>
      <c r="P24" s="41">
        <v>1700.1089999999999</v>
      </c>
      <c r="Q24" s="41">
        <v>4379.1231589999998</v>
      </c>
      <c r="R24" s="41">
        <v>4161.2928840000004</v>
      </c>
      <c r="S24" s="41">
        <v>4579.8154770000001</v>
      </c>
      <c r="T24" s="41">
        <v>4164.1860379999998</v>
      </c>
      <c r="U24" s="41">
        <v>4763.433994</v>
      </c>
      <c r="V24" s="41">
        <v>4906.1558100000002</v>
      </c>
      <c r="W24" s="41">
        <v>4680.1177520000001</v>
      </c>
      <c r="X24" s="41">
        <v>5296.0554840000004</v>
      </c>
      <c r="Y24" s="41">
        <v>8361.8252260000008</v>
      </c>
      <c r="Z24" s="41">
        <v>8718.8760600000005</v>
      </c>
      <c r="AA24" s="41">
        <v>9369.1024739999957</v>
      </c>
      <c r="AB24" s="41">
        <v>5382.9945570000009</v>
      </c>
      <c r="AC24" s="41">
        <v>6072.3536279999998</v>
      </c>
      <c r="AD24" s="41">
        <v>4831.0426879999995</v>
      </c>
      <c r="AE24" s="41">
        <v>3932.7675040000008</v>
      </c>
      <c r="AF24" s="41">
        <f t="shared" si="0"/>
        <v>102835.4077115</v>
      </c>
    </row>
    <row r="25" spans="1:32">
      <c r="A25" s="1" t="s">
        <v>53</v>
      </c>
      <c r="B25" s="1" t="s">
        <v>54</v>
      </c>
      <c r="C25" s="41">
        <v>1013.0026775</v>
      </c>
      <c r="D25" s="41">
        <v>3658.1236320000012</v>
      </c>
      <c r="E25" s="41">
        <v>4658.7676839999995</v>
      </c>
      <c r="F25" s="41">
        <v>6296.2258070000025</v>
      </c>
      <c r="G25" s="41">
        <v>8256.4797369999978</v>
      </c>
      <c r="H25" s="41">
        <v>6024.8713255000002</v>
      </c>
      <c r="I25" s="41">
        <v>7024.4613225000003</v>
      </c>
      <c r="J25" s="41">
        <v>9527.8853529999997</v>
      </c>
      <c r="K25" s="41">
        <v>24490.426649999998</v>
      </c>
      <c r="L25" s="41">
        <v>16596.483477000002</v>
      </c>
      <c r="M25" s="41">
        <v>19769.052177000001</v>
      </c>
      <c r="N25" s="41">
        <v>22817.788539000001</v>
      </c>
      <c r="O25" s="41">
        <v>32101.406642499998</v>
      </c>
      <c r="P25" s="41">
        <v>26911.083539499992</v>
      </c>
      <c r="Q25" s="41">
        <v>50390.285466000001</v>
      </c>
      <c r="R25" s="41">
        <v>67132.713499000005</v>
      </c>
      <c r="S25" s="41">
        <v>69769.784761999996</v>
      </c>
      <c r="T25" s="41">
        <v>74704.895250000001</v>
      </c>
      <c r="U25" s="41">
        <v>71389.014391000004</v>
      </c>
      <c r="V25" s="41">
        <v>70218.293590999994</v>
      </c>
      <c r="W25" s="41">
        <v>70711.794155999989</v>
      </c>
      <c r="X25" s="41">
        <v>65454.097304999974</v>
      </c>
      <c r="Y25" s="41">
        <v>58856.295623999998</v>
      </c>
      <c r="Z25" s="41">
        <v>69130.385083000001</v>
      </c>
      <c r="AA25" s="41">
        <v>68399.754760999989</v>
      </c>
      <c r="AB25" s="41">
        <v>66210.650468000007</v>
      </c>
      <c r="AC25" s="41">
        <v>82347.83036800001</v>
      </c>
      <c r="AD25" s="41">
        <v>79417.09077999997</v>
      </c>
      <c r="AE25" s="41">
        <v>70731.222830999992</v>
      </c>
      <c r="AF25" s="41">
        <f t="shared" si="0"/>
        <v>1224010.1668984997</v>
      </c>
    </row>
    <row r="26" spans="1:32">
      <c r="A26" s="1" t="s">
        <v>55</v>
      </c>
      <c r="B26" s="1" t="s">
        <v>56</v>
      </c>
      <c r="C26" s="41">
        <v>50.046954999999997</v>
      </c>
      <c r="D26" s="41">
        <v>87.479089999999999</v>
      </c>
      <c r="E26" s="41">
        <v>127.75426200000005</v>
      </c>
      <c r="F26" s="41">
        <v>152.83158700000004</v>
      </c>
      <c r="G26" s="41">
        <v>280.45678800000002</v>
      </c>
      <c r="H26" s="41">
        <v>227.72559649999999</v>
      </c>
      <c r="I26" s="41">
        <v>193.73955000000001</v>
      </c>
      <c r="J26" s="41">
        <v>239.810869</v>
      </c>
      <c r="K26" s="41">
        <v>398.27613800000006</v>
      </c>
      <c r="L26" s="41">
        <v>326.45565549999998</v>
      </c>
      <c r="M26" s="41">
        <v>335.93607700000001</v>
      </c>
      <c r="N26" s="41">
        <v>360.9520205</v>
      </c>
      <c r="O26" s="41">
        <v>428.36938049999998</v>
      </c>
      <c r="P26" s="41">
        <v>529.51560249999989</v>
      </c>
      <c r="Q26" s="41">
        <v>1064.5352310000001</v>
      </c>
      <c r="R26" s="41">
        <v>1268.575742</v>
      </c>
      <c r="S26" s="41">
        <v>1405.1048060000001</v>
      </c>
      <c r="T26" s="41">
        <v>1468.019462</v>
      </c>
      <c r="U26" s="41">
        <v>1533.6910270000001</v>
      </c>
      <c r="V26" s="41">
        <v>1591.975653</v>
      </c>
      <c r="W26" s="41">
        <v>1663.591672</v>
      </c>
      <c r="X26" s="41">
        <v>1694.924006</v>
      </c>
      <c r="Y26" s="41">
        <v>1759.7419140000002</v>
      </c>
      <c r="Z26" s="41">
        <v>1843.7223680000002</v>
      </c>
      <c r="AA26" s="41">
        <v>1936.1042289999998</v>
      </c>
      <c r="AB26" s="41">
        <v>1546.661752</v>
      </c>
      <c r="AC26" s="41">
        <v>1533.444839</v>
      </c>
      <c r="AD26" s="41">
        <v>1409.5575319999998</v>
      </c>
      <c r="AE26" s="41">
        <v>1274.4726679999999</v>
      </c>
      <c r="AF26" s="41">
        <f t="shared" si="0"/>
        <v>26733.472472499998</v>
      </c>
    </row>
    <row r="27" spans="1:32">
      <c r="A27" s="1" t="s">
        <v>57</v>
      </c>
      <c r="B27" s="1" t="s">
        <v>58</v>
      </c>
      <c r="C27" s="41">
        <v>60.911439999999999</v>
      </c>
      <c r="D27" s="41">
        <v>68.593641000000005</v>
      </c>
      <c r="E27" s="41">
        <v>61.827476000000004</v>
      </c>
      <c r="F27" s="41">
        <v>126.683834</v>
      </c>
      <c r="G27" s="41">
        <v>160.130337</v>
      </c>
      <c r="H27" s="41">
        <v>148.63722899999999</v>
      </c>
      <c r="I27" s="41">
        <v>423.02451150000002</v>
      </c>
      <c r="J27" s="41">
        <v>116.6604265</v>
      </c>
      <c r="K27" s="41">
        <v>173.04051499999997</v>
      </c>
      <c r="L27" s="41">
        <v>79.668091000000004</v>
      </c>
      <c r="M27" s="41">
        <v>72.298119</v>
      </c>
      <c r="N27" s="41">
        <v>91.781606499999995</v>
      </c>
      <c r="O27" s="41">
        <v>110.19577</v>
      </c>
      <c r="P27" s="41">
        <v>143.71205749999993</v>
      </c>
      <c r="Q27" s="41">
        <v>555.17570599999999</v>
      </c>
      <c r="R27" s="41">
        <v>440.42411199999998</v>
      </c>
      <c r="S27" s="41">
        <v>442.91145699999998</v>
      </c>
      <c r="T27" s="41">
        <v>606.19597699999997</v>
      </c>
      <c r="U27" s="41">
        <v>549.90451299999995</v>
      </c>
      <c r="V27" s="41">
        <v>425.15791200000001</v>
      </c>
      <c r="W27" s="41">
        <v>497.94233799999995</v>
      </c>
      <c r="X27" s="41">
        <v>600.61689100000001</v>
      </c>
      <c r="Y27" s="41">
        <v>580.52134899999999</v>
      </c>
      <c r="Z27" s="41">
        <v>546.88619500000004</v>
      </c>
      <c r="AA27" s="41">
        <v>487.64635200000009</v>
      </c>
      <c r="AB27" s="41">
        <v>512.46424700000011</v>
      </c>
      <c r="AC27" s="41">
        <v>537.714156</v>
      </c>
      <c r="AD27" s="41">
        <v>459.07486799999998</v>
      </c>
      <c r="AE27" s="41">
        <v>445.71403400000003</v>
      </c>
      <c r="AF27" s="41">
        <f t="shared" si="0"/>
        <v>9525.5151609999994</v>
      </c>
    </row>
    <row r="28" spans="1:32">
      <c r="A28" s="1" t="s">
        <v>59</v>
      </c>
      <c r="B28" s="1" t="s">
        <v>60</v>
      </c>
      <c r="C28" s="41">
        <v>102.12871250000001</v>
      </c>
      <c r="D28" s="41">
        <v>274.17332799999997</v>
      </c>
      <c r="E28" s="41">
        <v>396.19392699999997</v>
      </c>
      <c r="F28" s="41">
        <v>501.35734500000001</v>
      </c>
      <c r="G28" s="41">
        <v>741.46808500000009</v>
      </c>
      <c r="H28" s="41">
        <v>757.94609500000001</v>
      </c>
      <c r="I28" s="41">
        <v>1082.4873689999999</v>
      </c>
      <c r="J28" s="41">
        <v>2903.0982294999999</v>
      </c>
      <c r="K28" s="41">
        <v>13833.604770000005</v>
      </c>
      <c r="L28" s="41">
        <v>13211.715668000001</v>
      </c>
      <c r="M28" s="41">
        <v>17605.322141500001</v>
      </c>
      <c r="N28" s="41">
        <v>20750.9653875</v>
      </c>
      <c r="O28" s="41">
        <v>26016.818796</v>
      </c>
      <c r="P28" s="41">
        <v>28334.722505999987</v>
      </c>
      <c r="Q28" s="41">
        <v>46066.903429999998</v>
      </c>
      <c r="R28" s="41">
        <v>61165.647061999996</v>
      </c>
      <c r="S28" s="41">
        <v>63749.681359000002</v>
      </c>
      <c r="T28" s="41">
        <v>67642.418116000001</v>
      </c>
      <c r="U28" s="41">
        <v>67585.678872000004</v>
      </c>
      <c r="V28" s="41">
        <v>62384.192704000001</v>
      </c>
      <c r="W28" s="41">
        <v>58255.027014999992</v>
      </c>
      <c r="X28" s="41">
        <v>49309.373366</v>
      </c>
      <c r="Y28" s="41">
        <v>49715.217541999999</v>
      </c>
      <c r="Z28" s="41">
        <v>46961.429334000008</v>
      </c>
      <c r="AA28" s="41">
        <v>42441.376934999993</v>
      </c>
      <c r="AB28" s="41">
        <v>40025.575370999999</v>
      </c>
      <c r="AC28" s="41">
        <v>41891.823594000001</v>
      </c>
      <c r="AD28" s="41">
        <v>17438.325512999996</v>
      </c>
      <c r="AE28" s="41">
        <v>14587.289749999996</v>
      </c>
      <c r="AF28" s="41">
        <f t="shared" si="0"/>
        <v>855731.96232299996</v>
      </c>
    </row>
    <row r="29" spans="1:32">
      <c r="A29" s="1" t="s">
        <v>61</v>
      </c>
      <c r="B29" s="1" t="s">
        <v>62</v>
      </c>
      <c r="C29" s="41">
        <v>421.48539549999998</v>
      </c>
      <c r="D29" s="41">
        <v>898.93149600000004</v>
      </c>
      <c r="E29" s="41">
        <v>1074.6702009999999</v>
      </c>
      <c r="F29" s="41">
        <v>1050.7206239999996</v>
      </c>
      <c r="G29" s="41">
        <v>1259.0227709999995</v>
      </c>
      <c r="H29" s="41">
        <v>1101.8335320000001</v>
      </c>
      <c r="I29" s="41">
        <v>1116.7980095</v>
      </c>
      <c r="J29" s="41">
        <v>1112.1786629999999</v>
      </c>
      <c r="K29" s="41">
        <v>1573.3065330000002</v>
      </c>
      <c r="L29" s="41">
        <v>1349.1215299999999</v>
      </c>
      <c r="M29" s="41">
        <v>1540.2543659999999</v>
      </c>
      <c r="N29" s="41">
        <v>1853.9504354999999</v>
      </c>
      <c r="O29" s="41">
        <v>8953.0672369999993</v>
      </c>
      <c r="P29" s="41">
        <v>3296.2860355000003</v>
      </c>
      <c r="Q29" s="41">
        <v>5935.0230629999996</v>
      </c>
      <c r="R29" s="41">
        <v>9639.3517279999996</v>
      </c>
      <c r="S29" s="41">
        <v>10684.558009</v>
      </c>
      <c r="T29" s="41">
        <v>11141.834167999999</v>
      </c>
      <c r="U29" s="41">
        <v>10962.698828000001</v>
      </c>
      <c r="V29" s="41">
        <v>10135.420045999999</v>
      </c>
      <c r="W29" s="41">
        <v>8586.1909950000008</v>
      </c>
      <c r="X29" s="41">
        <v>7970.3926450000017</v>
      </c>
      <c r="Y29" s="41">
        <v>8270.6986849999994</v>
      </c>
      <c r="Z29" s="41">
        <v>8482.1842889999971</v>
      </c>
      <c r="AA29" s="41">
        <v>8326.5512410000028</v>
      </c>
      <c r="AB29" s="41">
        <v>4506.8290449999986</v>
      </c>
      <c r="AC29" s="41">
        <v>4894.0779989999992</v>
      </c>
      <c r="AD29" s="41">
        <v>8778.5541379999995</v>
      </c>
      <c r="AE29" s="41">
        <v>7603.2774659999995</v>
      </c>
      <c r="AF29" s="41">
        <f t="shared" si="0"/>
        <v>152519.26917400002</v>
      </c>
    </row>
    <row r="30" spans="1:32">
      <c r="A30" s="1" t="s">
        <v>63</v>
      </c>
      <c r="B30" s="1" t="s">
        <v>64</v>
      </c>
      <c r="C30" s="41">
        <v>191.27188849999999</v>
      </c>
      <c r="D30" s="41">
        <v>512.00671099999988</v>
      </c>
      <c r="E30" s="41">
        <v>440.86341299999998</v>
      </c>
      <c r="F30" s="41">
        <v>508.31892000000005</v>
      </c>
      <c r="G30" s="41">
        <v>816.25180999999998</v>
      </c>
      <c r="H30" s="41">
        <v>561.89353449999999</v>
      </c>
      <c r="I30" s="41">
        <v>821.15397700000005</v>
      </c>
      <c r="J30" s="41">
        <v>827.79349749999994</v>
      </c>
      <c r="K30" s="41">
        <v>2034.6671660000002</v>
      </c>
      <c r="L30" s="41">
        <v>1316.2968900000001</v>
      </c>
      <c r="M30" s="41">
        <v>1531.6668615000001</v>
      </c>
      <c r="N30" s="41">
        <v>1546.3216195</v>
      </c>
      <c r="O30" s="41">
        <v>1819.152486</v>
      </c>
      <c r="P30" s="41">
        <v>2206.0104635000012</v>
      </c>
      <c r="Q30" s="41">
        <v>5201.0233340000004</v>
      </c>
      <c r="R30" s="41">
        <v>6683.3075609999996</v>
      </c>
      <c r="S30" s="41">
        <v>8445.8743730000006</v>
      </c>
      <c r="T30" s="41">
        <v>10091.050975</v>
      </c>
      <c r="U30" s="41">
        <v>11283.809755</v>
      </c>
      <c r="V30" s="41">
        <v>12109.504397999999</v>
      </c>
      <c r="W30" s="41">
        <v>12274.799792</v>
      </c>
      <c r="X30" s="41">
        <v>13164.541958999996</v>
      </c>
      <c r="Y30" s="41">
        <v>14498.784883999999</v>
      </c>
      <c r="Z30" s="41">
        <v>16778.080501</v>
      </c>
      <c r="AA30" s="41">
        <v>18503.756961000003</v>
      </c>
      <c r="AB30" s="41">
        <v>18243.224909999997</v>
      </c>
      <c r="AC30" s="41">
        <v>22004.192222999995</v>
      </c>
      <c r="AD30" s="41">
        <v>20623.678202999996</v>
      </c>
      <c r="AE30" s="41">
        <v>20891.184000000005</v>
      </c>
      <c r="AF30" s="41">
        <f t="shared" si="0"/>
        <v>225930.48306699996</v>
      </c>
    </row>
    <row r="31" spans="1:32">
      <c r="A31" s="1" t="s">
        <v>65</v>
      </c>
      <c r="B31" s="1" t="s">
        <v>66</v>
      </c>
      <c r="C31" s="41">
        <v>617.62210749999997</v>
      </c>
      <c r="D31" s="41">
        <v>1035.2484260000001</v>
      </c>
      <c r="E31" s="41">
        <v>959.81215500000008</v>
      </c>
      <c r="F31" s="41">
        <v>882.4516000000001</v>
      </c>
      <c r="G31" s="41">
        <v>805.72067300000026</v>
      </c>
      <c r="H31" s="41">
        <v>431.23476149999999</v>
      </c>
      <c r="I31" s="41">
        <v>407.47454599999998</v>
      </c>
      <c r="J31" s="41">
        <v>430.71953400000001</v>
      </c>
      <c r="K31" s="41">
        <v>856.55614900000012</v>
      </c>
      <c r="L31" s="41">
        <v>541.26939900000002</v>
      </c>
      <c r="M31" s="41">
        <v>560.09890700000005</v>
      </c>
      <c r="N31" s="41">
        <v>565.02024749999998</v>
      </c>
      <c r="O31" s="41">
        <v>737.28830400000004</v>
      </c>
      <c r="P31" s="41">
        <v>938.52907299999993</v>
      </c>
      <c r="Q31" s="41">
        <v>1527.970615</v>
      </c>
      <c r="R31" s="41">
        <v>2214.2422710000001</v>
      </c>
      <c r="S31" s="41">
        <v>3263.6428329999999</v>
      </c>
      <c r="T31" s="41">
        <v>4197.4951440000004</v>
      </c>
      <c r="U31" s="41">
        <v>3960.1671630000001</v>
      </c>
      <c r="V31" s="41">
        <v>3663.1156839999999</v>
      </c>
      <c r="W31" s="41">
        <v>3476.9853170000001</v>
      </c>
      <c r="X31" s="41">
        <v>3212.9116079999994</v>
      </c>
      <c r="Y31" s="41">
        <v>3620.8990290000006</v>
      </c>
      <c r="Z31" s="41">
        <v>3788.5654850000001</v>
      </c>
      <c r="AA31" s="41">
        <v>4111.7793059999995</v>
      </c>
      <c r="AB31" s="41">
        <v>4467.5975669999998</v>
      </c>
      <c r="AC31" s="41">
        <v>5755.7110290000001</v>
      </c>
      <c r="AD31" s="41">
        <v>4388.4324039999992</v>
      </c>
      <c r="AE31" s="41">
        <v>4642.1275760000035</v>
      </c>
      <c r="AF31" s="41">
        <f t="shared" si="0"/>
        <v>66060.688913499995</v>
      </c>
    </row>
    <row r="32" spans="1:32">
      <c r="A32" s="1" t="s">
        <v>67</v>
      </c>
      <c r="B32" s="1" t="s">
        <v>68</v>
      </c>
      <c r="C32" s="41">
        <v>12.003679500000001</v>
      </c>
      <c r="D32" s="41">
        <v>18.270686000000001</v>
      </c>
      <c r="E32" s="41">
        <v>17.016353000000002</v>
      </c>
      <c r="F32" s="41">
        <v>16.598761</v>
      </c>
      <c r="G32" s="41">
        <v>20.232256000000003</v>
      </c>
      <c r="H32" s="41">
        <v>14.438831499999999</v>
      </c>
      <c r="I32" s="41">
        <v>17.015813000000001</v>
      </c>
      <c r="J32" s="41">
        <v>21.665312</v>
      </c>
      <c r="K32" s="41">
        <v>45.808452000000003</v>
      </c>
      <c r="L32" s="41">
        <v>30.648120500000001</v>
      </c>
      <c r="M32" s="41">
        <v>38.406262499999997</v>
      </c>
      <c r="N32" s="41">
        <v>40.460297500000003</v>
      </c>
      <c r="O32" s="41">
        <v>42.461055999999999</v>
      </c>
      <c r="P32" s="41">
        <v>51.643077999999988</v>
      </c>
      <c r="Q32" s="41">
        <v>65.720365000000001</v>
      </c>
      <c r="R32" s="41">
        <v>89.722479000000007</v>
      </c>
      <c r="S32" s="41">
        <v>122.052908</v>
      </c>
      <c r="T32" s="41">
        <v>117.707627</v>
      </c>
      <c r="U32" s="41">
        <v>100.600373</v>
      </c>
      <c r="V32" s="41">
        <v>101.85015300000001</v>
      </c>
      <c r="W32" s="41">
        <v>94.173116999999991</v>
      </c>
      <c r="X32" s="41">
        <v>79.596239999999995</v>
      </c>
      <c r="Y32" s="41">
        <v>98.263833000000005</v>
      </c>
      <c r="Z32" s="41">
        <v>118.395945</v>
      </c>
      <c r="AA32" s="41">
        <v>98.46310699999998</v>
      </c>
      <c r="AB32" s="41">
        <v>92.881954000000007</v>
      </c>
      <c r="AC32" s="41">
        <v>104.79099000000001</v>
      </c>
      <c r="AD32" s="41">
        <v>98.421514000000016</v>
      </c>
      <c r="AE32" s="41">
        <v>89.676760000000002</v>
      </c>
      <c r="AF32" s="41">
        <f t="shared" si="0"/>
        <v>1858.9863235000003</v>
      </c>
    </row>
    <row r="33" spans="1:33">
      <c r="A33" s="1" t="s">
        <v>69</v>
      </c>
      <c r="B33" s="1" t="s">
        <v>70</v>
      </c>
      <c r="C33" s="42">
        <v>0</v>
      </c>
      <c r="D33" s="42">
        <v>1855.1464130000002</v>
      </c>
      <c r="E33" s="42">
        <v>1736.135407</v>
      </c>
      <c r="F33" s="42">
        <v>1880.6236060000003</v>
      </c>
      <c r="G33" s="42">
        <v>2173.2828079999999</v>
      </c>
      <c r="H33" s="42">
        <v>0</v>
      </c>
      <c r="I33" s="42">
        <v>0</v>
      </c>
      <c r="J33" s="42">
        <v>0</v>
      </c>
      <c r="K33" s="42">
        <v>6123.4974860000002</v>
      </c>
      <c r="L33" s="42">
        <v>0</v>
      </c>
      <c r="M33" s="42">
        <v>0</v>
      </c>
      <c r="N33" s="42">
        <v>0</v>
      </c>
      <c r="O33" s="42">
        <v>0</v>
      </c>
      <c r="P33" s="42">
        <v>0</v>
      </c>
      <c r="Q33" s="41">
        <v>14210.776296</v>
      </c>
      <c r="R33" s="41">
        <v>19461.519838</v>
      </c>
      <c r="S33" s="41">
        <v>24419.445651999999</v>
      </c>
      <c r="T33" s="41">
        <v>26405.098136000001</v>
      </c>
      <c r="U33" s="41">
        <v>26841.633887</v>
      </c>
      <c r="V33" s="41">
        <v>29088.538095999898</v>
      </c>
      <c r="W33" s="41">
        <v>28018.447250999998</v>
      </c>
      <c r="X33" s="41">
        <v>29201.229581000003</v>
      </c>
      <c r="Y33" s="41">
        <v>32041.61537</v>
      </c>
      <c r="Z33" s="41">
        <v>37454.436602999987</v>
      </c>
      <c r="AA33" s="41">
        <v>36426.49889100001</v>
      </c>
      <c r="AB33" s="41">
        <v>35655.244515999999</v>
      </c>
      <c r="AC33" s="41">
        <v>39644.001428000003</v>
      </c>
      <c r="AD33" s="41">
        <v>38732.199871000012</v>
      </c>
      <c r="AE33" s="41">
        <v>36853.753874000002</v>
      </c>
      <c r="AF33" s="41">
        <f t="shared" si="0"/>
        <v>468223.12500999984</v>
      </c>
    </row>
    <row r="34" spans="1:33">
      <c r="B34" s="1" t="s">
        <v>431</v>
      </c>
      <c r="C34" s="43">
        <f>SUM(C9:C33)</f>
        <v>20923.052485000004</v>
      </c>
      <c r="D34" s="43">
        <f t="shared" ref="D34:G34" si="1">SUM(D9:D33)</f>
        <v>28120.749445000001</v>
      </c>
      <c r="E34" s="43">
        <f t="shared" si="1"/>
        <v>32958.860449999993</v>
      </c>
      <c r="F34" s="43">
        <f t="shared" si="1"/>
        <v>39299.638481000002</v>
      </c>
      <c r="G34" s="43">
        <f t="shared" si="1"/>
        <v>52619.151440999995</v>
      </c>
      <c r="H34" s="43">
        <f t="shared" ref="H34:AA34" si="2">SUM(H9:H33)</f>
        <v>62587.301452000022</v>
      </c>
      <c r="I34" s="43">
        <f t="shared" si="2"/>
        <v>66946.479300999999</v>
      </c>
      <c r="J34" s="43">
        <f t="shared" si="2"/>
        <v>86517.156399499989</v>
      </c>
      <c r="K34" s="43">
        <f t="shared" si="2"/>
        <v>156241.58591300002</v>
      </c>
      <c r="L34" s="43">
        <f t="shared" si="2"/>
        <v>199760.77391800002</v>
      </c>
      <c r="M34" s="43">
        <f t="shared" si="2"/>
        <v>252441.79176400002</v>
      </c>
      <c r="N34" s="43">
        <f t="shared" si="2"/>
        <v>303778.57243499992</v>
      </c>
      <c r="O34" s="43">
        <f t="shared" si="2"/>
        <v>262538.36904149997</v>
      </c>
      <c r="P34" s="43">
        <f t="shared" si="2"/>
        <v>197866.56545649996</v>
      </c>
      <c r="Q34" s="43">
        <f t="shared" si="2"/>
        <v>375434.38721300004</v>
      </c>
      <c r="R34" s="43">
        <f t="shared" si="2"/>
        <v>482942.44163599994</v>
      </c>
      <c r="S34" s="43">
        <f t="shared" si="2"/>
        <v>533337.64023300004</v>
      </c>
      <c r="T34" s="43">
        <f t="shared" si="2"/>
        <v>581751.64358800009</v>
      </c>
      <c r="U34" s="43">
        <f t="shared" si="2"/>
        <v>638246.64026400005</v>
      </c>
      <c r="V34" s="43">
        <f t="shared" si="2"/>
        <v>618456.93556499982</v>
      </c>
      <c r="W34" s="43">
        <f t="shared" si="2"/>
        <v>652167.13278799993</v>
      </c>
      <c r="X34" s="43">
        <f t="shared" si="2"/>
        <v>619576.15457400004</v>
      </c>
      <c r="Y34" s="43">
        <f t="shared" si="2"/>
        <v>645878.67744899995</v>
      </c>
      <c r="Z34" s="43">
        <f t="shared" si="2"/>
        <v>705047.57605200005</v>
      </c>
      <c r="AA34" s="43">
        <f t="shared" si="2"/>
        <v>676296.00516399986</v>
      </c>
      <c r="AB34" s="43">
        <v>701297.67118900002</v>
      </c>
      <c r="AC34" s="43">
        <v>847694.53289699985</v>
      </c>
      <c r="AD34" s="43">
        <v>783097.03062899993</v>
      </c>
      <c r="AE34" s="43">
        <v>684833.39458799991</v>
      </c>
      <c r="AF34" s="41">
        <f>SUM(C34:AE34)</f>
        <v>11308657.911811497</v>
      </c>
    </row>
    <row r="35" spans="1:33">
      <c r="A35" s="30"/>
      <c r="B35" s="33"/>
      <c r="C35" s="33"/>
      <c r="D35" s="33"/>
      <c r="E35" s="33"/>
      <c r="F35" s="33"/>
      <c r="G35" s="33"/>
      <c r="H35" s="33"/>
      <c r="I35" s="33"/>
      <c r="J35" s="44"/>
      <c r="K35" s="44"/>
      <c r="L35" s="44"/>
      <c r="M35" s="44"/>
      <c r="N35" s="44"/>
      <c r="O35" s="44"/>
    </row>
    <row r="36" spans="1:33">
      <c r="A36" s="30"/>
      <c r="B36" s="45"/>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46"/>
    </row>
    <row r="37" spans="1:33" ht="13.8" thickBot="1">
      <c r="A37" s="34"/>
      <c r="B37" s="33"/>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46"/>
    </row>
    <row r="38" spans="1:33" ht="13.8" thickTop="1">
      <c r="A38" s="30" t="s">
        <v>21</v>
      </c>
      <c r="B38" s="30" t="s">
        <v>22</v>
      </c>
      <c r="C38" s="33">
        <f>C9/C$34*100</f>
        <v>0.55467919216472761</v>
      </c>
      <c r="D38" s="33">
        <f t="shared" ref="D38:G38" si="3">D9/D$34*100</f>
        <v>0.71427145778191048</v>
      </c>
      <c r="E38" s="33">
        <f t="shared" si="3"/>
        <v>0.4559590469700236</v>
      </c>
      <c r="F38" s="33">
        <f t="shared" si="3"/>
        <v>0.44179394445050907</v>
      </c>
      <c r="G38" s="33">
        <f t="shared" si="3"/>
        <v>0.55008128803549405</v>
      </c>
      <c r="H38" s="33">
        <f t="shared" ref="H38:AF51" si="4">H9/H$34*100</f>
        <v>0.6903630520503814</v>
      </c>
      <c r="I38" s="33">
        <f t="shared" si="4"/>
        <v>0.66267899616548354</v>
      </c>
      <c r="J38" s="33">
        <f t="shared" si="4"/>
        <v>0.50128438918793039</v>
      </c>
      <c r="K38" s="33">
        <f t="shared" si="4"/>
        <v>0.31525545271556082</v>
      </c>
      <c r="L38" s="33">
        <f t="shared" ref="L38:M38" si="5">L9/L$34*100</f>
        <v>0.26281315005092382</v>
      </c>
      <c r="M38" s="33">
        <f t="shared" si="5"/>
        <v>0.19691478103780802</v>
      </c>
      <c r="N38" s="33">
        <f t="shared" si="4"/>
        <v>0.22074203625520117</v>
      </c>
      <c r="O38" s="33">
        <f t="shared" si="4"/>
        <v>0.34017097739295743</v>
      </c>
      <c r="P38" s="33">
        <f t="shared" si="4"/>
        <v>0.25648950510113999</v>
      </c>
      <c r="Q38" s="33">
        <f t="shared" si="4"/>
        <v>1.5293826840487081</v>
      </c>
      <c r="R38" s="33">
        <f t="shared" si="4"/>
        <v>0.20771145990023998</v>
      </c>
      <c r="S38" s="33">
        <f t="shared" si="4"/>
        <v>0.21209653935278502</v>
      </c>
      <c r="T38" s="33">
        <f t="shared" si="4"/>
        <v>0.27287250796737489</v>
      </c>
      <c r="U38" s="33">
        <f t="shared" si="4"/>
        <v>0.23334994390005032</v>
      </c>
      <c r="V38" s="33">
        <f t="shared" si="4"/>
        <v>0.22417201542633339</v>
      </c>
      <c r="W38" s="33">
        <f t="shared" si="4"/>
        <v>0.1437740657048415</v>
      </c>
      <c r="X38" s="33">
        <f t="shared" si="4"/>
        <v>9.4812754923388282E-2</v>
      </c>
      <c r="Y38" s="33">
        <f t="shared" si="4"/>
        <v>0.81333475223987417</v>
      </c>
      <c r="Z38" s="33">
        <f t="shared" si="4"/>
        <v>0.73031584504309166</v>
      </c>
      <c r="AA38" s="33">
        <f t="shared" si="4"/>
        <v>0.69377401865063693</v>
      </c>
      <c r="AB38" s="33">
        <f t="shared" si="4"/>
        <v>0.5788759284081415</v>
      </c>
      <c r="AC38" s="33">
        <f t="shared" si="4"/>
        <v>0.5410365765042946</v>
      </c>
      <c r="AD38" s="33">
        <f t="shared" si="4"/>
        <v>0.50281342272965901</v>
      </c>
      <c r="AE38" s="33">
        <f>AE9/AE$34*100</f>
        <v>0.49051599258253548</v>
      </c>
      <c r="AF38" s="33">
        <f t="shared" si="4"/>
        <v>0.4485662714672588</v>
      </c>
    </row>
    <row r="39" spans="1:33">
      <c r="A39" s="1" t="s">
        <v>23</v>
      </c>
      <c r="B39" s="1" t="s">
        <v>24</v>
      </c>
      <c r="C39" s="33">
        <f t="shared" ref="C39:G39" si="6">C10/C$34*100</f>
        <v>28.81124300252884</v>
      </c>
      <c r="D39" s="33">
        <f t="shared" si="6"/>
        <v>20.188746395624381</v>
      </c>
      <c r="E39" s="33">
        <f t="shared" si="6"/>
        <v>17.931512689784153</v>
      </c>
      <c r="F39" s="33">
        <f t="shared" si="6"/>
        <v>20.055101180664721</v>
      </c>
      <c r="G39" s="33">
        <f t="shared" si="6"/>
        <v>17.536458130356795</v>
      </c>
      <c r="H39" s="33">
        <f t="shared" ref="H39:W63" si="7">H10/H$34*100</f>
        <v>20.694953999468364</v>
      </c>
      <c r="I39" s="33">
        <f t="shared" si="7"/>
        <v>20.120808813464809</v>
      </c>
      <c r="J39" s="33">
        <f t="shared" si="7"/>
        <v>17.909567978576732</v>
      </c>
      <c r="K39" s="33">
        <f t="shared" si="7"/>
        <v>11.117250928745696</v>
      </c>
      <c r="L39" s="33">
        <f t="shared" si="7"/>
        <v>16.775697987261537</v>
      </c>
      <c r="M39" s="33">
        <f t="shared" si="7"/>
        <v>16.448535474989239</v>
      </c>
      <c r="N39" s="33">
        <f t="shared" si="7"/>
        <v>16.154615179778851</v>
      </c>
      <c r="O39" s="33">
        <f t="shared" si="7"/>
        <v>14.704727353355937</v>
      </c>
      <c r="P39" s="33">
        <f t="shared" si="7"/>
        <v>9.962299258604947</v>
      </c>
      <c r="Q39" s="33">
        <f t="shared" si="7"/>
        <v>9.704964053366913</v>
      </c>
      <c r="R39" s="33">
        <f t="shared" si="7"/>
        <v>9.4176105355180422</v>
      </c>
      <c r="S39" s="33">
        <f t="shared" si="7"/>
        <v>10.36843151101084</v>
      </c>
      <c r="T39" s="33">
        <f t="shared" si="7"/>
        <v>10.820005506951075</v>
      </c>
      <c r="U39" s="33">
        <f t="shared" si="7"/>
        <v>11.051276659729009</v>
      </c>
      <c r="V39" s="33">
        <f t="shared" si="7"/>
        <v>10.891205193368009</v>
      </c>
      <c r="W39" s="33">
        <f t="shared" si="7"/>
        <v>12.913758761034829</v>
      </c>
      <c r="X39" s="33">
        <f t="shared" si="4"/>
        <v>12.562718150526168</v>
      </c>
      <c r="Y39" s="33">
        <f t="shared" si="4"/>
        <v>11.49456611003577</v>
      </c>
      <c r="Z39" s="33">
        <f t="shared" si="4"/>
        <v>10.723186358196049</v>
      </c>
      <c r="AA39" s="33">
        <f t="shared" ref="AA39:AF39" si="8">AA10/AA$34*100</f>
        <v>10.141382936657759</v>
      </c>
      <c r="AB39" s="33">
        <f t="shared" si="8"/>
        <v>9.5249820965108825</v>
      </c>
      <c r="AC39" s="33">
        <f t="shared" si="8"/>
        <v>9.759180271963837</v>
      </c>
      <c r="AD39" s="33">
        <f t="shared" si="8"/>
        <v>5.2779667117115228</v>
      </c>
      <c r="AE39" s="33">
        <f>AE10/AE$34*100</f>
        <v>5.698961114108597</v>
      </c>
      <c r="AF39" s="33">
        <f t="shared" si="8"/>
        <v>10.831197690883135</v>
      </c>
    </row>
    <row r="40" spans="1:33">
      <c r="A40" s="1" t="s">
        <v>25</v>
      </c>
      <c r="B40" s="1" t="s">
        <v>26</v>
      </c>
      <c r="C40" s="33">
        <f t="shared" ref="C40:G40" si="9">C11/C$34*100</f>
        <v>19.438813279830086</v>
      </c>
      <c r="D40" s="33">
        <f t="shared" si="9"/>
        <v>10.96223084676042</v>
      </c>
      <c r="E40" s="33">
        <f t="shared" si="9"/>
        <v>10.859882053355395</v>
      </c>
      <c r="F40" s="33">
        <f t="shared" si="9"/>
        <v>8.8107467138000306</v>
      </c>
      <c r="G40" s="33">
        <f t="shared" si="9"/>
        <v>8.6360326260587037</v>
      </c>
      <c r="H40" s="33">
        <f t="shared" si="7"/>
        <v>14.97108880574779</v>
      </c>
      <c r="I40" s="33">
        <f t="shared" si="7"/>
        <v>13.774447639791351</v>
      </c>
      <c r="J40" s="33">
        <f t="shared" si="7"/>
        <v>13.13241875465253</v>
      </c>
      <c r="K40" s="33">
        <f t="shared" si="7"/>
        <v>7.0258310205021015</v>
      </c>
      <c r="L40" s="33">
        <f t="shared" si="7"/>
        <v>14.522922512509284</v>
      </c>
      <c r="M40" s="33">
        <f t="shared" si="7"/>
        <v>14.985070833423956</v>
      </c>
      <c r="N40" s="33">
        <f t="shared" si="4"/>
        <v>14.602368801536045</v>
      </c>
      <c r="O40" s="33">
        <f t="shared" si="4"/>
        <v>8.673775629687249</v>
      </c>
      <c r="P40" s="33">
        <f t="shared" si="4"/>
        <v>4.1841116953738675</v>
      </c>
      <c r="Q40" s="33">
        <f t="shared" si="4"/>
        <v>3.787287478526328</v>
      </c>
      <c r="R40" s="33">
        <f t="shared" si="4"/>
        <v>3.3787545332987468</v>
      </c>
      <c r="S40" s="33">
        <f t="shared" si="4"/>
        <v>3.5096618151350594</v>
      </c>
      <c r="T40" s="33">
        <f t="shared" si="4"/>
        <v>3.7595235783277365</v>
      </c>
      <c r="U40" s="33">
        <f t="shared" si="4"/>
        <v>3.9501955324937521</v>
      </c>
      <c r="V40" s="33">
        <f t="shared" si="4"/>
        <v>3.6981873569103483</v>
      </c>
      <c r="W40" s="33">
        <f t="shared" si="4"/>
        <v>3.5344208783506685</v>
      </c>
      <c r="X40" s="33">
        <f t="shared" si="4"/>
        <v>3.3918801859715546</v>
      </c>
      <c r="Y40" s="33">
        <f t="shared" si="4"/>
        <v>3.5247205419314391</v>
      </c>
      <c r="Z40" s="33">
        <f t="shared" si="4"/>
        <v>3.1886353196031565</v>
      </c>
      <c r="AA40" s="33">
        <f t="shared" ref="AA40:AF40" si="10">AA11/AA$34*100</f>
        <v>3.0908057184118811</v>
      </c>
      <c r="AB40" s="33">
        <f t="shared" si="10"/>
        <v>0.62889816638381268</v>
      </c>
      <c r="AC40" s="33">
        <f t="shared" si="10"/>
        <v>0.49413382102217218</v>
      </c>
      <c r="AD40" s="33">
        <f t="shared" si="10"/>
        <v>2.9052523107801815</v>
      </c>
      <c r="AE40" s="33">
        <f>AE11/AE$34*100</f>
        <v>3.2657000074382596</v>
      </c>
      <c r="AF40" s="33">
        <f t="shared" si="10"/>
        <v>4.2892404210881345</v>
      </c>
    </row>
    <row r="41" spans="1:33">
      <c r="A41" s="1" t="s">
        <v>27</v>
      </c>
      <c r="B41" s="1" t="s">
        <v>28</v>
      </c>
      <c r="C41" s="33">
        <f t="shared" ref="C41:G41" si="11">C12/C$34*100</f>
        <v>0.37724834393350226</v>
      </c>
      <c r="D41" s="33">
        <f t="shared" si="11"/>
        <v>0.87639747824651193</v>
      </c>
      <c r="E41" s="33">
        <f t="shared" si="11"/>
        <v>0.66119370337635575</v>
      </c>
      <c r="F41" s="33">
        <f t="shared" si="11"/>
        <v>1.0843801914514613</v>
      </c>
      <c r="G41" s="33">
        <f t="shared" si="11"/>
        <v>1.0820588500717552</v>
      </c>
      <c r="H41" s="33">
        <f t="shared" si="7"/>
        <v>0.63981479982342893</v>
      </c>
      <c r="I41" s="33">
        <f t="shared" si="7"/>
        <v>0.71918171579309353</v>
      </c>
      <c r="J41" s="33">
        <f t="shared" si="7"/>
        <v>0.77699745342518567</v>
      </c>
      <c r="K41" s="33">
        <f t="shared" si="7"/>
        <v>1.1026340835782935</v>
      </c>
      <c r="L41" s="33">
        <f t="shared" si="7"/>
        <v>0.62474029386384278</v>
      </c>
      <c r="M41" s="33">
        <f t="shared" si="7"/>
        <v>0.64243339689021961</v>
      </c>
      <c r="N41" s="33">
        <f t="shared" si="4"/>
        <v>0.62479252183137957</v>
      </c>
      <c r="O41" s="33">
        <f t="shared" si="4"/>
        <v>1.0314487371451404</v>
      </c>
      <c r="P41" s="33">
        <f t="shared" si="4"/>
        <v>1.3745596441344885</v>
      </c>
      <c r="Q41" s="33">
        <f t="shared" si="4"/>
        <v>1.2861812762666391</v>
      </c>
      <c r="R41" s="33">
        <f t="shared" si="4"/>
        <v>1.2061251937741881</v>
      </c>
      <c r="S41" s="33">
        <f t="shared" si="4"/>
        <v>1.268094772018217</v>
      </c>
      <c r="T41" s="33">
        <f t="shared" si="4"/>
        <v>0.64711578789558466</v>
      </c>
      <c r="U41" s="33">
        <f t="shared" si="4"/>
        <v>0.46628482646912295</v>
      </c>
      <c r="V41" s="33">
        <f t="shared" si="4"/>
        <v>0.4976793825083573</v>
      </c>
      <c r="W41" s="33">
        <f t="shared" si="4"/>
        <v>0.68930274158132432</v>
      </c>
      <c r="X41" s="33">
        <f t="shared" si="4"/>
        <v>0.5741402913489847</v>
      </c>
      <c r="Y41" s="33">
        <f t="shared" si="4"/>
        <v>0.39571784550850359</v>
      </c>
      <c r="Z41" s="33">
        <f t="shared" si="4"/>
        <v>0.33597338427347401</v>
      </c>
      <c r="AA41" s="33">
        <f t="shared" ref="AA41:AF41" si="12">AA12/AA$34*100</f>
        <v>0.33059399596155031</v>
      </c>
      <c r="AB41" s="33">
        <f t="shared" si="12"/>
        <v>0.68696433168414706</v>
      </c>
      <c r="AC41" s="33">
        <f t="shared" si="12"/>
        <v>0.57934716297111333</v>
      </c>
      <c r="AD41" s="33">
        <f t="shared" si="12"/>
        <v>1.4096573449056826</v>
      </c>
      <c r="AE41" s="33">
        <f>AE12/AE$34*100</f>
        <v>1.3194833272457853</v>
      </c>
      <c r="AF41" s="33">
        <f t="shared" si="12"/>
        <v>0.77165458454938352</v>
      </c>
    </row>
    <row r="42" spans="1:33">
      <c r="A42" s="1" t="s">
        <v>29</v>
      </c>
      <c r="B42" s="1" t="s">
        <v>30</v>
      </c>
      <c r="C42" s="33">
        <f t="shared" ref="C42:G42" si="13">C13/C$34*100</f>
        <v>12.714747090116091</v>
      </c>
      <c r="D42" s="33">
        <f t="shared" si="13"/>
        <v>5.2994597811651607</v>
      </c>
      <c r="E42" s="33">
        <f t="shared" si="13"/>
        <v>5.6999956835582886</v>
      </c>
      <c r="F42" s="33">
        <f t="shared" si="13"/>
        <v>4.9477482138673405</v>
      </c>
      <c r="G42" s="33">
        <f t="shared" si="13"/>
        <v>5.05738148587184</v>
      </c>
      <c r="H42" s="33">
        <f t="shared" si="7"/>
        <v>11.514754686343331</v>
      </c>
      <c r="I42" s="33">
        <f t="shared" si="7"/>
        <v>10.645581122282474</v>
      </c>
      <c r="J42" s="33">
        <f t="shared" si="7"/>
        <v>9.7074834593714616</v>
      </c>
      <c r="K42" s="33">
        <f t="shared" si="7"/>
        <v>4.3649998264850867</v>
      </c>
      <c r="L42" s="33">
        <f t="shared" si="7"/>
        <v>12.461087169054567</v>
      </c>
      <c r="M42" s="33">
        <f t="shared" si="7"/>
        <v>13.129875670303631</v>
      </c>
      <c r="N42" s="33">
        <f t="shared" si="4"/>
        <v>12.960671140794316</v>
      </c>
      <c r="O42" s="33">
        <f t="shared" si="4"/>
        <v>6.1476384221190665</v>
      </c>
      <c r="P42" s="33">
        <f t="shared" si="4"/>
        <v>2.3072191577528729</v>
      </c>
      <c r="Q42" s="33">
        <f t="shared" si="4"/>
        <v>1.8500954088308634</v>
      </c>
      <c r="R42" s="33">
        <f t="shared" si="4"/>
        <v>1.6976461741955229</v>
      </c>
      <c r="S42" s="33">
        <f t="shared" si="4"/>
        <v>1.630288391646505</v>
      </c>
      <c r="T42" s="33">
        <f t="shared" si="4"/>
        <v>1.4268894789541469</v>
      </c>
      <c r="U42" s="33">
        <f t="shared" si="4"/>
        <v>1.3167149943043763</v>
      </c>
      <c r="V42" s="33">
        <f t="shared" si="4"/>
        <v>1.4938102761447705</v>
      </c>
      <c r="W42" s="33">
        <f t="shared" si="4"/>
        <v>3.9356978454698792</v>
      </c>
      <c r="X42" s="33">
        <f t="shared" si="4"/>
        <v>4.1575781146243891</v>
      </c>
      <c r="Y42" s="33">
        <f t="shared" si="4"/>
        <v>2.0723591808086752</v>
      </c>
      <c r="Z42" s="33">
        <f t="shared" si="4"/>
        <v>1.8815385810250056</v>
      </c>
      <c r="AA42" s="33">
        <f t="shared" ref="AA42:AF42" si="14">AA13/AA$34*100</f>
        <v>1.9206700197571207</v>
      </c>
      <c r="AB42" s="33">
        <f t="shared" si="14"/>
        <v>0.16851059607775526</v>
      </c>
      <c r="AC42" s="33">
        <f t="shared" si="14"/>
        <v>0.20019638078829066</v>
      </c>
      <c r="AD42" s="33">
        <f t="shared" si="14"/>
        <v>2.6198628967499813</v>
      </c>
      <c r="AE42" s="33">
        <f>AE13/AE$34*100</f>
        <v>3.1287719842999988</v>
      </c>
      <c r="AF42" s="33">
        <f t="shared" si="14"/>
        <v>3.0416781263913935</v>
      </c>
    </row>
    <row r="43" spans="1:33">
      <c r="A43" s="1" t="s">
        <v>31</v>
      </c>
      <c r="B43" s="1" t="s">
        <v>32</v>
      </c>
      <c r="C43" s="33">
        <f t="shared" ref="C43:G43" si="15">C14/C$34*100</f>
        <v>13.266802645025241</v>
      </c>
      <c r="D43" s="33">
        <f t="shared" si="15"/>
        <v>5.0807283205392544</v>
      </c>
      <c r="E43" s="33">
        <f t="shared" si="15"/>
        <v>5.4848960289220194</v>
      </c>
      <c r="F43" s="33">
        <f t="shared" si="15"/>
        <v>4.8093454394339412</v>
      </c>
      <c r="G43" s="33">
        <f t="shared" si="15"/>
        <v>4.9317462424488721</v>
      </c>
      <c r="H43" s="33">
        <f t="shared" si="7"/>
        <v>11.412717354459039</v>
      </c>
      <c r="I43" s="33">
        <f t="shared" si="7"/>
        <v>10.635214176817282</v>
      </c>
      <c r="J43" s="33">
        <f t="shared" si="7"/>
        <v>9.6567697566494282</v>
      </c>
      <c r="K43" s="33">
        <f t="shared" si="7"/>
        <v>4.4281118938798114</v>
      </c>
      <c r="L43" s="33">
        <f t="shared" si="7"/>
        <v>12.644421260286276</v>
      </c>
      <c r="M43" s="33">
        <f t="shared" si="7"/>
        <v>13.240919766465833</v>
      </c>
      <c r="N43" s="33">
        <f t="shared" si="4"/>
        <v>13.080394908038572</v>
      </c>
      <c r="O43" s="33">
        <f t="shared" si="4"/>
        <v>7.2089458767866006</v>
      </c>
      <c r="P43" s="33">
        <f t="shared" si="4"/>
        <v>2.9290168981449893</v>
      </c>
      <c r="Q43" s="33">
        <f t="shared" si="4"/>
        <v>2.5192452173098374</v>
      </c>
      <c r="R43" s="33">
        <f t="shared" si="4"/>
        <v>2.4318933998043795</v>
      </c>
      <c r="S43" s="33">
        <f t="shared" si="4"/>
        <v>2.6706342968363197</v>
      </c>
      <c r="T43" s="33">
        <f t="shared" si="4"/>
        <v>2.9725851898489948</v>
      </c>
      <c r="U43" s="33">
        <f t="shared" si="4"/>
        <v>3.268967832148701</v>
      </c>
      <c r="V43" s="33">
        <f t="shared" si="4"/>
        <v>2.9895597167341963</v>
      </c>
      <c r="W43" s="33">
        <f t="shared" si="4"/>
        <v>2.6218784437820455</v>
      </c>
      <c r="X43" s="33">
        <f t="shared" si="4"/>
        <v>2.4472786772152979</v>
      </c>
      <c r="Y43" s="33">
        <f t="shared" si="4"/>
        <v>2.6399699691814624</v>
      </c>
      <c r="Z43" s="33">
        <f t="shared" si="4"/>
        <v>2.3724095510919598</v>
      </c>
      <c r="AA43" s="33">
        <f t="shared" ref="AA43:AF43" si="16">AA14/AA$34*100</f>
        <v>2.2188358742945895</v>
      </c>
      <c r="AB43" s="33">
        <f t="shared" si="16"/>
        <v>2.3668844427870042</v>
      </c>
      <c r="AC43" s="33">
        <f t="shared" si="16"/>
        <v>2.4572148096572577</v>
      </c>
      <c r="AD43" s="33">
        <f t="shared" si="16"/>
        <v>2.3969883770243583</v>
      </c>
      <c r="AE43" s="33">
        <f>AE14/AE$34*100</f>
        <v>2.7551618192263052</v>
      </c>
      <c r="AF43" s="33">
        <f t="shared" si="16"/>
        <v>3.6377474684182247</v>
      </c>
    </row>
    <row r="44" spans="1:33">
      <c r="A44" s="1" t="s">
        <v>33</v>
      </c>
      <c r="B44" s="1" t="s">
        <v>34</v>
      </c>
      <c r="C44" s="33">
        <f t="shared" ref="C44:G44" si="17">C15/C$34*100</f>
        <v>1.6208735018139968</v>
      </c>
      <c r="D44" s="33">
        <f t="shared" si="17"/>
        <v>0.91252626642077761</v>
      </c>
      <c r="E44" s="33">
        <f t="shared" si="17"/>
        <v>1.0290378137148248</v>
      </c>
      <c r="F44" s="33">
        <f t="shared" si="17"/>
        <v>0.81082600073803957</v>
      </c>
      <c r="G44" s="33">
        <f t="shared" si="17"/>
        <v>0.78080674003395134</v>
      </c>
      <c r="H44" s="33">
        <f t="shared" si="7"/>
        <v>1.2218769674651984</v>
      </c>
      <c r="I44" s="33">
        <f t="shared" si="7"/>
        <v>1.5485968863855011</v>
      </c>
      <c r="J44" s="33">
        <f t="shared" si="7"/>
        <v>1.9273898032432759</v>
      </c>
      <c r="K44" s="33">
        <f t="shared" si="7"/>
        <v>0.58671075670624484</v>
      </c>
      <c r="L44" s="33">
        <f t="shared" si="7"/>
        <v>0.67292994146678786</v>
      </c>
      <c r="M44" s="33">
        <f t="shared" si="7"/>
        <v>0.35130022224254709</v>
      </c>
      <c r="N44" s="33">
        <f t="shared" si="4"/>
        <v>0.28319925780284577</v>
      </c>
      <c r="O44" s="33">
        <f t="shared" si="4"/>
        <v>0.33068513096566304</v>
      </c>
      <c r="P44" s="33">
        <f t="shared" si="4"/>
        <v>0.27965967682481047</v>
      </c>
      <c r="Q44" s="33">
        <f t="shared" si="4"/>
        <v>0.17981001074816427</v>
      </c>
      <c r="R44" s="33">
        <f t="shared" si="4"/>
        <v>0.22385760471531341</v>
      </c>
      <c r="S44" s="33">
        <f t="shared" si="4"/>
        <v>0.13044914862863485</v>
      </c>
      <c r="T44" s="33">
        <f t="shared" si="4"/>
        <v>0.15630546849713386</v>
      </c>
      <c r="U44" s="33">
        <f t="shared" si="4"/>
        <v>0.15149408927559033</v>
      </c>
      <c r="V44" s="33">
        <f t="shared" si="4"/>
        <v>0.18183624506896756</v>
      </c>
      <c r="W44" s="33">
        <f t="shared" si="4"/>
        <v>9.3900539173455894E-2</v>
      </c>
      <c r="X44" s="33">
        <f t="shared" si="4"/>
        <v>0.10275486012494069</v>
      </c>
      <c r="Y44" s="33">
        <f t="shared" si="4"/>
        <v>9.9243186589112034E-2</v>
      </c>
      <c r="Z44" s="33">
        <f t="shared" si="4"/>
        <v>0.10381132888910437</v>
      </c>
      <c r="AA44" s="33">
        <f t="shared" ref="AA44:AF44" si="18">AA15/AA$34*100</f>
        <v>0.13069498950916622</v>
      </c>
      <c r="AB44" s="33">
        <f t="shared" si="18"/>
        <v>0.10924819566291144</v>
      </c>
      <c r="AC44" s="33">
        <f t="shared" si="18"/>
        <v>8.4929079764099039E-2</v>
      </c>
      <c r="AD44" s="33">
        <f t="shared" si="18"/>
        <v>8.0184170088812845E-2</v>
      </c>
      <c r="AE44" s="33">
        <f>AE15/AE$34*100</f>
        <v>8.200453985423109E-2</v>
      </c>
      <c r="AF44" s="33">
        <f t="shared" si="18"/>
        <v>0.19628441502166122</v>
      </c>
    </row>
    <row r="45" spans="1:33">
      <c r="A45" s="1" t="s">
        <v>35</v>
      </c>
      <c r="B45" s="1" t="s">
        <v>36</v>
      </c>
      <c r="C45" s="33">
        <f t="shared" ref="C45:G45" si="19">C16/C$34*100</f>
        <v>1.5348897118631872</v>
      </c>
      <c r="D45" s="33">
        <f t="shared" si="19"/>
        <v>3.4533943446257251</v>
      </c>
      <c r="E45" s="33">
        <f t="shared" si="19"/>
        <v>3.7525501917042168</v>
      </c>
      <c r="F45" s="33">
        <f t="shared" si="19"/>
        <v>3.1076040574532113</v>
      </c>
      <c r="G45" s="33">
        <f t="shared" si="19"/>
        <v>2.9683019019250021</v>
      </c>
      <c r="H45" s="33">
        <f t="shared" si="7"/>
        <v>2.4084560534313155</v>
      </c>
      <c r="I45" s="33">
        <f t="shared" si="7"/>
        <v>2.3812921480639937</v>
      </c>
      <c r="J45" s="33">
        <f t="shared" si="7"/>
        <v>2.6883229856285964</v>
      </c>
      <c r="K45" s="33">
        <f t="shared" si="7"/>
        <v>2.7977152327639665</v>
      </c>
      <c r="L45" s="33">
        <f t="shared" si="7"/>
        <v>2.1619543050392878</v>
      </c>
      <c r="M45" s="33">
        <f t="shared" si="7"/>
        <v>1.6428478490111178</v>
      </c>
      <c r="N45" s="33">
        <f t="shared" si="4"/>
        <v>1.8026070247833876</v>
      </c>
      <c r="O45" s="33">
        <f t="shared" si="4"/>
        <v>1.6657733998906288</v>
      </c>
      <c r="P45" s="33">
        <f t="shared" si="4"/>
        <v>2.1761295914577437</v>
      </c>
      <c r="Q45" s="33">
        <f t="shared" si="4"/>
        <v>2.0338026632781507</v>
      </c>
      <c r="R45" s="33">
        <f t="shared" si="4"/>
        <v>2.0790115579793258</v>
      </c>
      <c r="S45" s="33">
        <f t="shared" si="4"/>
        <v>2.0554687584417928</v>
      </c>
      <c r="T45" s="33">
        <f t="shared" si="4"/>
        <v>1.8491128665582841</v>
      </c>
      <c r="U45" s="33">
        <f t="shared" si="4"/>
        <v>2.1081430752905339</v>
      </c>
      <c r="V45" s="33">
        <f t="shared" si="4"/>
        <v>2.2165447861744045</v>
      </c>
      <c r="W45" s="33">
        <f t="shared" si="4"/>
        <v>2.0025330959518586</v>
      </c>
      <c r="X45" s="33">
        <f t="shared" si="4"/>
        <v>1.6987508606164288</v>
      </c>
      <c r="Y45" s="33">
        <f t="shared" si="4"/>
        <v>1.6953960882018209</v>
      </c>
      <c r="Z45" s="33">
        <f t="shared" si="4"/>
        <v>2.1253019232981298</v>
      </c>
      <c r="AA45" s="33">
        <f t="shared" ref="AA45:AF45" si="20">AA16/AA$34*100</f>
        <v>1.7486208809014434</v>
      </c>
      <c r="AB45" s="33">
        <f t="shared" si="20"/>
        <v>2.1113682710361541</v>
      </c>
      <c r="AC45" s="33">
        <f t="shared" si="20"/>
        <v>2.112832042786835</v>
      </c>
      <c r="AD45" s="33">
        <f t="shared" si="20"/>
        <v>1.8778314432106127</v>
      </c>
      <c r="AE45" s="33">
        <f>AE16/AE$34*100</f>
        <v>1.6534111778839375</v>
      </c>
      <c r="AF45" s="33">
        <f t="shared" si="20"/>
        <v>1.9841642014092633</v>
      </c>
    </row>
    <row r="46" spans="1:33">
      <c r="A46" s="1" t="s">
        <v>37</v>
      </c>
      <c r="B46" s="1" t="s">
        <v>38</v>
      </c>
      <c r="C46" s="33">
        <f t="shared" ref="C46:G46" si="21">C17/C$34*100</f>
        <v>0.95209877307727808</v>
      </c>
      <c r="D46" s="33">
        <f t="shared" si="21"/>
        <v>1.5628078151314717</v>
      </c>
      <c r="E46" s="33">
        <f t="shared" si="21"/>
        <v>1.7319999089956417</v>
      </c>
      <c r="F46" s="33">
        <f t="shared" si="21"/>
        <v>2.1964957627214168</v>
      </c>
      <c r="G46" s="33">
        <f t="shared" si="21"/>
        <v>2.0637196405905458</v>
      </c>
      <c r="H46" s="33">
        <f t="shared" si="7"/>
        <v>1.2654431436182185</v>
      </c>
      <c r="I46" s="33">
        <f t="shared" si="7"/>
        <v>1.4447724168603924</v>
      </c>
      <c r="J46" s="33">
        <f t="shared" si="7"/>
        <v>1.4616075020552894</v>
      </c>
      <c r="K46" s="33">
        <f t="shared" si="7"/>
        <v>2.1716703515089479</v>
      </c>
      <c r="L46" s="33">
        <f t="shared" si="7"/>
        <v>1.2719739239411527</v>
      </c>
      <c r="M46" s="33">
        <f t="shared" si="7"/>
        <v>1.3010289861475981</v>
      </c>
      <c r="N46" s="33">
        <f t="shared" si="4"/>
        <v>1.4341080065586824</v>
      </c>
      <c r="O46" s="33">
        <f t="shared" si="4"/>
        <v>2.051208809272655</v>
      </c>
      <c r="P46" s="33">
        <f t="shared" si="4"/>
        <v>2.7995119277580991</v>
      </c>
      <c r="Q46" s="33">
        <f t="shared" si="4"/>
        <v>2.5220813895845842</v>
      </c>
      <c r="R46" s="33">
        <f t="shared" si="4"/>
        <v>2.501245012776188</v>
      </c>
      <c r="S46" s="33">
        <f t="shared" si="4"/>
        <v>2.6320188505479183</v>
      </c>
      <c r="T46" s="33">
        <f t="shared" si="4"/>
        <v>2.4898986927931017</v>
      </c>
      <c r="U46" s="33">
        <f t="shared" si="4"/>
        <v>2.1383092853187384</v>
      </c>
      <c r="V46" s="33">
        <f t="shared" si="4"/>
        <v>2.1741037997603367</v>
      </c>
      <c r="W46" s="33">
        <f t="shared" si="4"/>
        <v>1.8652952644202674</v>
      </c>
      <c r="X46" s="33">
        <f t="shared" si="4"/>
        <v>1.6709954347933935</v>
      </c>
      <c r="Y46" s="33">
        <f t="shared" si="4"/>
        <v>1.7894161766801169</v>
      </c>
      <c r="Z46" s="33">
        <f t="shared" si="4"/>
        <v>1.7554193971283407</v>
      </c>
      <c r="AA46" s="33">
        <f t="shared" ref="AA46:AF46" si="22">AA17/AA$34*100</f>
        <v>1.6645942729278818</v>
      </c>
      <c r="AB46" s="33">
        <f t="shared" si="22"/>
        <v>1.5506260412305453</v>
      </c>
      <c r="AC46" s="33">
        <f t="shared" si="22"/>
        <v>1.448490380259648</v>
      </c>
      <c r="AD46" s="33">
        <f t="shared" si="22"/>
        <v>1.3715871277627907</v>
      </c>
      <c r="AE46" s="33">
        <f>AE17/AE$34*100</f>
        <v>1.1645902285180052</v>
      </c>
      <c r="AF46" s="33">
        <f t="shared" si="22"/>
        <v>1.8342175929855609</v>
      </c>
    </row>
    <row r="47" spans="1:33">
      <c r="A47" s="1" t="s">
        <v>39</v>
      </c>
      <c r="B47" s="1" t="s">
        <v>40</v>
      </c>
      <c r="C47" s="33">
        <f t="shared" ref="C47:G47" si="23">C18/C$34*100</f>
        <v>0.30504068919081523</v>
      </c>
      <c r="D47" s="33">
        <f t="shared" si="23"/>
        <v>0.41115748791168105</v>
      </c>
      <c r="E47" s="33">
        <f t="shared" si="23"/>
        <v>0.29940347952776392</v>
      </c>
      <c r="F47" s="33">
        <f t="shared" si="23"/>
        <v>0.18198782931445459</v>
      </c>
      <c r="G47" s="33">
        <f t="shared" si="23"/>
        <v>0.16579764897543176</v>
      </c>
      <c r="H47" s="33">
        <f t="shared" si="7"/>
        <v>0.13047155669848831</v>
      </c>
      <c r="I47" s="33">
        <f t="shared" si="7"/>
        <v>0.12461479135431376</v>
      </c>
      <c r="J47" s="33">
        <f t="shared" si="7"/>
        <v>0.1169271387432986</v>
      </c>
      <c r="K47" s="33">
        <f t="shared" si="7"/>
        <v>0.20203906671542232</v>
      </c>
      <c r="L47" s="33">
        <f t="shared" si="7"/>
        <v>6.4007421723589267E-2</v>
      </c>
      <c r="M47" s="33">
        <f t="shared" si="7"/>
        <v>7.3757811929202444E-2</v>
      </c>
      <c r="N47" s="33">
        <f t="shared" si="4"/>
        <v>6.0947835298559822E-2</v>
      </c>
      <c r="O47" s="33">
        <f t="shared" si="4"/>
        <v>6.8853480982593376E-2</v>
      </c>
      <c r="P47" s="33">
        <f t="shared" si="4"/>
        <v>0.10141068352657774</v>
      </c>
      <c r="Q47" s="33">
        <f t="shared" si="4"/>
        <v>6.7924779318448578E-2</v>
      </c>
      <c r="R47" s="33">
        <f t="shared" si="4"/>
        <v>6.7042465123418299E-2</v>
      </c>
      <c r="S47" s="33">
        <f t="shared" si="4"/>
        <v>7.5785225063698933E-2</v>
      </c>
      <c r="T47" s="33">
        <f t="shared" si="4"/>
        <v>5.2335562323846646E-2</v>
      </c>
      <c r="U47" s="33">
        <f t="shared" si="4"/>
        <v>4.7141194801361933E-2</v>
      </c>
      <c r="V47" s="33">
        <f t="shared" si="4"/>
        <v>5.4651002448735081E-2</v>
      </c>
      <c r="W47" s="33">
        <f t="shared" si="4"/>
        <v>4.8649961650725798E-2</v>
      </c>
      <c r="X47" s="33">
        <f t="shared" si="4"/>
        <v>5.2339587895045218E-2</v>
      </c>
      <c r="Y47" s="33">
        <f t="shared" si="4"/>
        <v>5.2787014946304896E-2</v>
      </c>
      <c r="Z47" s="33">
        <f t="shared" si="4"/>
        <v>3.828223642883543E-2</v>
      </c>
      <c r="AA47" s="33">
        <f t="shared" ref="AA47:AF47" si="24">AA18/AA$34*100</f>
        <v>4.3284934076908053E-2</v>
      </c>
      <c r="AB47" s="33">
        <f t="shared" si="24"/>
        <v>4.2404627053132651E-2</v>
      </c>
      <c r="AC47" s="33">
        <f t="shared" si="24"/>
        <v>3.1732099307131445E-2</v>
      </c>
      <c r="AD47" s="33">
        <f t="shared" si="24"/>
        <v>3.175767028515538E-2</v>
      </c>
      <c r="AE47" s="33">
        <f>AE18/AE$34*100</f>
        <v>3.3260471641724361E-2</v>
      </c>
      <c r="AF47" s="33">
        <f t="shared" si="24"/>
        <v>5.6715255970393091E-2</v>
      </c>
    </row>
    <row r="48" spans="1:33">
      <c r="A48" s="1" t="s">
        <v>41</v>
      </c>
      <c r="B48" s="1" t="s">
        <v>42</v>
      </c>
      <c r="C48" s="33">
        <f t="shared" ref="C48:G48" si="25">C19/C$34*100</f>
        <v>1.1564347156012018</v>
      </c>
      <c r="D48" s="33">
        <f t="shared" si="25"/>
        <v>0.93856001781249809</v>
      </c>
      <c r="E48" s="33">
        <f t="shared" si="25"/>
        <v>0.93522175157606213</v>
      </c>
      <c r="F48" s="33">
        <f t="shared" si="25"/>
        <v>0.91040093962435842</v>
      </c>
      <c r="G48" s="33">
        <f t="shared" si="25"/>
        <v>0.94761972465309641</v>
      </c>
      <c r="H48" s="33">
        <f t="shared" si="7"/>
        <v>1.3123766346276176</v>
      </c>
      <c r="I48" s="33">
        <f t="shared" si="7"/>
        <v>1.4421220332725979</v>
      </c>
      <c r="J48" s="33">
        <f t="shared" si="7"/>
        <v>1.3611329977863278</v>
      </c>
      <c r="K48" s="33">
        <f t="shared" si="7"/>
        <v>0.99590323914558532</v>
      </c>
      <c r="L48" s="33">
        <f t="shared" si="7"/>
        <v>1.1370223327390383</v>
      </c>
      <c r="M48" s="33">
        <f t="shared" si="7"/>
        <v>1.1584046835374369</v>
      </c>
      <c r="N48" s="33">
        <f t="shared" si="4"/>
        <v>1.2557130506024134</v>
      </c>
      <c r="O48" s="33">
        <f t="shared" si="4"/>
        <v>1.7344366244920983</v>
      </c>
      <c r="P48" s="33">
        <f t="shared" si="4"/>
        <v>2.4713765040183375</v>
      </c>
      <c r="Q48" s="33">
        <f t="shared" si="4"/>
        <v>2.40306673024106</v>
      </c>
      <c r="R48" s="33">
        <f t="shared" si="4"/>
        <v>2.4865873790920987</v>
      </c>
      <c r="S48" s="33">
        <f t="shared" si="4"/>
        <v>2.5067393194223637</v>
      </c>
      <c r="T48" s="33">
        <f t="shared" si="4"/>
        <v>2.3542674467628286</v>
      </c>
      <c r="U48" s="33">
        <f t="shared" si="4"/>
        <v>2.2475025192559719</v>
      </c>
      <c r="V48" s="33">
        <f t="shared" si="4"/>
        <v>2.4803156323222768</v>
      </c>
      <c r="W48" s="33">
        <f t="shared" si="4"/>
        <v>2.1855151681851614</v>
      </c>
      <c r="X48" s="33">
        <f t="shared" si="4"/>
        <v>2.2885578046090647</v>
      </c>
      <c r="Y48" s="33">
        <f t="shared" si="4"/>
        <v>2.4000601504953742</v>
      </c>
      <c r="Z48" s="33">
        <f t="shared" si="4"/>
        <v>0.52334391597537544</v>
      </c>
      <c r="AA48" s="33">
        <f t="shared" ref="AA48:AF48" si="26">AA19/AA$34*100</f>
        <v>0.49120397424119444</v>
      </c>
      <c r="AB48" s="33">
        <f t="shared" si="26"/>
        <v>2.1318648250538348</v>
      </c>
      <c r="AC48" s="33">
        <f t="shared" si="26"/>
        <v>2.0529471848221221</v>
      </c>
      <c r="AD48" s="33">
        <f t="shared" si="26"/>
        <v>1.9179170476404821</v>
      </c>
      <c r="AE48" s="33">
        <f>AE19/AE$34*100</f>
        <v>1.7472296108163046</v>
      </c>
      <c r="AF48" s="33">
        <f t="shared" si="26"/>
        <v>1.8809416791919453</v>
      </c>
    </row>
    <row r="49" spans="1:32">
      <c r="A49" s="1" t="s">
        <v>43</v>
      </c>
      <c r="B49" s="1" t="s">
        <v>44</v>
      </c>
      <c r="C49" s="33">
        <f t="shared" ref="C49:G49" si="27">C20/C$34*100</f>
        <v>0.98024655650525638</v>
      </c>
      <c r="D49" s="33">
        <f t="shared" si="27"/>
        <v>0.71308392186415981</v>
      </c>
      <c r="E49" s="33">
        <f t="shared" si="27"/>
        <v>0.96363100442084615</v>
      </c>
      <c r="F49" s="33">
        <f t="shared" si="27"/>
        <v>0.6490039040010781</v>
      </c>
      <c r="G49" s="33">
        <f t="shared" si="27"/>
        <v>0.34825713258692848</v>
      </c>
      <c r="H49" s="33">
        <f t="shared" si="7"/>
        <v>0.51179887384290457</v>
      </c>
      <c r="I49" s="33">
        <f t="shared" si="7"/>
        <v>0.65589767839134305</v>
      </c>
      <c r="J49" s="33">
        <f t="shared" si="7"/>
        <v>0.62523207709485717</v>
      </c>
      <c r="K49" s="33">
        <f t="shared" si="7"/>
        <v>0.27801811563912043</v>
      </c>
      <c r="L49" s="33">
        <f t="shared" si="7"/>
        <v>0.43558735953695371</v>
      </c>
      <c r="M49" s="33">
        <f t="shared" si="7"/>
        <v>0.36569059189812347</v>
      </c>
      <c r="N49" s="33">
        <f t="shared" si="4"/>
        <v>0.37855135626659736</v>
      </c>
      <c r="O49" s="33">
        <f t="shared" si="4"/>
        <v>0.5778430297783238</v>
      </c>
      <c r="P49" s="33">
        <f t="shared" si="4"/>
        <v>0.87643495958959761</v>
      </c>
      <c r="Q49" s="33">
        <f t="shared" si="4"/>
        <v>0.81210715343190221</v>
      </c>
      <c r="R49" s="33">
        <f t="shared" si="4"/>
        <v>0.76699145439610161</v>
      </c>
      <c r="S49" s="33">
        <f t="shared" si="4"/>
        <v>0.78365739612416607</v>
      </c>
      <c r="T49" s="33">
        <f t="shared" si="4"/>
        <v>0.6758439073331568</v>
      </c>
      <c r="U49" s="33">
        <f t="shared" si="4"/>
        <v>0.67110466625069642</v>
      </c>
      <c r="V49" s="33">
        <f t="shared" si="4"/>
        <v>0.81031929691623517</v>
      </c>
      <c r="W49" s="33">
        <f t="shared" si="4"/>
        <v>0.70618602003316766</v>
      </c>
      <c r="X49" s="33">
        <f t="shared" si="4"/>
        <v>0.76914340082641675</v>
      </c>
      <c r="Y49" s="33">
        <f t="shared" si="4"/>
        <v>0.78591816206857512</v>
      </c>
      <c r="Z49" s="33">
        <f t="shared" si="4"/>
        <v>4.3520417121095008E-2</v>
      </c>
      <c r="AA49" s="33">
        <f t="shared" ref="AA49:AF49" si="28">AA20/AA$34*100</f>
        <v>4.7325919797853236E-2</v>
      </c>
      <c r="AB49" s="33">
        <f t="shared" si="28"/>
        <v>0.91496361639431711</v>
      </c>
      <c r="AC49" s="33">
        <f t="shared" si="28"/>
        <v>0.7938803115788996</v>
      </c>
      <c r="AD49" s="33">
        <f t="shared" si="28"/>
        <v>0.82777768660331674</v>
      </c>
      <c r="AE49" s="33">
        <f>AE20/AE$34*100</f>
        <v>0.87982749317078657</v>
      </c>
      <c r="AF49" s="33">
        <f t="shared" si="28"/>
        <v>0.65416893801105158</v>
      </c>
    </row>
    <row r="50" spans="1:32">
      <c r="A50" s="1" t="s">
        <v>45</v>
      </c>
      <c r="B50" s="1" t="s">
        <v>46</v>
      </c>
      <c r="C50" s="33">
        <f t="shared" ref="C50:G50" si="29">C21/C$34*100</f>
        <v>0.60958017283298882</v>
      </c>
      <c r="D50" s="33">
        <f t="shared" si="29"/>
        <v>1.2372261048037656</v>
      </c>
      <c r="E50" s="33">
        <f t="shared" si="29"/>
        <v>1.4808014698821306</v>
      </c>
      <c r="F50" s="33">
        <f t="shared" si="29"/>
        <v>1.3027400932645241</v>
      </c>
      <c r="G50" s="33">
        <f t="shared" si="29"/>
        <v>1.205105336430619</v>
      </c>
      <c r="H50" s="33">
        <f t="shared" si="7"/>
        <v>0.68044202756786376</v>
      </c>
      <c r="I50" s="33">
        <f t="shared" si="7"/>
        <v>0.6308379998613185</v>
      </c>
      <c r="J50" s="33">
        <f t="shared" si="7"/>
        <v>0.63744583381058428</v>
      </c>
      <c r="K50" s="33">
        <f t="shared" si="7"/>
        <v>0.88905669632250128</v>
      </c>
      <c r="L50" s="33">
        <f t="shared" si="7"/>
        <v>0.53796229981624366</v>
      </c>
      <c r="M50" s="33">
        <f t="shared" si="7"/>
        <v>0.48173729753784189</v>
      </c>
      <c r="N50" s="33">
        <f t="shared" si="4"/>
        <v>0.48062087733735859</v>
      </c>
      <c r="O50" s="33">
        <f t="shared" si="4"/>
        <v>0.67356574601119368</v>
      </c>
      <c r="P50" s="33">
        <f t="shared" si="4"/>
        <v>0.98336940099552406</v>
      </c>
      <c r="Q50" s="33">
        <f t="shared" si="4"/>
        <v>0.8914475543502135</v>
      </c>
      <c r="R50" s="33">
        <f t="shared" si="4"/>
        <v>0.92333319202476172</v>
      </c>
      <c r="S50" s="33">
        <f t="shared" si="4"/>
        <v>0.85397425315982567</v>
      </c>
      <c r="T50" s="33">
        <f t="shared" si="4"/>
        <v>0.70102807374073106</v>
      </c>
      <c r="U50" s="33">
        <f t="shared" si="4"/>
        <v>0.64026308690159417</v>
      </c>
      <c r="V50" s="33">
        <f t="shared" si="4"/>
        <v>0.69970895597551119</v>
      </c>
      <c r="W50" s="33">
        <f t="shared" si="4"/>
        <v>0.56526084107313534</v>
      </c>
      <c r="X50" s="33">
        <f t="shared" si="4"/>
        <v>0.57434848125275639</v>
      </c>
      <c r="Y50" s="33">
        <f t="shared" si="4"/>
        <v>0.62449842529729505</v>
      </c>
      <c r="Z50" s="33">
        <f t="shared" si="4"/>
        <v>0.62482716239777414</v>
      </c>
      <c r="AA50" s="33">
        <f t="shared" ref="AA50:AF50" si="30">AA21/AA$34*100</f>
        <v>0.58648839749366266</v>
      </c>
      <c r="AB50" s="33">
        <f t="shared" si="30"/>
        <v>0.57017845478091744</v>
      </c>
      <c r="AC50" s="33">
        <f t="shared" si="30"/>
        <v>0.57098026095068721</v>
      </c>
      <c r="AD50" s="33">
        <f t="shared" si="30"/>
        <v>0.55132211758384309</v>
      </c>
      <c r="AE50" s="33">
        <f>AE21/AE$34*100</f>
        <v>0.58255379374426108</v>
      </c>
      <c r="AF50" s="33">
        <f t="shared" si="30"/>
        <v>0.65447049282211667</v>
      </c>
    </row>
    <row r="51" spans="1:32">
      <c r="A51" s="1" t="s">
        <v>47</v>
      </c>
      <c r="B51" s="1" t="s">
        <v>48</v>
      </c>
      <c r="C51" s="33">
        <f t="shared" ref="C51:G51" si="31">C22/C$34*100</f>
        <v>1.7377887106131775</v>
      </c>
      <c r="D51" s="33">
        <f t="shared" si="31"/>
        <v>3.1625358731615405</v>
      </c>
      <c r="E51" s="33">
        <f t="shared" si="31"/>
        <v>3.2374704295942984</v>
      </c>
      <c r="F51" s="33">
        <f t="shared" si="31"/>
        <v>4.066022372629571</v>
      </c>
      <c r="G51" s="33">
        <f t="shared" si="31"/>
        <v>5.6580316908725505</v>
      </c>
      <c r="H51" s="33">
        <f t="shared" si="7"/>
        <v>3.0059839118369269</v>
      </c>
      <c r="I51" s="33">
        <f t="shared" si="7"/>
        <v>2.1536632763277566</v>
      </c>
      <c r="J51" s="33">
        <f t="shared" si="7"/>
        <v>1.6861486122634872</v>
      </c>
      <c r="K51" s="33">
        <f t="shared" si="7"/>
        <v>1.8103601403374217</v>
      </c>
      <c r="L51" s="33">
        <f t="shared" si="7"/>
        <v>0.74317254127649768</v>
      </c>
      <c r="M51" s="33">
        <f t="shared" si="7"/>
        <v>0.37040770209481089</v>
      </c>
      <c r="N51" s="33">
        <f t="shared" si="4"/>
        <v>0.23201277326787376</v>
      </c>
      <c r="O51" s="33">
        <f t="shared" si="4"/>
        <v>0.15095879487898858</v>
      </c>
      <c r="P51" s="33">
        <f t="shared" si="4"/>
        <v>0.15255259209841612</v>
      </c>
      <c r="Q51" s="33">
        <f t="shared" si="4"/>
        <v>8.5522328783867479E-2</v>
      </c>
      <c r="R51" s="33">
        <f t="shared" si="4"/>
        <v>6.9238876969945323E-2</v>
      </c>
      <c r="S51" s="33">
        <f t="shared" ref="N51:AF63" si="32">S22/S$34*100</f>
        <v>5.0262688731829971E-2</v>
      </c>
      <c r="T51" s="33">
        <f t="shared" si="32"/>
        <v>3.2227533702126922E-2</v>
      </c>
      <c r="U51" s="33">
        <f t="shared" si="32"/>
        <v>2.4064628830081952E-2</v>
      </c>
      <c r="V51" s="33">
        <f t="shared" si="32"/>
        <v>2.6059303523335051E-2</v>
      </c>
      <c r="W51" s="33">
        <f t="shared" si="32"/>
        <v>2.3681967433677127E-2</v>
      </c>
      <c r="X51" s="33">
        <f t="shared" si="32"/>
        <v>2.3031014661645928E-2</v>
      </c>
      <c r="Y51" s="33">
        <f t="shared" si="32"/>
        <v>2.4798341792704119E-2</v>
      </c>
      <c r="Z51" s="33">
        <f t="shared" si="32"/>
        <v>2.1356497506615727E-2</v>
      </c>
      <c r="AA51" s="33">
        <f t="shared" si="32"/>
        <v>2.1264232954492562E-2</v>
      </c>
      <c r="AB51" s="33">
        <f t="shared" si="32"/>
        <v>2.251851524506774E-2</v>
      </c>
      <c r="AC51" s="33">
        <f t="shared" si="32"/>
        <v>2.1980559596535703E-2</v>
      </c>
      <c r="AD51" s="33">
        <f t="shared" si="32"/>
        <v>1.9540826106451744E-2</v>
      </c>
      <c r="AE51" s="33">
        <f>AE22/AE$34*100</f>
        <v>2.2567472938871208E-2</v>
      </c>
      <c r="AF51" s="33">
        <f t="shared" si="32"/>
        <v>0.18709126040413437</v>
      </c>
    </row>
    <row r="52" spans="1:32">
      <c r="A52" s="1" t="s">
        <v>49</v>
      </c>
      <c r="B52" s="1" t="s">
        <v>50</v>
      </c>
      <c r="C52" s="33">
        <f t="shared" ref="C52:G52" si="33">C23/C$34*100</f>
        <v>3.4782275460128678</v>
      </c>
      <c r="D52" s="33">
        <f t="shared" si="33"/>
        <v>12.643884840104052</v>
      </c>
      <c r="E52" s="33">
        <f t="shared" si="33"/>
        <v>14.943503791557822</v>
      </c>
      <c r="F52" s="33">
        <f t="shared" si="33"/>
        <v>16.190272793669976</v>
      </c>
      <c r="G52" s="33">
        <f t="shared" si="33"/>
        <v>19.150197781692881</v>
      </c>
      <c r="H52" s="33">
        <f t="shared" si="7"/>
        <v>13.494091056118085</v>
      </c>
      <c r="I52" s="33">
        <f t="shared" si="7"/>
        <v>15.121380204304167</v>
      </c>
      <c r="J52" s="33">
        <f t="shared" si="7"/>
        <v>18.84764640345281</v>
      </c>
      <c r="K52" s="33">
        <f t="shared" si="7"/>
        <v>28.988909508522497</v>
      </c>
      <c r="L52" s="33">
        <f t="shared" si="7"/>
        <v>17.513247807280152</v>
      </c>
      <c r="M52" s="33">
        <f t="shared" si="7"/>
        <v>18.237293962617727</v>
      </c>
      <c r="N52" s="33">
        <f t="shared" si="32"/>
        <v>19.532251184107459</v>
      </c>
      <c r="O52" s="33">
        <f t="shared" si="32"/>
        <v>27.280009119230421</v>
      </c>
      <c r="P52" s="33">
        <f t="shared" si="32"/>
        <v>36.744421097754312</v>
      </c>
      <c r="Q52" s="33">
        <f t="shared" si="32"/>
        <v>35.86126219083269</v>
      </c>
      <c r="R52" s="33">
        <f t="shared" si="32"/>
        <v>36.874767475339056</v>
      </c>
      <c r="S52" s="33">
        <f t="shared" si="32"/>
        <v>36.212181567501148</v>
      </c>
      <c r="T52" s="33">
        <f t="shared" si="32"/>
        <v>37.318422550044716</v>
      </c>
      <c r="U52" s="33">
        <f t="shared" si="32"/>
        <v>40.510619676595859</v>
      </c>
      <c r="V52" s="33">
        <f t="shared" si="32"/>
        <v>40.092525107423576</v>
      </c>
      <c r="W52" s="33">
        <f t="shared" si="32"/>
        <v>39.80345365462987</v>
      </c>
      <c r="X52" s="33">
        <f t="shared" si="32"/>
        <v>41.187778819289768</v>
      </c>
      <c r="Y52" s="33">
        <f t="shared" si="32"/>
        <v>44.05822607798811</v>
      </c>
      <c r="Z52" s="33">
        <f t="shared" si="32"/>
        <v>48.041314558185007</v>
      </c>
      <c r="AA52" s="33">
        <f t="shared" si="32"/>
        <v>48.76131342429435</v>
      </c>
      <c r="AB52" s="33">
        <f t="shared" si="32"/>
        <v>53.403531231186321</v>
      </c>
      <c r="AC52" s="33">
        <f t="shared" si="32"/>
        <v>54.693131444948698</v>
      </c>
      <c r="AD52" s="33">
        <f t="shared" si="32"/>
        <v>55.712152832270419</v>
      </c>
      <c r="AE52" s="33">
        <f>AE23/AE$34*100</f>
        <v>53.659075292476857</v>
      </c>
      <c r="AF52" s="33">
        <f t="shared" si="32"/>
        <v>41.823630425857203</v>
      </c>
    </row>
    <row r="53" spans="1:32">
      <c r="A53" s="1" t="s">
        <v>51</v>
      </c>
      <c r="B53" s="1" t="s">
        <v>52</v>
      </c>
      <c r="C53" s="33">
        <f t="shared" ref="C53:G53" si="34">C24/C$34*100</f>
        <v>0.66342408020776888</v>
      </c>
      <c r="D53" s="33">
        <f t="shared" si="34"/>
        <v>1.9434536909085569</v>
      </c>
      <c r="E53" s="33">
        <f t="shared" si="34"/>
        <v>1.7909251531783472</v>
      </c>
      <c r="F53" s="33">
        <f t="shared" si="34"/>
        <v>1.3873954521581797</v>
      </c>
      <c r="G53" s="33">
        <f t="shared" si="34"/>
        <v>1.3371052073861209</v>
      </c>
      <c r="H53" s="33">
        <f t="shared" si="7"/>
        <v>1.236323244569723</v>
      </c>
      <c r="I53" s="33">
        <f t="shared" si="7"/>
        <v>1.3791817712305121</v>
      </c>
      <c r="J53" s="33">
        <f t="shared" si="7"/>
        <v>1.4181893401978374</v>
      </c>
      <c r="K53" s="33">
        <f t="shared" si="7"/>
        <v>1.2251489459828444</v>
      </c>
      <c r="L53" s="33">
        <f t="shared" si="7"/>
        <v>1.4246000466879307</v>
      </c>
      <c r="M53" s="33">
        <f t="shared" si="7"/>
        <v>0.95295198516455093</v>
      </c>
      <c r="N53" s="33">
        <f t="shared" si="32"/>
        <v>1.0864541310615963</v>
      </c>
      <c r="O53" s="33">
        <f t="shared" si="32"/>
        <v>0.61767356764666481</v>
      </c>
      <c r="P53" s="33">
        <f t="shared" si="32"/>
        <v>0.85921994758319142</v>
      </c>
      <c r="Q53" s="33">
        <f t="shared" si="32"/>
        <v>1.1664150403238196</v>
      </c>
      <c r="R53" s="33">
        <f t="shared" si="32"/>
        <v>0.86165400371591727</v>
      </c>
      <c r="S53" s="33">
        <f t="shared" si="32"/>
        <v>0.85870846749147667</v>
      </c>
      <c r="T53" s="33">
        <f t="shared" si="32"/>
        <v>0.71580133617105868</v>
      </c>
      <c r="U53" s="33">
        <f t="shared" si="32"/>
        <v>0.74633122894774429</v>
      </c>
      <c r="V53" s="33">
        <f t="shared" si="32"/>
        <v>0.79328980368178981</v>
      </c>
      <c r="W53" s="33">
        <f t="shared" si="32"/>
        <v>0.71762551602264923</v>
      </c>
      <c r="X53" s="33">
        <f t="shared" si="32"/>
        <v>0.8547868482190687</v>
      </c>
      <c r="Y53" s="33">
        <f t="shared" si="32"/>
        <v>1.2946433313182519</v>
      </c>
      <c r="Z53" s="33">
        <f t="shared" si="32"/>
        <v>1.2366365556240064</v>
      </c>
      <c r="AA53" s="33">
        <f t="shared" si="32"/>
        <v>1.3853552885807769</v>
      </c>
      <c r="AB53" s="33">
        <f t="shared" si="32"/>
        <v>0.76757627725663469</v>
      </c>
      <c r="AC53" s="33">
        <f t="shared" si="32"/>
        <v>0.7163374768087396</v>
      </c>
      <c r="AD53" s="33">
        <f t="shared" si="32"/>
        <v>0.61691495421960729</v>
      </c>
      <c r="AE53" s="33">
        <f>AE24/AE$34*100</f>
        <v>0.57426631573157705</v>
      </c>
      <c r="AF53" s="33">
        <f t="shared" si="32"/>
        <v>0.9093511229488338</v>
      </c>
    </row>
    <row r="54" spans="1:32">
      <c r="A54" s="1" t="s">
        <v>53</v>
      </c>
      <c r="B54" s="1" t="s">
        <v>54</v>
      </c>
      <c r="C54" s="33">
        <f t="shared" ref="C54:G54" si="35">C25/C$34*100</f>
        <v>4.8415625694493389</v>
      </c>
      <c r="D54" s="33">
        <f t="shared" si="35"/>
        <v>13.008627807572292</v>
      </c>
      <c r="E54" s="33">
        <f t="shared" si="35"/>
        <v>14.135099394797191</v>
      </c>
      <c r="F54" s="33">
        <f t="shared" si="35"/>
        <v>16.021078183820972</v>
      </c>
      <c r="G54" s="33">
        <f t="shared" si="35"/>
        <v>15.691016504243132</v>
      </c>
      <c r="H54" s="33">
        <f t="shared" si="7"/>
        <v>9.6263478145333448</v>
      </c>
      <c r="I54" s="33">
        <f t="shared" si="7"/>
        <v>10.492652333391748</v>
      </c>
      <c r="J54" s="33">
        <f t="shared" si="7"/>
        <v>11.01271210186823</v>
      </c>
      <c r="K54" s="33">
        <f t="shared" si="7"/>
        <v>15.674717141975888</v>
      </c>
      <c r="L54" s="33">
        <f t="shared" si="7"/>
        <v>8.308179404537503</v>
      </c>
      <c r="M54" s="33">
        <f t="shared" si="7"/>
        <v>7.831132887648601</v>
      </c>
      <c r="N54" s="33">
        <f t="shared" si="32"/>
        <v>7.5113225913530703</v>
      </c>
      <c r="O54" s="33">
        <f t="shared" si="32"/>
        <v>12.22732005218851</v>
      </c>
      <c r="P54" s="33">
        <f t="shared" si="32"/>
        <v>13.600621953190101</v>
      </c>
      <c r="Q54" s="33">
        <f t="shared" si="32"/>
        <v>13.42186203029171</v>
      </c>
      <c r="R54" s="33">
        <f t="shared" si="32"/>
        <v>13.900769058851701</v>
      </c>
      <c r="S54" s="33">
        <f t="shared" si="32"/>
        <v>13.081729002198225</v>
      </c>
      <c r="T54" s="33">
        <f t="shared" si="32"/>
        <v>12.841372443617271</v>
      </c>
      <c r="U54" s="33">
        <f t="shared" si="32"/>
        <v>11.185176683651814</v>
      </c>
      <c r="V54" s="33">
        <f t="shared" si="32"/>
        <v>11.353788688108269</v>
      </c>
      <c r="W54" s="33">
        <f t="shared" si="32"/>
        <v>10.84258782771046</v>
      </c>
      <c r="X54" s="33">
        <f t="shared" si="32"/>
        <v>10.564334476365385</v>
      </c>
      <c r="Y54" s="33">
        <f t="shared" si="32"/>
        <v>9.1125930734332723</v>
      </c>
      <c r="Z54" s="33">
        <f t="shared" si="32"/>
        <v>9.805066697782868</v>
      </c>
      <c r="AA54" s="33">
        <f t="shared" si="32"/>
        <v>10.11387827796103</v>
      </c>
      <c r="AB54" s="33">
        <f t="shared" si="32"/>
        <v>9.4411621752207715</v>
      </c>
      <c r="AC54" s="33">
        <f t="shared" si="32"/>
        <v>9.7143283544103944</v>
      </c>
      <c r="AD54" s="33">
        <f t="shared" si="32"/>
        <v>10.141411303297945</v>
      </c>
      <c r="AE54" s="33">
        <f>AE25/AE$34*100</f>
        <v>10.328237990431576</v>
      </c>
      <c r="AF54" s="33">
        <f t="shared" si="32"/>
        <v>10.823655436778788</v>
      </c>
    </row>
    <row r="55" spans="1:32">
      <c r="A55" s="1" t="s">
        <v>55</v>
      </c>
      <c r="B55" s="1" t="s">
        <v>56</v>
      </c>
      <c r="C55" s="33">
        <f t="shared" ref="C55:G55" si="36">C26/C$34*100</f>
        <v>0.23919528489391917</v>
      </c>
      <c r="D55" s="33">
        <f t="shared" si="36"/>
        <v>0.3110837787986272</v>
      </c>
      <c r="E55" s="33">
        <f t="shared" si="36"/>
        <v>0.38761735161872102</v>
      </c>
      <c r="F55" s="33">
        <f t="shared" si="36"/>
        <v>0.38888802265671923</v>
      </c>
      <c r="G55" s="33">
        <f t="shared" si="36"/>
        <v>0.53299374908100972</v>
      </c>
      <c r="H55" s="33">
        <f t="shared" si="7"/>
        <v>0.36385271647260459</v>
      </c>
      <c r="I55" s="33">
        <f t="shared" si="7"/>
        <v>0.28939468068055085</v>
      </c>
      <c r="J55" s="33">
        <f t="shared" si="7"/>
        <v>0.27718302239691495</v>
      </c>
      <c r="K55" s="33">
        <f t="shared" si="7"/>
        <v>0.25491045528798723</v>
      </c>
      <c r="L55" s="33">
        <f t="shared" si="7"/>
        <v>0.16342330333281901</v>
      </c>
      <c r="M55" s="33">
        <f t="shared" si="7"/>
        <v>0.13307466828394887</v>
      </c>
      <c r="N55" s="33">
        <f t="shared" si="32"/>
        <v>0.1188207639553753</v>
      </c>
      <c r="O55" s="33">
        <f t="shared" si="32"/>
        <v>0.16316448603833855</v>
      </c>
      <c r="P55" s="33">
        <f t="shared" si="32"/>
        <v>0.26761246968549185</v>
      </c>
      <c r="Q55" s="33">
        <f t="shared" si="32"/>
        <v>0.28354760971749871</v>
      </c>
      <c r="R55" s="33">
        <f t="shared" si="32"/>
        <v>0.26267638389838227</v>
      </c>
      <c r="S55" s="33">
        <f t="shared" si="32"/>
        <v>0.26345502361058742</v>
      </c>
      <c r="T55" s="33">
        <f t="shared" si="32"/>
        <v>0.25234470382341712</v>
      </c>
      <c r="U55" s="33">
        <f t="shared" si="32"/>
        <v>0.24029754803967543</v>
      </c>
      <c r="V55" s="33">
        <f t="shared" si="32"/>
        <v>0.25741091439869274</v>
      </c>
      <c r="W55" s="33">
        <f t="shared" si="32"/>
        <v>0.25508670835467939</v>
      </c>
      <c r="X55" s="33">
        <f t="shared" si="32"/>
        <v>0.27356185248371501</v>
      </c>
      <c r="Y55" s="33">
        <f t="shared" si="32"/>
        <v>0.2724570380540165</v>
      </c>
      <c r="Z55" s="33">
        <f t="shared" si="32"/>
        <v>0.26150325603899649</v>
      </c>
      <c r="AA55" s="33">
        <f t="shared" si="32"/>
        <v>0.28628059521518245</v>
      </c>
      <c r="AB55" s="33">
        <f t="shared" si="32"/>
        <v>0.22054283302805577</v>
      </c>
      <c r="AC55" s="33">
        <f t="shared" si="32"/>
        <v>0.18089592176080757</v>
      </c>
      <c r="AD55" s="33">
        <f t="shared" si="32"/>
        <v>0.17999781340861601</v>
      </c>
      <c r="AE55" s="33">
        <f>AE26/AE$34*100</f>
        <v>0.18609966717039705</v>
      </c>
      <c r="AF55" s="33">
        <f t="shared" si="32"/>
        <v>0.23639827715168416</v>
      </c>
    </row>
    <row r="56" spans="1:32">
      <c r="A56" s="1" t="s">
        <v>57</v>
      </c>
      <c r="B56" s="1" t="s">
        <v>58</v>
      </c>
      <c r="C56" s="33">
        <f t="shared" ref="C56:G56" si="37">C27/C$34*100</f>
        <v>0.29112119296965955</v>
      </c>
      <c r="D56" s="33">
        <f t="shared" si="37"/>
        <v>0.24392536597987532</v>
      </c>
      <c r="E56" s="33">
        <f t="shared" si="37"/>
        <v>0.18758984733041648</v>
      </c>
      <c r="F56" s="33">
        <f t="shared" si="37"/>
        <v>0.32235368796394193</v>
      </c>
      <c r="G56" s="33">
        <f t="shared" si="37"/>
        <v>0.30431949701725713</v>
      </c>
      <c r="H56" s="33">
        <f t="shared" si="7"/>
        <v>0.23748783787074459</v>
      </c>
      <c r="I56" s="33">
        <f t="shared" si="7"/>
        <v>0.63188462771586129</v>
      </c>
      <c r="J56" s="33">
        <f t="shared" si="7"/>
        <v>0.13484080077864674</v>
      </c>
      <c r="K56" s="33">
        <f t="shared" si="7"/>
        <v>0.11075189360683659</v>
      </c>
      <c r="L56" s="33">
        <f t="shared" si="7"/>
        <v>3.9881749273109557E-2</v>
      </c>
      <c r="M56" s="33">
        <f t="shared" si="7"/>
        <v>2.8639520617722944E-2</v>
      </c>
      <c r="N56" s="33">
        <f t="shared" si="32"/>
        <v>3.0213324713558816E-2</v>
      </c>
      <c r="O56" s="33">
        <f t="shared" si="32"/>
        <v>4.1973205822186367E-2</v>
      </c>
      <c r="P56" s="33">
        <f t="shared" si="32"/>
        <v>7.2630793973929048E-2</v>
      </c>
      <c r="Q56" s="33">
        <f t="shared" si="32"/>
        <v>0.14787556092591619</v>
      </c>
      <c r="R56" s="33">
        <f t="shared" si="32"/>
        <v>9.1195984040672362E-2</v>
      </c>
      <c r="S56" s="33">
        <f t="shared" si="32"/>
        <v>8.3045227561007059E-2</v>
      </c>
      <c r="T56" s="33">
        <f t="shared" si="32"/>
        <v>0.10420185033964624</v>
      </c>
      <c r="U56" s="33">
        <f t="shared" si="32"/>
        <v>8.6158622436702706E-2</v>
      </c>
      <c r="V56" s="33">
        <f t="shared" si="32"/>
        <v>6.8744950141369374E-2</v>
      </c>
      <c r="W56" s="33">
        <f t="shared" si="32"/>
        <v>7.6351952278138818E-2</v>
      </c>
      <c r="X56" s="33">
        <f t="shared" si="32"/>
        <v>9.6939962354258807E-2</v>
      </c>
      <c r="Y56" s="33">
        <f t="shared" si="32"/>
        <v>8.9880866061852499E-2</v>
      </c>
      <c r="Z56" s="33">
        <f t="shared" si="32"/>
        <v>7.7567275397549193E-2</v>
      </c>
      <c r="AA56" s="33">
        <f t="shared" si="32"/>
        <v>7.2105460963316978E-2</v>
      </c>
      <c r="AB56" s="33">
        <f t="shared" si="32"/>
        <v>7.3073712925804196E-2</v>
      </c>
      <c r="AC56" s="33">
        <f t="shared" si="32"/>
        <v>6.3432537916973411E-2</v>
      </c>
      <c r="AD56" s="33">
        <f t="shared" si="32"/>
        <v>5.8622986685476434E-2</v>
      </c>
      <c r="AE56" s="33">
        <f>AE27/AE$34*100</f>
        <v>6.5083571788747879E-2</v>
      </c>
      <c r="AF56" s="33">
        <f t="shared" si="32"/>
        <v>8.4232056847797401E-2</v>
      </c>
    </row>
    <row r="57" spans="1:32">
      <c r="A57" s="1" t="s">
        <v>59</v>
      </c>
      <c r="B57" s="1" t="s">
        <v>60</v>
      </c>
      <c r="C57" s="33">
        <f t="shared" ref="C57:G57" si="38">C28/C$34*100</f>
        <v>0.4881157401541546</v>
      </c>
      <c r="D57" s="33">
        <f t="shared" si="38"/>
        <v>0.97498584999038584</v>
      </c>
      <c r="E57" s="33">
        <f t="shared" si="38"/>
        <v>1.2020862420320726</v>
      </c>
      <c r="F57" s="33">
        <f t="shared" si="38"/>
        <v>1.2757301705011579</v>
      </c>
      <c r="G57" s="33">
        <f t="shared" si="38"/>
        <v>1.4091220871005155</v>
      </c>
      <c r="H57" s="33">
        <f t="shared" si="7"/>
        <v>1.2110221681011291</v>
      </c>
      <c r="I57" s="33">
        <f t="shared" si="7"/>
        <v>1.6169444312866659</v>
      </c>
      <c r="J57" s="33">
        <f t="shared" si="7"/>
        <v>3.3555173913653711</v>
      </c>
      <c r="K57" s="33">
        <f t="shared" si="7"/>
        <v>8.853983841218156</v>
      </c>
      <c r="L57" s="33">
        <f t="shared" si="7"/>
        <v>6.6137687639432601</v>
      </c>
      <c r="M57" s="33">
        <f t="shared" si="7"/>
        <v>6.9740125113510008</v>
      </c>
      <c r="N57" s="33">
        <f t="shared" si="32"/>
        <v>6.8309509855044581</v>
      </c>
      <c r="O57" s="33">
        <f t="shared" si="32"/>
        <v>9.9097205833130886</v>
      </c>
      <c r="P57" s="33">
        <f t="shared" si="32"/>
        <v>14.320116408059471</v>
      </c>
      <c r="Q57" s="33">
        <f t="shared" si="32"/>
        <v>12.270294091058917</v>
      </c>
      <c r="R57" s="33">
        <f t="shared" si="32"/>
        <v>12.66520433673157</v>
      </c>
      <c r="S57" s="33">
        <f t="shared" si="32"/>
        <v>11.952968729368056</v>
      </c>
      <c r="T57" s="33">
        <f t="shared" si="32"/>
        <v>11.627370349795651</v>
      </c>
      <c r="U57" s="33">
        <f t="shared" si="32"/>
        <v>10.589272956304843</v>
      </c>
      <c r="V57" s="33">
        <f t="shared" si="32"/>
        <v>10.087071405708802</v>
      </c>
      <c r="W57" s="33">
        <f t="shared" si="32"/>
        <v>8.9325303417179356</v>
      </c>
      <c r="X57" s="33">
        <f t="shared" si="32"/>
        <v>7.958565384089626</v>
      </c>
      <c r="Y57" s="33">
        <f t="shared" si="32"/>
        <v>7.6972997062479465</v>
      </c>
      <c r="Z57" s="33">
        <f t="shared" si="32"/>
        <v>6.6607461580062814</v>
      </c>
      <c r="AA57" s="33">
        <f t="shared" si="32"/>
        <v>6.2755622702086029</v>
      </c>
      <c r="AB57" s="33">
        <f t="shared" si="32"/>
        <v>5.7073589454731115</v>
      </c>
      <c r="AC57" s="33">
        <f t="shared" si="32"/>
        <v>4.9418536947306375</v>
      </c>
      <c r="AD57" s="33">
        <f t="shared" si="32"/>
        <v>2.2268409700127667</v>
      </c>
      <c r="AE57" s="33">
        <f>AE28/AE$34*100</f>
        <v>2.1300494200893638</v>
      </c>
      <c r="AF57" s="33">
        <f t="shared" si="32"/>
        <v>7.5670514485120108</v>
      </c>
    </row>
    <row r="58" spans="1:32">
      <c r="A58" s="1" t="s">
        <v>61</v>
      </c>
      <c r="B58" s="1" t="s">
        <v>62</v>
      </c>
      <c r="C58" s="33">
        <f t="shared" ref="C58:G58" si="39">C29/C$34*100</f>
        <v>2.0144546107799908</v>
      </c>
      <c r="D58" s="33">
        <f t="shared" si="39"/>
        <v>3.1966839922178325</v>
      </c>
      <c r="E58" s="33">
        <f t="shared" si="39"/>
        <v>3.2606412549679038</v>
      </c>
      <c r="F58" s="33">
        <f t="shared" si="39"/>
        <v>2.6736139685050442</v>
      </c>
      <c r="G58" s="33">
        <f t="shared" si="39"/>
        <v>2.3927082374403117</v>
      </c>
      <c r="H58" s="33">
        <f t="shared" si="7"/>
        <v>1.7604745794081369</v>
      </c>
      <c r="I58" s="33">
        <f t="shared" si="7"/>
        <v>1.6681952825013131</v>
      </c>
      <c r="J58" s="33">
        <f t="shared" si="7"/>
        <v>1.2855007137132719</v>
      </c>
      <c r="K58" s="33">
        <f t="shared" si="7"/>
        <v>1.0069704066342902</v>
      </c>
      <c r="L58" s="33">
        <f t="shared" si="7"/>
        <v>0.6753685939131383</v>
      </c>
      <c r="M58" s="33">
        <f t="shared" si="7"/>
        <v>0.61014238380938757</v>
      </c>
      <c r="N58" s="33">
        <f t="shared" si="32"/>
        <v>0.61029664490134283</v>
      </c>
      <c r="O58" s="33">
        <f t="shared" si="32"/>
        <v>3.4101938203115632</v>
      </c>
      <c r="P58" s="33">
        <f t="shared" si="32"/>
        <v>1.6659136059167479</v>
      </c>
      <c r="Q58" s="33">
        <f t="shared" si="32"/>
        <v>1.5808416237676191</v>
      </c>
      <c r="R58" s="33">
        <f t="shared" si="32"/>
        <v>1.9959628512553274</v>
      </c>
      <c r="S58" s="33">
        <f t="shared" si="32"/>
        <v>2.0033384488543171</v>
      </c>
      <c r="T58" s="33">
        <f t="shared" si="32"/>
        <v>1.9152217773347129</v>
      </c>
      <c r="U58" s="33">
        <f t="shared" si="32"/>
        <v>1.7176273459842208</v>
      </c>
      <c r="V58" s="33">
        <f t="shared" si="32"/>
        <v>1.6388238959177726</v>
      </c>
      <c r="W58" s="33">
        <f t="shared" si="32"/>
        <v>1.3165629734044135</v>
      </c>
      <c r="X58" s="33">
        <f t="shared" si="32"/>
        <v>1.2864266299080183</v>
      </c>
      <c r="Y58" s="33">
        <f t="shared" si="32"/>
        <v>1.2805344058835373</v>
      </c>
      <c r="Z58" s="33">
        <f t="shared" si="32"/>
        <v>1.2030655202726919</v>
      </c>
      <c r="AA58" s="33">
        <f t="shared" si="32"/>
        <v>1.2311992348647449</v>
      </c>
      <c r="AB58" s="33">
        <f t="shared" si="32"/>
        <v>0.64264138184845132</v>
      </c>
      <c r="AC58" s="33">
        <f t="shared" si="32"/>
        <v>0.57733980922048256</v>
      </c>
      <c r="AD58" s="33">
        <f t="shared" si="32"/>
        <v>1.1210046513583229</v>
      </c>
      <c r="AE58" s="33">
        <f>AE29/AE$34*100</f>
        <v>1.1102375447935302</v>
      </c>
      <c r="AF58" s="33">
        <f t="shared" si="32"/>
        <v>1.3486946936001927</v>
      </c>
    </row>
    <row r="59" spans="1:32">
      <c r="A59" s="1" t="s">
        <v>63</v>
      </c>
      <c r="B59" s="1" t="s">
        <v>64</v>
      </c>
      <c r="C59" s="33">
        <f t="shared" ref="C59:G59" si="40">C30/C$34*100</f>
        <v>0.91416818189948712</v>
      </c>
      <c r="D59" s="33">
        <f t="shared" si="40"/>
        <v>1.8207434762768637</v>
      </c>
      <c r="E59" s="33">
        <f t="shared" si="40"/>
        <v>1.3376172810003815</v>
      </c>
      <c r="F59" s="33">
        <f t="shared" si="40"/>
        <v>1.2934442647500548</v>
      </c>
      <c r="G59" s="33">
        <f t="shared" si="40"/>
        <v>1.5512447229698003</v>
      </c>
      <c r="H59" s="33">
        <f t="shared" si="7"/>
        <v>0.8977756213549678</v>
      </c>
      <c r="I59" s="33">
        <f t="shared" si="7"/>
        <v>1.2265827651787122</v>
      </c>
      <c r="J59" s="33">
        <f t="shared" si="7"/>
        <v>0.95679693132492272</v>
      </c>
      <c r="K59" s="33">
        <f t="shared" si="7"/>
        <v>1.3022571129897285</v>
      </c>
      <c r="L59" s="33">
        <f t="shared" si="7"/>
        <v>0.65893661912840196</v>
      </c>
      <c r="M59" s="33">
        <f t="shared" si="7"/>
        <v>0.60674060772469385</v>
      </c>
      <c r="N59" s="33">
        <f t="shared" si="32"/>
        <v>0.50902919422694615</v>
      </c>
      <c r="O59" s="33">
        <f t="shared" si="32"/>
        <v>0.69290918986109906</v>
      </c>
      <c r="P59" s="33">
        <f t="shared" si="32"/>
        <v>1.1148980417234675</v>
      </c>
      <c r="Q59" s="33">
        <f t="shared" si="32"/>
        <v>1.3853348311030542</v>
      </c>
      <c r="R59" s="33">
        <f t="shared" si="32"/>
        <v>1.3838724835116678</v>
      </c>
      <c r="S59" s="33">
        <f t="shared" si="32"/>
        <v>1.5835886567672663</v>
      </c>
      <c r="T59" s="33">
        <f t="shared" si="32"/>
        <v>1.7345977594085733</v>
      </c>
      <c r="U59" s="33">
        <f t="shared" si="32"/>
        <v>1.7679387627222982</v>
      </c>
      <c r="V59" s="33">
        <f t="shared" si="32"/>
        <v>1.9580190150082473</v>
      </c>
      <c r="W59" s="33">
        <f t="shared" si="32"/>
        <v>1.8821555357329194</v>
      </c>
      <c r="X59" s="33">
        <f t="shared" si="32"/>
        <v>2.1247657550751766</v>
      </c>
      <c r="Y59" s="33">
        <f t="shared" si="32"/>
        <v>2.2448155342835041</v>
      </c>
      <c r="Z59" s="33">
        <f t="shared" si="32"/>
        <v>2.3797089828960067</v>
      </c>
      <c r="AA59" s="33">
        <f t="shared" si="32"/>
        <v>2.7360441019480657</v>
      </c>
      <c r="AB59" s="33">
        <f t="shared" si="32"/>
        <v>2.6013525581897219</v>
      </c>
      <c r="AC59" s="33">
        <f t="shared" si="32"/>
        <v>2.5957690381463911</v>
      </c>
      <c r="AD59" s="33">
        <f t="shared" si="32"/>
        <v>2.6336044444498308</v>
      </c>
      <c r="AE59" s="33">
        <f>AE30/AE$34*100</f>
        <v>3.0505498366603856</v>
      </c>
      <c r="AF59" s="33">
        <f t="shared" si="32"/>
        <v>1.9978540763092985</v>
      </c>
    </row>
    <row r="60" spans="1:32">
      <c r="A60" s="1" t="s">
        <v>65</v>
      </c>
      <c r="B60" s="1" t="s">
        <v>66</v>
      </c>
      <c r="C60" s="33">
        <f t="shared" ref="C60:G60" si="41">C31/C$34*100</f>
        <v>2.9518738145057033</v>
      </c>
      <c r="D60" s="33">
        <f t="shared" si="41"/>
        <v>3.6814396715307742</v>
      </c>
      <c r="E60" s="33">
        <f t="shared" si="41"/>
        <v>2.9121521250896292</v>
      </c>
      <c r="F60" s="33">
        <f t="shared" si="41"/>
        <v>2.2454445743225717</v>
      </c>
      <c r="G60" s="33">
        <f t="shared" si="41"/>
        <v>1.5312308369385745</v>
      </c>
      <c r="H60" s="33">
        <f t="shared" si="7"/>
        <v>0.68901318877077034</v>
      </c>
      <c r="I60" s="33">
        <f t="shared" si="7"/>
        <v>0.60865716950990345</v>
      </c>
      <c r="J60" s="33">
        <f t="shared" si="7"/>
        <v>0.49784291570000011</v>
      </c>
      <c r="K60" s="33">
        <f t="shared" si="7"/>
        <v>0.54822545738684203</v>
      </c>
      <c r="L60" s="33">
        <f t="shared" si="7"/>
        <v>0.27095880156240593</v>
      </c>
      <c r="M60" s="33">
        <f t="shared" si="7"/>
        <v>0.221872497056121</v>
      </c>
      <c r="N60" s="33">
        <f t="shared" si="32"/>
        <v>0.18599740033372447</v>
      </c>
      <c r="O60" s="33">
        <f t="shared" si="32"/>
        <v>0.28083068645994952</v>
      </c>
      <c r="P60" s="33">
        <f t="shared" si="32"/>
        <v>0.47432423503925997</v>
      </c>
      <c r="Q60" s="33">
        <f t="shared" si="32"/>
        <v>0.4069873903514109</v>
      </c>
      <c r="R60" s="33">
        <f t="shared" si="32"/>
        <v>0.45848989032711762</v>
      </c>
      <c r="S60" s="33">
        <f t="shared" si="32"/>
        <v>0.61192808960084033</v>
      </c>
      <c r="T60" s="33">
        <f t="shared" si="32"/>
        <v>0.72152699356577854</v>
      </c>
      <c r="U60" s="33">
        <f t="shared" si="32"/>
        <v>0.62047599049827251</v>
      </c>
      <c r="V60" s="33">
        <f t="shared" si="32"/>
        <v>0.59229923271108764</v>
      </c>
      <c r="W60" s="33">
        <f t="shared" si="32"/>
        <v>0.53314329137317384</v>
      </c>
      <c r="X60" s="33">
        <f t="shared" si="32"/>
        <v>0.51856605266048217</v>
      </c>
      <c r="Y60" s="33">
        <f t="shared" si="32"/>
        <v>0.56061597253857554</v>
      </c>
      <c r="Z60" s="33">
        <f t="shared" si="32"/>
        <v>0.53734891285131914</v>
      </c>
      <c r="AA60" s="33">
        <f t="shared" si="32"/>
        <v>0.60798515363149375</v>
      </c>
      <c r="AB60" s="33">
        <f t="shared" si="32"/>
        <v>0.63704725547220309</v>
      </c>
      <c r="AC60" s="33">
        <f t="shared" si="32"/>
        <v>0.67898409222126654</v>
      </c>
      <c r="AD60" s="33">
        <f t="shared" si="32"/>
        <v>0.56039446356668188</v>
      </c>
      <c r="AE60" s="33">
        <f>AE31/AE$34*100</f>
        <v>0.67784772364857249</v>
      </c>
      <c r="AF60" s="33">
        <f t="shared" ref="AF60" si="42">AF31/AF$34*100</f>
        <v>0.58416029053723439</v>
      </c>
    </row>
    <row r="61" spans="1:32">
      <c r="A61" s="1" t="s">
        <v>67</v>
      </c>
      <c r="B61" s="1" t="s">
        <v>68</v>
      </c>
      <c r="C61" s="33">
        <f t="shared" ref="C61:G61" si="43">C32/C$34*100</f>
        <v>5.7370594030701723E-2</v>
      </c>
      <c r="D61" s="33">
        <f t="shared" si="43"/>
        <v>6.4972258423392104E-2</v>
      </c>
      <c r="E61" s="33">
        <f t="shared" si="43"/>
        <v>5.162906959667049E-2</v>
      </c>
      <c r="F61" s="33">
        <f t="shared" si="43"/>
        <v>4.2236421609895776E-2</v>
      </c>
      <c r="G61" s="33">
        <f t="shared" si="43"/>
        <v>3.845036540105691E-2</v>
      </c>
      <c r="H61" s="33">
        <f t="shared" si="7"/>
        <v>2.3069905819591133E-2</v>
      </c>
      <c r="I61" s="33">
        <f t="shared" si="7"/>
        <v>2.5417039368858686E-2</v>
      </c>
      <c r="J61" s="33">
        <f t="shared" si="7"/>
        <v>2.5041636713022172E-2</v>
      </c>
      <c r="K61" s="33">
        <f t="shared" si="7"/>
        <v>2.9318988112107053E-2</v>
      </c>
      <c r="L61" s="33">
        <f t="shared" si="7"/>
        <v>1.5342411775287163E-2</v>
      </c>
      <c r="M61" s="33">
        <f t="shared" si="7"/>
        <v>1.5213908216871167E-2</v>
      </c>
      <c r="N61" s="33">
        <f t="shared" si="32"/>
        <v>1.3319009690407764E-2</v>
      </c>
      <c r="O61" s="33">
        <f t="shared" si="32"/>
        <v>1.6173276369096396E-2</v>
      </c>
      <c r="P61" s="33">
        <f t="shared" si="32"/>
        <v>2.6099951692623621E-2</v>
      </c>
      <c r="Q61" s="33">
        <f t="shared" si="32"/>
        <v>1.7505153293993291E-2</v>
      </c>
      <c r="R61" s="33">
        <f t="shared" si="32"/>
        <v>1.8578296555601757E-2</v>
      </c>
      <c r="S61" s="33">
        <f t="shared" si="32"/>
        <v>2.2884735445763506E-2</v>
      </c>
      <c r="T61" s="33">
        <f t="shared" si="32"/>
        <v>2.0233312324487603E-2</v>
      </c>
      <c r="U61" s="33">
        <f t="shared" si="32"/>
        <v>1.5761990217196969E-2</v>
      </c>
      <c r="V61" s="33">
        <f t="shared" si="32"/>
        <v>1.6468430887100233E-2</v>
      </c>
      <c r="W61" s="33">
        <f t="shared" si="32"/>
        <v>1.4440028064188397E-2</v>
      </c>
      <c r="X61" s="33">
        <f t="shared" si="32"/>
        <v>1.2846885635023789E-2</v>
      </c>
      <c r="Y61" s="33">
        <f t="shared" si="32"/>
        <v>1.5213976932650659E-2</v>
      </c>
      <c r="Z61" s="33">
        <f t="shared" si="32"/>
        <v>1.6792617834809467E-2</v>
      </c>
      <c r="AA61" s="33">
        <f t="shared" si="32"/>
        <v>1.455917323896109E-2</v>
      </c>
      <c r="AB61" s="33">
        <f t="shared" ref="AB61:AF61" si="44">AB32/AB$34*100</f>
        <v>1.3244298079947321E-2</v>
      </c>
      <c r="AC61" s="33">
        <f t="shared" si="44"/>
        <v>1.2361881070752732E-2</v>
      </c>
      <c r="AD61" s="33">
        <f t="shared" si="44"/>
        <v>1.2568239969055404E-2</v>
      </c>
      <c r="AE61" s="33">
        <f>AE32/AE$34*100</f>
        <v>1.3094682693438177E-2</v>
      </c>
      <c r="AF61" s="33">
        <f t="shared" si="44"/>
        <v>1.6438611354211662E-2</v>
      </c>
    </row>
    <row r="62" spans="1:32">
      <c r="A62" s="1" t="s">
        <v>69</v>
      </c>
      <c r="B62" s="1" t="s">
        <v>70</v>
      </c>
      <c r="C62" s="33">
        <f t="shared" ref="C62:G62" si="45">C33/C$34*100</f>
        <v>0</v>
      </c>
      <c r="D62" s="33">
        <f t="shared" si="45"/>
        <v>6.5970731563480918</v>
      </c>
      <c r="E62" s="33">
        <f t="shared" si="45"/>
        <v>5.2675832334488391</v>
      </c>
      <c r="F62" s="33">
        <f t="shared" si="45"/>
        <v>4.785345816626827</v>
      </c>
      <c r="G62" s="33">
        <f t="shared" si="45"/>
        <v>4.1302125718177454</v>
      </c>
      <c r="H62" s="33">
        <f t="shared" si="7"/>
        <v>0</v>
      </c>
      <c r="I62" s="33">
        <f t="shared" si="7"/>
        <v>0</v>
      </c>
      <c r="J62" s="33">
        <f t="shared" si="7"/>
        <v>0</v>
      </c>
      <c r="K62" s="33">
        <f t="shared" si="7"/>
        <v>3.9192494432370566</v>
      </c>
      <c r="L62" s="33">
        <f t="shared" si="7"/>
        <v>0</v>
      </c>
      <c r="M62" s="33">
        <f t="shared" si="7"/>
        <v>0</v>
      </c>
      <c r="N62" s="33">
        <f t="shared" si="32"/>
        <v>0</v>
      </c>
      <c r="O62" s="33">
        <f t="shared" si="32"/>
        <v>0</v>
      </c>
      <c r="P62" s="33">
        <f t="shared" si="32"/>
        <v>0</v>
      </c>
      <c r="Q62" s="33">
        <f t="shared" si="32"/>
        <v>3.7851557502476769</v>
      </c>
      <c r="R62" s="33">
        <f t="shared" si="32"/>
        <v>4.0297803962047309</v>
      </c>
      <c r="S62" s="33">
        <f t="shared" si="32"/>
        <v>4.5786090854813537</v>
      </c>
      <c r="T62" s="33">
        <f t="shared" si="32"/>
        <v>4.5388953219185479</v>
      </c>
      <c r="U62" s="33">
        <f t="shared" si="32"/>
        <v>4.2055268596317887</v>
      </c>
      <c r="V62" s="33">
        <f t="shared" si="32"/>
        <v>4.7034055927314755</v>
      </c>
      <c r="W62" s="33">
        <f t="shared" si="32"/>
        <v>4.2962065768665401</v>
      </c>
      <c r="X62" s="33">
        <f t="shared" si="32"/>
        <v>4.7130977145299919</v>
      </c>
      <c r="Y62" s="33">
        <f t="shared" si="32"/>
        <v>4.9609340714812618</v>
      </c>
      <c r="Z62" s="33">
        <f t="shared" si="32"/>
        <v>5.3123275471324467</v>
      </c>
      <c r="AA62" s="33">
        <f t="shared" si="32"/>
        <v>5.3861768534573393</v>
      </c>
      <c r="AB62" s="33">
        <f t="shared" ref="AB62:AF62" si="46">AB33/AB$34*100</f>
        <v>5.0841812230103489</v>
      </c>
      <c r="AC62" s="33">
        <f t="shared" si="46"/>
        <v>4.6766848067919522</v>
      </c>
      <c r="AD62" s="33">
        <f t="shared" si="46"/>
        <v>4.9460281875784284</v>
      </c>
      <c r="AE62" s="33">
        <f>AE33/AE$34*100</f>
        <v>5.3814189210459658</v>
      </c>
      <c r="AF62" s="33">
        <f t="shared" si="46"/>
        <v>4.1403951614891206</v>
      </c>
    </row>
    <row r="63" spans="1:32">
      <c r="B63" s="1" t="s">
        <v>431</v>
      </c>
      <c r="C63" s="33">
        <f t="shared" ref="C63:G63" si="47">C34/C$34*100</f>
        <v>100</v>
      </c>
      <c r="D63" s="33">
        <f t="shared" si="47"/>
        <v>100</v>
      </c>
      <c r="E63" s="33">
        <f t="shared" si="47"/>
        <v>100</v>
      </c>
      <c r="F63" s="33">
        <f t="shared" si="47"/>
        <v>100</v>
      </c>
      <c r="G63" s="33">
        <f t="shared" si="47"/>
        <v>100</v>
      </c>
      <c r="H63" s="33">
        <f t="shared" si="7"/>
        <v>100</v>
      </c>
      <c r="I63" s="33">
        <f t="shared" si="7"/>
        <v>100</v>
      </c>
      <c r="J63" s="33">
        <f t="shared" si="7"/>
        <v>100</v>
      </c>
      <c r="K63" s="33">
        <f t="shared" si="7"/>
        <v>100</v>
      </c>
      <c r="L63" s="33">
        <f t="shared" si="7"/>
        <v>100</v>
      </c>
      <c r="M63" s="33">
        <f t="shared" si="7"/>
        <v>100</v>
      </c>
      <c r="N63" s="33">
        <f t="shared" si="32"/>
        <v>100</v>
      </c>
      <c r="O63" s="33">
        <f t="shared" si="32"/>
        <v>100</v>
      </c>
      <c r="P63" s="33">
        <f t="shared" si="32"/>
        <v>100</v>
      </c>
      <c r="Q63" s="33">
        <f t="shared" si="32"/>
        <v>100</v>
      </c>
      <c r="R63" s="33">
        <f t="shared" si="32"/>
        <v>100</v>
      </c>
      <c r="S63" s="33">
        <f t="shared" si="32"/>
        <v>100</v>
      </c>
      <c r="T63" s="33">
        <f t="shared" si="32"/>
        <v>100</v>
      </c>
      <c r="U63" s="33">
        <f t="shared" si="32"/>
        <v>100</v>
      </c>
      <c r="V63" s="33">
        <f t="shared" si="32"/>
        <v>100</v>
      </c>
      <c r="W63" s="33">
        <f t="shared" si="32"/>
        <v>100</v>
      </c>
      <c r="X63" s="33">
        <f t="shared" si="32"/>
        <v>100</v>
      </c>
      <c r="Y63" s="33">
        <f t="shared" si="32"/>
        <v>100</v>
      </c>
      <c r="Z63" s="33">
        <f t="shared" si="32"/>
        <v>100</v>
      </c>
      <c r="AA63" s="33">
        <f t="shared" si="32"/>
        <v>100</v>
      </c>
      <c r="AB63" s="33">
        <f t="shared" ref="AB63:AF63" si="48">AB34/AB$34*100</f>
        <v>100</v>
      </c>
      <c r="AC63" s="33">
        <f t="shared" si="48"/>
        <v>100</v>
      </c>
      <c r="AD63" s="33">
        <f t="shared" si="48"/>
        <v>100</v>
      </c>
      <c r="AE63" s="33">
        <f>AE34/AE$34*100</f>
        <v>100</v>
      </c>
      <c r="AF63" s="33">
        <f t="shared" si="48"/>
        <v>100</v>
      </c>
    </row>
    <row r="64" spans="1:32">
      <c r="A64" s="30"/>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row>
    <row r="65" spans="1:32">
      <c r="A65" s="30"/>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row>
    <row r="66" spans="1:32">
      <c r="A66" s="30"/>
      <c r="B66" s="45"/>
      <c r="C66" s="95" t="s">
        <v>433</v>
      </c>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row>
    <row r="67" spans="1:32" ht="13.8" thickBot="1">
      <c r="A67" s="30"/>
      <c r="B67" s="3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row>
    <row r="68" spans="1:32" ht="13.8" thickTop="1">
      <c r="A68" s="30" t="s">
        <v>21</v>
      </c>
      <c r="B68" s="30" t="s">
        <v>22</v>
      </c>
      <c r="C68" s="65" t="s">
        <v>434</v>
      </c>
      <c r="D68" s="37">
        <f t="shared" ref="D68:D93" si="49">IFERROR(D9/C9*100-100,"--")</f>
        <v>73.070587581095737</v>
      </c>
      <c r="E68" s="37">
        <f t="shared" ref="E68" si="50">IFERROR(E9/D9*100-100,"--")</f>
        <v>-25.181699690887342</v>
      </c>
      <c r="F68" s="37">
        <f t="shared" ref="F68" si="51">IFERROR(F9/E9*100-100,"--")</f>
        <v>15.534127590734542</v>
      </c>
      <c r="G68" s="37">
        <f t="shared" ref="G68" si="52">IFERROR(G9/F9*100-100,"--")</f>
        <v>66.710286549298104</v>
      </c>
      <c r="H68" s="37">
        <f t="shared" ref="H68" si="53">IFERROR(H9/G9*100-100,"--")</f>
        <v>49.277053656036031</v>
      </c>
      <c r="I68" s="37">
        <f t="shared" ref="I68" si="54">IFERROR(I9/H9*100-100,"--")</f>
        <v>2.6755839386073177</v>
      </c>
      <c r="J68" s="37">
        <f t="shared" ref="J68" si="55">IFERROR(J9/I9*100-100,"--")</f>
        <v>-2.2412884861348346</v>
      </c>
      <c r="K68" s="37">
        <f t="shared" ref="K68" si="56">IFERROR(K9/J9*100-100,"--")</f>
        <v>13.572406573189141</v>
      </c>
      <c r="L68" s="37">
        <f t="shared" ref="L68" si="57">IFERROR(L9/K9*100-100,"--")</f>
        <v>6.5854831215029606</v>
      </c>
      <c r="M68" s="37">
        <f t="shared" ref="M68" si="58">IFERROR(M9/L9*100-100,"--")</f>
        <v>-5.314763711316715</v>
      </c>
      <c r="N68" s="37">
        <f t="shared" ref="N68" si="59">IFERROR(N9/M9*100-100,"--")</f>
        <v>34.897099082136293</v>
      </c>
      <c r="O68" s="37">
        <f t="shared" ref="O68" si="60">IFERROR(O9/N9*100-100,"--")</f>
        <v>33.182713635344953</v>
      </c>
      <c r="P68" s="37">
        <f t="shared" ref="P68" si="61">IFERROR(P9/O9*100-100,"--")</f>
        <v>-43.173360524377877</v>
      </c>
      <c r="Q68" s="37">
        <f t="shared" ref="Q68" si="62">IFERROR(Q9/P9*100-100,"--")</f>
        <v>1031.3792315183248</v>
      </c>
      <c r="R68" s="37">
        <f t="shared" ref="R68" si="63">IFERROR(R9/Q9*100-100,"--")</f>
        <v>-82.529488740348839</v>
      </c>
      <c r="S68" s="37">
        <f t="shared" ref="S68" si="64">IFERROR(S9/R9*100-100,"--")</f>
        <v>12.76647005250571</v>
      </c>
      <c r="T68" s="37">
        <f t="shared" ref="T68" si="65">IFERROR(T9/S9*100-100,"--")</f>
        <v>40.333573364189277</v>
      </c>
      <c r="U68" s="37">
        <f t="shared" ref="U68" si="66">IFERROR(U9/T9*100-100,"--")</f>
        <v>-6.1792637493202136</v>
      </c>
      <c r="V68" s="37">
        <f t="shared" ref="V68" si="67">IFERROR(V9/U9*100-100,"--")</f>
        <v>-6.9118021957333156</v>
      </c>
      <c r="W68" s="37">
        <f t="shared" ref="W68" si="68">IFERROR(W9/V9*100-100,"--")</f>
        <v>-32.368565145048279</v>
      </c>
      <c r="X68" s="37">
        <f t="shared" ref="X68" si="69">IFERROR(X9/W9*100-100,"--")</f>
        <v>-37.349866799901143</v>
      </c>
      <c r="Y68" s="37">
        <f t="shared" ref="Y68" si="70">IFERROR(Y9/X9*100-100,"--")</f>
        <v>794.24972630394473</v>
      </c>
      <c r="Z68" s="37">
        <f t="shared" ref="Z68" si="71">IFERROR(Z9/Y9*100-100,"--")</f>
        <v>-1.9813152918285226</v>
      </c>
      <c r="AA68" s="37">
        <f t="shared" ref="AA68" si="72">IFERROR(AA9/Z9*100-100,"--")</f>
        <v>-8.8774831266690057</v>
      </c>
      <c r="AB68" s="37">
        <f t="shared" ref="AB68" si="73">IFERROR(AB9/AA9*100-100,"--")</f>
        <v>-13.47670830604298</v>
      </c>
      <c r="AC68" s="37">
        <f t="shared" ref="AC68" si="74">IFERROR(AC9/AB9*100-100,"--")</f>
        <v>12.973899982232552</v>
      </c>
      <c r="AD68" s="37">
        <f t="shared" ref="AD68" si="75">IFERROR(AD9/AC9*100-100,"--")</f>
        <v>-14.146811041040067</v>
      </c>
      <c r="AE68" s="37">
        <f>IFERROR(AE9/AD9*100-100,"--")</f>
        <v>-14.6869121453133</v>
      </c>
      <c r="AF68" s="47">
        <f>IFERROR(POWER(AD9/C9,1/28)*100-100,"--")</f>
        <v>13.412963083292468</v>
      </c>
    </row>
    <row r="69" spans="1:32">
      <c r="A69" s="1" t="s">
        <v>23</v>
      </c>
      <c r="B69" s="1" t="s">
        <v>24</v>
      </c>
      <c r="C69" s="65" t="s">
        <v>434</v>
      </c>
      <c r="D69" s="37">
        <f t="shared" si="49"/>
        <v>-5.822056337976349</v>
      </c>
      <c r="E69" s="37">
        <f t="shared" ref="E69:E93" si="76">IFERROR(E10/D10*100-100,"--")</f>
        <v>4.1005135537310053</v>
      </c>
      <c r="F69" s="37">
        <f t="shared" ref="F69:F93" si="77">IFERROR(F10/E10*100-100,"--")</f>
        <v>33.359604001517539</v>
      </c>
      <c r="G69" s="37">
        <f t="shared" ref="G69:G93" si="78">IFERROR(G10/F10*100-100,"--")</f>
        <v>17.077195357842129</v>
      </c>
      <c r="H69" s="37">
        <f t="shared" ref="H69:H93" si="79">IFERROR(H10/G10*100-100,"--")</f>
        <v>40.366984226103767</v>
      </c>
      <c r="I69" s="37">
        <f t="shared" ref="I69:I93" si="80">IFERROR(I10/H10*100-100,"--")</f>
        <v>3.9974007368848561</v>
      </c>
      <c r="J69" s="37">
        <f t="shared" ref="J69:J93" si="81">IFERROR(J10/I10*100-100,"--")</f>
        <v>15.03080780656552</v>
      </c>
      <c r="K69" s="37">
        <f t="shared" ref="K69:K93" si="82">IFERROR(K10/J10*100-100,"--")</f>
        <v>12.100280744534331</v>
      </c>
      <c r="L69" s="37">
        <f t="shared" ref="L69:L93" si="83">IFERROR(L10/K10*100-100,"--")</f>
        <v>92.928667150869131</v>
      </c>
      <c r="M69" s="37">
        <f t="shared" ref="M69:M93" si="84">IFERROR(M10/L10*100-100,"--")</f>
        <v>23.907524083662608</v>
      </c>
      <c r="N69" s="37">
        <f t="shared" ref="N69:N93" si="85">IFERROR(N10/M10*100-100,"--")</f>
        <v>18.185790439089871</v>
      </c>
      <c r="O69" s="37">
        <f t="shared" ref="O69:O93" si="86">IFERROR(O10/N10*100-100,"--")</f>
        <v>-21.332381055202291</v>
      </c>
      <c r="P69" s="37">
        <f t="shared" ref="P69:P93" si="87">IFERROR(P10/O10*100-100,"--")</f>
        <v>-48.939832002721438</v>
      </c>
      <c r="Q69" s="37">
        <f t="shared" ref="Q69:Q93" si="88">IFERROR(Q10/P10*100-100,"--")</f>
        <v>84.840008921131073</v>
      </c>
      <c r="R69" s="37">
        <f t="shared" ref="R69:R93" si="89">IFERROR(R10/Q10*100-100,"--")</f>
        <v>24.826881288007783</v>
      </c>
      <c r="S69" s="37">
        <f t="shared" ref="S69:S93" si="90">IFERROR(S10/R10*100-100,"--")</f>
        <v>21.58477588035899</v>
      </c>
      <c r="T69" s="37">
        <f t="shared" ref="T69:T93" si="91">IFERROR(T10/S10*100-100,"--")</f>
        <v>13.828182746405204</v>
      </c>
      <c r="U69" s="37">
        <f t="shared" ref="U69:U93" si="92">IFERROR(U10/T10*100-100,"--")</f>
        <v>12.056199244730493</v>
      </c>
      <c r="V69" s="37">
        <f t="shared" ref="V69:V93" si="93">IFERROR(V10/U10*100-100,"--")</f>
        <v>-4.5041681966562237</v>
      </c>
      <c r="W69" s="37">
        <f t="shared" ref="W69:W93" si="94">IFERROR(W10/V10*100-100,"--")</f>
        <v>25.033437879293558</v>
      </c>
      <c r="X69" s="37">
        <f t="shared" ref="X69:X93" si="95">IFERROR(X10/W10*100-100,"--")</f>
        <v>-7.5798361649425345</v>
      </c>
      <c r="Y69" s="37">
        <f t="shared" ref="Y69:Y93" si="96">IFERROR(Y10/X10*100-100,"--")</f>
        <v>-4.6182648796401082</v>
      </c>
      <c r="Z69" s="37">
        <f t="shared" ref="Z69:Z93" si="97">IFERROR(Z10/Y10*100-100,"--")</f>
        <v>1.8353939371523467</v>
      </c>
      <c r="AA69" s="37">
        <f t="shared" ref="AA69:AA93" si="98">IFERROR(AA10/Z10*100-100,"--")</f>
        <v>-9.2823635752429681</v>
      </c>
      <c r="AB69" s="37">
        <f t="shared" ref="AB69:AB93" si="99">IFERROR(AB10/AA10*100-100,"--")</f>
        <v>-2.6059197202917659</v>
      </c>
      <c r="AC69" s="37">
        <f t="shared" ref="AC69:AC93" si="100">IFERROR(AC10/AB10*100-100,"--")</f>
        <v>23.847190180988022</v>
      </c>
      <c r="AD69" s="37">
        <f t="shared" ref="AD69:AD93" si="101">IFERROR(AD10/AC10*100-100,"--")</f>
        <v>-50.039186489166489</v>
      </c>
      <c r="AE69" s="37">
        <f>IFERROR(AE10/AD10*100-100,"--")</f>
        <v>-5.5725200808389985</v>
      </c>
      <c r="AF69" s="47">
        <f t="shared" ref="AF69:AF93" si="102">IFERROR(POWER(AD10/C10,1/28)*100-100,"--")</f>
        <v>7.1175281431564059</v>
      </c>
    </row>
    <row r="70" spans="1:32">
      <c r="A70" s="1" t="s">
        <v>25</v>
      </c>
      <c r="B70" s="1" t="s">
        <v>26</v>
      </c>
      <c r="C70" s="65" t="s">
        <v>434</v>
      </c>
      <c r="D70" s="37">
        <f t="shared" si="49"/>
        <v>-24.206660701447063</v>
      </c>
      <c r="E70" s="37">
        <f t="shared" si="76"/>
        <v>16.110491075103312</v>
      </c>
      <c r="F70" s="37">
        <f t="shared" si="77"/>
        <v>-3.2604693972708247</v>
      </c>
      <c r="G70" s="37">
        <f t="shared" si="78"/>
        <v>31.237165772763063</v>
      </c>
      <c r="H70" s="37">
        <f t="shared" si="79"/>
        <v>106.19659941043457</v>
      </c>
      <c r="I70" s="37">
        <f t="shared" si="80"/>
        <v>-1.584767725393192</v>
      </c>
      <c r="J70" s="37">
        <f t="shared" si="81"/>
        <v>23.209735282011422</v>
      </c>
      <c r="K70" s="37">
        <f t="shared" si="82"/>
        <v>-3.3843723967970334</v>
      </c>
      <c r="L70" s="37">
        <f t="shared" si="83"/>
        <v>164.28340478678643</v>
      </c>
      <c r="M70" s="37">
        <f t="shared" si="84"/>
        <v>30.393463781384696</v>
      </c>
      <c r="N70" s="37">
        <f t="shared" si="85"/>
        <v>17.262836596111924</v>
      </c>
      <c r="O70" s="37">
        <f t="shared" si="86"/>
        <v>-48.664178409934259</v>
      </c>
      <c r="P70" s="37">
        <f t="shared" si="87"/>
        <v>-63.644115232349762</v>
      </c>
      <c r="Q70" s="37">
        <f t="shared" si="88"/>
        <v>71.746001780544134</v>
      </c>
      <c r="R70" s="37">
        <f t="shared" si="89"/>
        <v>14.759776656912663</v>
      </c>
      <c r="S70" s="37">
        <f t="shared" si="90"/>
        <v>14.713753615576437</v>
      </c>
      <c r="T70" s="37">
        <f t="shared" si="91"/>
        <v>16.843061077682449</v>
      </c>
      <c r="U70" s="37">
        <f t="shared" si="92"/>
        <v>15.275416224006804</v>
      </c>
      <c r="V70" s="37">
        <f t="shared" si="93"/>
        <v>-9.2824645969530479</v>
      </c>
      <c r="W70" s="37">
        <f t="shared" si="94"/>
        <v>0.78103129057743104</v>
      </c>
      <c r="X70" s="37">
        <f t="shared" si="95"/>
        <v>-8.8287255061498229</v>
      </c>
      <c r="Y70" s="37">
        <f t="shared" si="96"/>
        <v>8.3279286660842473</v>
      </c>
      <c r="Z70" s="37">
        <f t="shared" si="97"/>
        <v>-1.2476045234928819</v>
      </c>
      <c r="AA70" s="37">
        <f t="shared" si="98"/>
        <v>-7.0209182156379768</v>
      </c>
      <c r="AB70" s="37">
        <f t="shared" si="99"/>
        <v>-78.900401266940889</v>
      </c>
      <c r="AC70" s="37">
        <f t="shared" si="100"/>
        <v>-5.0267637028667451</v>
      </c>
      <c r="AD70" s="37">
        <f t="shared" si="101"/>
        <v>443.14460492252056</v>
      </c>
      <c r="AE70" s="37">
        <f>IFERROR(AE11/AD11*100-100,"--")</f>
        <v>-1.698128878453673</v>
      </c>
      <c r="AF70" s="47">
        <f t="shared" si="102"/>
        <v>6.3417338849422293</v>
      </c>
    </row>
    <row r="71" spans="1:32">
      <c r="A71" s="1" t="s">
        <v>27</v>
      </c>
      <c r="B71" s="1" t="s">
        <v>28</v>
      </c>
      <c r="C71" s="65" t="s">
        <v>434</v>
      </c>
      <c r="D71" s="37">
        <f t="shared" si="49"/>
        <v>212.23071507403432</v>
      </c>
      <c r="E71" s="37">
        <f t="shared" si="76"/>
        <v>-11.575444253519194</v>
      </c>
      <c r="F71" s="37">
        <f t="shared" si="77"/>
        <v>95.555139453394105</v>
      </c>
      <c r="G71" s="37">
        <f t="shared" si="78"/>
        <v>33.605578144296146</v>
      </c>
      <c r="H71" s="37">
        <f t="shared" si="79"/>
        <v>-29.669162866334474</v>
      </c>
      <c r="I71" s="37">
        <f t="shared" si="80"/>
        <v>20.233605763199876</v>
      </c>
      <c r="J71" s="37">
        <f t="shared" si="81"/>
        <v>39.622513586675581</v>
      </c>
      <c r="K71" s="37">
        <f t="shared" si="82"/>
        <v>156.27498640351212</v>
      </c>
      <c r="L71" s="37">
        <f t="shared" si="83"/>
        <v>-27.559460171913912</v>
      </c>
      <c r="M71" s="37">
        <f t="shared" si="84"/>
        <v>29.951002513052146</v>
      </c>
      <c r="N71" s="37">
        <f t="shared" si="85"/>
        <v>17.031722199824273</v>
      </c>
      <c r="O71" s="37">
        <f t="shared" si="86"/>
        <v>42.674865481416134</v>
      </c>
      <c r="P71" s="37">
        <f t="shared" si="87"/>
        <v>0.43742579152237226</v>
      </c>
      <c r="Q71" s="37">
        <f t="shared" si="88"/>
        <v>77.541639828879966</v>
      </c>
      <c r="R71" s="37">
        <f t="shared" si="89"/>
        <v>20.628945436835465</v>
      </c>
      <c r="S71" s="37">
        <f t="shared" si="90"/>
        <v>16.109080152556231</v>
      </c>
      <c r="T71" s="37">
        <f t="shared" si="91"/>
        <v>-44.337120717375186</v>
      </c>
      <c r="U71" s="37">
        <f t="shared" si="92"/>
        <v>-20.94666320115374</v>
      </c>
      <c r="V71" s="37">
        <f t="shared" si="93"/>
        <v>3.4235148442816978</v>
      </c>
      <c r="W71" s="37">
        <f t="shared" si="94"/>
        <v>46.052770658116174</v>
      </c>
      <c r="X71" s="37">
        <f t="shared" si="95"/>
        <v>-20.869518847540007</v>
      </c>
      <c r="Y71" s="37">
        <f t="shared" si="96"/>
        <v>-28.150481344781952</v>
      </c>
      <c r="Z71" s="37">
        <f t="shared" si="97"/>
        <v>-7.319852844344382</v>
      </c>
      <c r="AA71" s="37">
        <f t="shared" si="98"/>
        <v>-5.6138033825170766</v>
      </c>
      <c r="AB71" s="37">
        <f t="shared" si="99"/>
        <v>115.47892542235431</v>
      </c>
      <c r="AC71" s="37">
        <f t="shared" si="100"/>
        <v>1.9393081444025313</v>
      </c>
      <c r="AD71" s="37">
        <f t="shared" si="101"/>
        <v>124.77648156922649</v>
      </c>
      <c r="AE71" s="37">
        <f>IFERROR(AE12/AD12*100-100,"--")</f>
        <v>-18.142269270864247</v>
      </c>
      <c r="AF71" s="47">
        <f t="shared" si="102"/>
        <v>19.297491701669898</v>
      </c>
    </row>
    <row r="72" spans="1:32">
      <c r="A72" s="1" t="s">
        <v>29</v>
      </c>
      <c r="B72" s="1" t="s">
        <v>30</v>
      </c>
      <c r="C72" s="65" t="s">
        <v>434</v>
      </c>
      <c r="D72" s="37">
        <f t="shared" si="49"/>
        <v>-43.982242275881013</v>
      </c>
      <c r="E72" s="37">
        <f t="shared" si="76"/>
        <v>26.063169774555433</v>
      </c>
      <c r="F72" s="37">
        <f t="shared" si="77"/>
        <v>3.502164379558991</v>
      </c>
      <c r="G72" s="37">
        <f t="shared" si="78"/>
        <v>36.859014550511574</v>
      </c>
      <c r="H72" s="37">
        <f t="shared" si="79"/>
        <v>170.8141560957809</v>
      </c>
      <c r="I72" s="37">
        <f t="shared" si="80"/>
        <v>-1.1091295770101226</v>
      </c>
      <c r="J72" s="37">
        <f t="shared" si="81"/>
        <v>17.845167984393001</v>
      </c>
      <c r="K72" s="37">
        <f t="shared" si="82"/>
        <v>-18.797018890244942</v>
      </c>
      <c r="L72" s="37">
        <f t="shared" si="83"/>
        <v>264.99362290160803</v>
      </c>
      <c r="M72" s="37">
        <f t="shared" si="84"/>
        <v>33.154461245489898</v>
      </c>
      <c r="N72" s="37">
        <f t="shared" si="85"/>
        <v>18.785316805437532</v>
      </c>
      <c r="O72" s="37">
        <f t="shared" si="86"/>
        <v>-59.006361104138243</v>
      </c>
      <c r="P72" s="37">
        <f t="shared" si="87"/>
        <v>-71.714740636322574</v>
      </c>
      <c r="Q72" s="37">
        <f t="shared" si="88"/>
        <v>52.148231725075391</v>
      </c>
      <c r="R72" s="37">
        <f t="shared" si="89"/>
        <v>18.035971437084171</v>
      </c>
      <c r="S72" s="37">
        <f t="shared" si="90"/>
        <v>6.05328338068432</v>
      </c>
      <c r="T72" s="37">
        <f t="shared" si="91"/>
        <v>-4.5312396269969355</v>
      </c>
      <c r="U72" s="37">
        <f t="shared" si="92"/>
        <v>1.2400530041502833</v>
      </c>
      <c r="V72" s="37">
        <f t="shared" si="93"/>
        <v>9.9321162243409162</v>
      </c>
      <c r="W72" s="37">
        <f t="shared" si="94"/>
        <v>177.82783206868038</v>
      </c>
      <c r="X72" s="37">
        <f t="shared" si="95"/>
        <v>0.358567953542547</v>
      </c>
      <c r="Y72" s="37">
        <f t="shared" si="96"/>
        <v>-48.038597562649642</v>
      </c>
      <c r="Z72" s="37">
        <f t="shared" si="97"/>
        <v>-0.89043383867495152</v>
      </c>
      <c r="AA72" s="37">
        <f t="shared" si="98"/>
        <v>-2.0830160778705107</v>
      </c>
      <c r="AB72" s="37">
        <f t="shared" si="99"/>
        <v>-90.902123606522352</v>
      </c>
      <c r="AC72" s="37">
        <f t="shared" si="100"/>
        <v>43.603819952456917</v>
      </c>
      <c r="AD72" s="37">
        <f>IFERROR(AD13/AC13*100-100,"--")</f>
        <v>1108.922713777883</v>
      </c>
      <c r="AE72" s="37">
        <f>IFERROR(AE13/AD13*100-100,"--")</f>
        <v>4.4394803796636779</v>
      </c>
      <c r="AF72" s="47">
        <f t="shared" si="102"/>
        <v>7.5683073196403541</v>
      </c>
    </row>
    <row r="73" spans="1:32">
      <c r="A73" s="1" t="s">
        <v>31</v>
      </c>
      <c r="B73" s="1" t="s">
        <v>32</v>
      </c>
      <c r="C73" s="65" t="s">
        <v>434</v>
      </c>
      <c r="D73" s="37">
        <f t="shared" si="49"/>
        <v>-48.529125102998535</v>
      </c>
      <c r="E73" s="37">
        <f t="shared" si="76"/>
        <v>26.528314728490912</v>
      </c>
      <c r="F73" s="37">
        <f t="shared" si="77"/>
        <v>4.5523840633936601</v>
      </c>
      <c r="G73" s="37">
        <f t="shared" si="78"/>
        <v>37.299841254227402</v>
      </c>
      <c r="H73" s="37">
        <f t="shared" si="79"/>
        <v>175.2521537577407</v>
      </c>
      <c r="I73" s="37">
        <f t="shared" si="80"/>
        <v>-0.32214253231140333</v>
      </c>
      <c r="J73" s="37">
        <f t="shared" si="81"/>
        <v>17.343795323167214</v>
      </c>
      <c r="K73" s="37">
        <f t="shared" si="82"/>
        <v>-17.190319035724272</v>
      </c>
      <c r="L73" s="37">
        <f t="shared" si="83"/>
        <v>265.08496081171972</v>
      </c>
      <c r="M73" s="37">
        <f t="shared" si="84"/>
        <v>32.333634298240725</v>
      </c>
      <c r="N73" s="37">
        <f t="shared" si="85"/>
        <v>18.877204791215703</v>
      </c>
      <c r="O73" s="37">
        <f t="shared" si="86"/>
        <v>-52.369344854905272</v>
      </c>
      <c r="P73" s="37">
        <f t="shared" si="87"/>
        <v>-69.378268459665662</v>
      </c>
      <c r="Q73" s="37">
        <f t="shared" si="88"/>
        <v>63.196258829655562</v>
      </c>
      <c r="R73" s="37">
        <f t="shared" si="89"/>
        <v>24.175356719818808</v>
      </c>
      <c r="S73" s="37">
        <f t="shared" si="90"/>
        <v>21.276526431971419</v>
      </c>
      <c r="T73" s="37">
        <f t="shared" si="91"/>
        <v>21.410227138546588</v>
      </c>
      <c r="U73" s="37">
        <f t="shared" si="92"/>
        <v>20.649980399114582</v>
      </c>
      <c r="V73" s="37">
        <f t="shared" si="93"/>
        <v>-11.382904252230006</v>
      </c>
      <c r="W73" s="37">
        <f t="shared" si="94"/>
        <v>-7.5185215931303162</v>
      </c>
      <c r="X73" s="37">
        <f t="shared" si="95"/>
        <v>-11.323884523216293</v>
      </c>
      <c r="Y73" s="37">
        <f t="shared" si="96"/>
        <v>12.4531985582842</v>
      </c>
      <c r="Z73" s="37">
        <f t="shared" si="97"/>
        <v>-1.9024516368861839</v>
      </c>
      <c r="AA73" s="37">
        <f t="shared" si="98"/>
        <v>-10.287302892003382</v>
      </c>
      <c r="AB73" s="37">
        <f t="shared" si="99"/>
        <v>10.615872890551586</v>
      </c>
      <c r="AC73" s="37">
        <f t="shared" si="100"/>
        <v>25.488247594772389</v>
      </c>
      <c r="AD73" s="37">
        <f t="shared" si="101"/>
        <v>-9.8846032806360711</v>
      </c>
      <c r="AE73" s="37">
        <f>IFERROR(AE14/AD14*100-100,"--")</f>
        <v>0.5195500179301149</v>
      </c>
      <c r="AF73" s="47">
        <f t="shared" si="102"/>
        <v>7.0646442527020099</v>
      </c>
    </row>
    <row r="74" spans="1:32">
      <c r="A74" s="1" t="s">
        <v>33</v>
      </c>
      <c r="B74" s="1" t="s">
        <v>34</v>
      </c>
      <c r="C74" s="65" t="s">
        <v>434</v>
      </c>
      <c r="D74" s="37">
        <f t="shared" si="49"/>
        <v>-24.33446656972832</v>
      </c>
      <c r="E74" s="37">
        <f t="shared" si="76"/>
        <v>32.169502869587006</v>
      </c>
      <c r="F74" s="37">
        <f t="shared" si="77"/>
        <v>-6.0465568409557875</v>
      </c>
      <c r="G74" s="37">
        <f t="shared" si="78"/>
        <v>28.93510304874053</v>
      </c>
      <c r="H74" s="37">
        <f t="shared" si="79"/>
        <v>86.134257546419519</v>
      </c>
      <c r="I74" s="37">
        <f t="shared" si="80"/>
        <v>35.566511057883048</v>
      </c>
      <c r="J74" s="37">
        <f t="shared" si="81"/>
        <v>60.844298020061132</v>
      </c>
      <c r="K74" s="37">
        <f t="shared" si="82"/>
        <v>-45.027068701029471</v>
      </c>
      <c r="L74" s="37">
        <f t="shared" si="83"/>
        <v>46.642337606676136</v>
      </c>
      <c r="M74" s="37">
        <f t="shared" si="84"/>
        <v>-34.028005462040298</v>
      </c>
      <c r="N74" s="37">
        <f t="shared" si="85"/>
        <v>-2.9915491824383622</v>
      </c>
      <c r="O74" s="37">
        <f t="shared" si="86"/>
        <v>0.91557587420984987</v>
      </c>
      <c r="P74" s="37">
        <f t="shared" si="87"/>
        <v>-36.262530626020762</v>
      </c>
      <c r="Q74" s="37">
        <f t="shared" si="88"/>
        <v>21.996016114469555</v>
      </c>
      <c r="R74" s="37">
        <f t="shared" si="89"/>
        <v>60.147185453795032</v>
      </c>
      <c r="S74" s="37">
        <f t="shared" si="90"/>
        <v>-35.64589450151216</v>
      </c>
      <c r="T74" s="37">
        <f t="shared" si="91"/>
        <v>30.697809052310902</v>
      </c>
      <c r="U74" s="37">
        <f t="shared" si="92"/>
        <v>6.3340693833099095</v>
      </c>
      <c r="V74" s="37">
        <f t="shared" si="93"/>
        <v>16.30695689131332</v>
      </c>
      <c r="W74" s="37">
        <f t="shared" si="94"/>
        <v>-45.545086175721117</v>
      </c>
      <c r="X74" s="37">
        <f t="shared" si="95"/>
        <v>3.9609102427656069</v>
      </c>
      <c r="Y74" s="37">
        <f t="shared" si="96"/>
        <v>0.68263673718584528</v>
      </c>
      <c r="Z74" s="37">
        <f t="shared" si="97"/>
        <v>14.185649476805651</v>
      </c>
      <c r="AA74" s="37">
        <f t="shared" si="98"/>
        <v>20.762636498355363</v>
      </c>
      <c r="AB74" s="37">
        <f t="shared" si="99"/>
        <v>-13.319599487758225</v>
      </c>
      <c r="AC74" s="37">
        <f t="shared" si="100"/>
        <v>-6.0321844617948557</v>
      </c>
      <c r="AD74" s="37">
        <f t="shared" si="101"/>
        <v>-12.781539794710895</v>
      </c>
      <c r="AE74" s="37">
        <f>IFERROR(AE15/AD15*100-100,"--")</f>
        <v>-10.562714408831695</v>
      </c>
      <c r="AF74" s="47">
        <f t="shared" si="102"/>
        <v>2.2244175204446606</v>
      </c>
    </row>
    <row r="75" spans="1:32">
      <c r="A75" s="1" t="s">
        <v>35</v>
      </c>
      <c r="B75" s="1" t="s">
        <v>36</v>
      </c>
      <c r="C75" s="65" t="s">
        <v>434</v>
      </c>
      <c r="D75" s="37">
        <f t="shared" si="49"/>
        <v>202.39238111738541</v>
      </c>
      <c r="E75" s="37">
        <f t="shared" si="76"/>
        <v>27.357824831377144</v>
      </c>
      <c r="F75" s="37">
        <f t="shared" si="77"/>
        <v>-1.2549036906786171</v>
      </c>
      <c r="G75" s="37">
        <f t="shared" si="78"/>
        <v>27.890320408514</v>
      </c>
      <c r="H75" s="37">
        <f t="shared" si="79"/>
        <v>-3.4898384957209601</v>
      </c>
      <c r="I75" s="37">
        <f t="shared" si="80"/>
        <v>5.7585455520487585</v>
      </c>
      <c r="J75" s="37">
        <f t="shared" si="81"/>
        <v>45.895957884927697</v>
      </c>
      <c r="K75" s="37">
        <f t="shared" si="82"/>
        <v>87.938806188179313</v>
      </c>
      <c r="L75" s="37">
        <f t="shared" si="83"/>
        <v>-1.200083769136242</v>
      </c>
      <c r="M75" s="37">
        <f t="shared" si="84"/>
        <v>-3.9711174665034008</v>
      </c>
      <c r="N75" s="37">
        <f t="shared" si="85"/>
        <v>32.038201017145951</v>
      </c>
      <c r="O75" s="37">
        <f t="shared" si="86"/>
        <v>-20.136100861596844</v>
      </c>
      <c r="P75" s="37">
        <f t="shared" si="87"/>
        <v>-1.5425770283327864</v>
      </c>
      <c r="Q75" s="37">
        <f t="shared" si="88"/>
        <v>77.331419364485697</v>
      </c>
      <c r="R75" s="37">
        <f t="shared" si="89"/>
        <v>31.495053767106981</v>
      </c>
      <c r="S75" s="37">
        <f t="shared" si="90"/>
        <v>9.1844618936897149</v>
      </c>
      <c r="T75" s="37">
        <f t="shared" si="91"/>
        <v>-1.8731349594244335</v>
      </c>
      <c r="U75" s="37">
        <f t="shared" si="92"/>
        <v>25.079915760542534</v>
      </c>
      <c r="V75" s="37">
        <f t="shared" si="93"/>
        <v>1.8819750487626408</v>
      </c>
      <c r="W75" s="37">
        <f t="shared" si="94"/>
        <v>-4.7307743397179252</v>
      </c>
      <c r="X75" s="37">
        <f t="shared" si="95"/>
        <v>-19.409142960226433</v>
      </c>
      <c r="Y75" s="37">
        <f t="shared" si="96"/>
        <v>4.0393761702757018</v>
      </c>
      <c r="Z75" s="37">
        <f t="shared" si="97"/>
        <v>36.84121922036914</v>
      </c>
      <c r="AA75" s="37">
        <f t="shared" si="98"/>
        <v>-21.078846689796947</v>
      </c>
      <c r="AB75" s="37">
        <f t="shared" si="99"/>
        <v>25.208526699174243</v>
      </c>
      <c r="AC75" s="37">
        <f t="shared" si="100"/>
        <v>20.958939172059573</v>
      </c>
      <c r="AD75" s="37">
        <f t="shared" si="101"/>
        <v>-17.895336201595242</v>
      </c>
      <c r="AE75" s="37">
        <f>IFERROR(AE16/AD16*100-100,"--")</f>
        <v>-22.999487621090438</v>
      </c>
      <c r="AF75" s="47">
        <f t="shared" si="102"/>
        <v>14.633938292285535</v>
      </c>
    </row>
    <row r="76" spans="1:32">
      <c r="A76" s="1" t="s">
        <v>37</v>
      </c>
      <c r="B76" s="1" t="s">
        <v>38</v>
      </c>
      <c r="C76" s="65" t="s">
        <v>434</v>
      </c>
      <c r="D76" s="37">
        <f t="shared" si="49"/>
        <v>120.61011205938459</v>
      </c>
      <c r="E76" s="37">
        <f t="shared" si="76"/>
        <v>29.893550294879219</v>
      </c>
      <c r="F76" s="37">
        <f t="shared" si="77"/>
        <v>51.216392349091933</v>
      </c>
      <c r="G76" s="37">
        <f t="shared" si="78"/>
        <v>25.798543392602724</v>
      </c>
      <c r="H76" s="37">
        <f t="shared" si="79"/>
        <v>-27.06527896779032</v>
      </c>
      <c r="I76" s="37">
        <f t="shared" si="80"/>
        <v>22.123240710149787</v>
      </c>
      <c r="J76" s="37">
        <f t="shared" si="81"/>
        <v>30.739197892767493</v>
      </c>
      <c r="K76" s="37">
        <f t="shared" si="82"/>
        <v>168.32277729372953</v>
      </c>
      <c r="L76" s="37">
        <f t="shared" si="83"/>
        <v>-25.114474926212196</v>
      </c>
      <c r="M76" s="37">
        <f t="shared" si="84"/>
        <v>29.258706752622089</v>
      </c>
      <c r="N76" s="37">
        <f t="shared" si="85"/>
        <v>32.644965409138706</v>
      </c>
      <c r="O76" s="37">
        <f t="shared" si="86"/>
        <v>23.612861117593994</v>
      </c>
      <c r="P76" s="37">
        <f t="shared" si="87"/>
        <v>2.8613172579691621</v>
      </c>
      <c r="Q76" s="37">
        <f t="shared" si="88"/>
        <v>70.937917356182993</v>
      </c>
      <c r="R76" s="37">
        <f t="shared" si="89"/>
        <v>27.572910314121685</v>
      </c>
      <c r="S76" s="37">
        <f t="shared" si="90"/>
        <v>16.208961796100255</v>
      </c>
      <c r="T76" s="37">
        <f t="shared" si="91"/>
        <v>3.1877316865401895</v>
      </c>
      <c r="U76" s="37">
        <f t="shared" si="92"/>
        <v>-5.7807239290262942</v>
      </c>
      <c r="V76" s="37">
        <f t="shared" si="93"/>
        <v>-1.4785760653570748</v>
      </c>
      <c r="W76" s="37">
        <f t="shared" si="94"/>
        <v>-9.5274656084838796</v>
      </c>
      <c r="X76" s="37">
        <f t="shared" si="95"/>
        <v>-14.893356527662121</v>
      </c>
      <c r="Y76" s="37">
        <f t="shared" si="96"/>
        <v>11.632936295505857</v>
      </c>
      <c r="Z76" s="37">
        <f t="shared" si="97"/>
        <v>7.0870636595345928</v>
      </c>
      <c r="AA76" s="37">
        <f t="shared" si="98"/>
        <v>-9.0409530160142708</v>
      </c>
      <c r="AB76" s="37">
        <f t="shared" si="99"/>
        <v>-3.4028636571015056</v>
      </c>
      <c r="AC76" s="37">
        <f t="shared" si="100"/>
        <v>12.913411096208378</v>
      </c>
      <c r="AD76" s="37">
        <f t="shared" si="101"/>
        <v>-12.524994129578687</v>
      </c>
      <c r="AE76" s="37">
        <f>IFERROR(AE17/AD17*100-100,"--")</f>
        <v>-25.746129936525662</v>
      </c>
      <c r="AF76" s="47">
        <f t="shared" si="102"/>
        <v>15.304848327470083</v>
      </c>
    </row>
    <row r="77" spans="1:32">
      <c r="A77" s="1" t="s">
        <v>39</v>
      </c>
      <c r="B77" s="1" t="s">
        <v>40</v>
      </c>
      <c r="C77" s="65" t="s">
        <v>434</v>
      </c>
      <c r="D77" s="37">
        <f t="shared" si="49"/>
        <v>81.155814019822827</v>
      </c>
      <c r="E77" s="37">
        <f t="shared" si="76"/>
        <v>-14.651884556144751</v>
      </c>
      <c r="F77" s="37">
        <f t="shared" si="77"/>
        <v>-27.522722821930188</v>
      </c>
      <c r="G77" s="37">
        <f t="shared" si="78"/>
        <v>21.980752415539712</v>
      </c>
      <c r="H77" s="37">
        <f t="shared" si="79"/>
        <v>-6.399134900716092</v>
      </c>
      <c r="I77" s="37">
        <f t="shared" si="80"/>
        <v>2.1633831913643604</v>
      </c>
      <c r="J77" s="37">
        <f t="shared" si="81"/>
        <v>21.260742203297056</v>
      </c>
      <c r="K77" s="37">
        <f t="shared" si="82"/>
        <v>212.0429916616298</v>
      </c>
      <c r="L77" s="37">
        <f t="shared" si="83"/>
        <v>-59.495007749286991</v>
      </c>
      <c r="M77" s="37">
        <f t="shared" si="84"/>
        <v>45.622583947544399</v>
      </c>
      <c r="N77" s="37">
        <f t="shared" si="85"/>
        <v>-0.56342809754272594</v>
      </c>
      <c r="O77" s="37">
        <f t="shared" si="86"/>
        <v>-2.3655099348805209</v>
      </c>
      <c r="P77" s="37">
        <f t="shared" si="87"/>
        <v>11.003696386603167</v>
      </c>
      <c r="Q77" s="37">
        <f t="shared" si="88"/>
        <v>27.088472320890403</v>
      </c>
      <c r="R77" s="37">
        <f t="shared" si="89"/>
        <v>26.964721274049367</v>
      </c>
      <c r="S77" s="37">
        <f t="shared" si="90"/>
        <v>24.836456175614316</v>
      </c>
      <c r="T77" s="37">
        <f t="shared" si="91"/>
        <v>-24.673509473912731</v>
      </c>
      <c r="U77" s="37">
        <f t="shared" si="92"/>
        <v>-1.1777792607531126</v>
      </c>
      <c r="V77" s="37">
        <f t="shared" si="93"/>
        <v>12.335875341416795</v>
      </c>
      <c r="W77" s="37">
        <f t="shared" si="94"/>
        <v>-6.1284879299910955</v>
      </c>
      <c r="X77" s="37">
        <f t="shared" si="95"/>
        <v>2.2076924963153886</v>
      </c>
      <c r="Y77" s="37">
        <f t="shared" si="96"/>
        <v>5.136389164242857</v>
      </c>
      <c r="Z77" s="37">
        <f t="shared" si="97"/>
        <v>-20.834187417933165</v>
      </c>
      <c r="AA77" s="37">
        <f t="shared" si="98"/>
        <v>8.4570674790719522</v>
      </c>
      <c r="AB77" s="37">
        <f t="shared" si="99"/>
        <v>1.5879185724336509</v>
      </c>
      <c r="AC77" s="37">
        <f t="shared" si="100"/>
        <v>-9.547090206624091</v>
      </c>
      <c r="AD77" s="37">
        <f t="shared" si="101"/>
        <v>-7.5459318529336201</v>
      </c>
      <c r="AE77" s="37">
        <f>IFERROR(AE18/AD18*100-100,"--")</f>
        <v>-8.4097761623909548</v>
      </c>
      <c r="AF77" s="47">
        <f t="shared" si="102"/>
        <v>4.977388350321732</v>
      </c>
    </row>
    <row r="78" spans="1:32">
      <c r="A78" s="1" t="s">
        <v>41</v>
      </c>
      <c r="B78" s="1" t="s">
        <v>42</v>
      </c>
      <c r="C78" s="65" t="s">
        <v>434</v>
      </c>
      <c r="D78" s="37">
        <f t="shared" si="49"/>
        <v>9.0794087987799799</v>
      </c>
      <c r="E78" s="37">
        <f t="shared" si="76"/>
        <v>16.787899202603668</v>
      </c>
      <c r="F78" s="37">
        <f t="shared" si="77"/>
        <v>16.073870373179176</v>
      </c>
      <c r="G78" s="37">
        <f t="shared" si="78"/>
        <v>39.365950004097158</v>
      </c>
      <c r="H78" s="37">
        <f t="shared" si="79"/>
        <v>64.727756718296405</v>
      </c>
      <c r="I78" s="37">
        <f t="shared" si="80"/>
        <v>17.539824620305495</v>
      </c>
      <c r="J78" s="37">
        <f t="shared" si="81"/>
        <v>21.975622943971246</v>
      </c>
      <c r="K78" s="37">
        <f t="shared" si="82"/>
        <v>32.132905216718029</v>
      </c>
      <c r="L78" s="37">
        <f t="shared" si="83"/>
        <v>45.970610155069778</v>
      </c>
      <c r="M78" s="37">
        <f t="shared" si="84"/>
        <v>28.748551580602623</v>
      </c>
      <c r="N78" s="37">
        <f t="shared" si="85"/>
        <v>30.444564143238495</v>
      </c>
      <c r="O78" s="37">
        <f t="shared" si="86"/>
        <v>19.372330800779423</v>
      </c>
      <c r="P78" s="37">
        <f t="shared" si="87"/>
        <v>7.3890771583905916</v>
      </c>
      <c r="Q78" s="37">
        <f t="shared" si="88"/>
        <v>84.496677876560483</v>
      </c>
      <c r="R78" s="37">
        <f t="shared" si="89"/>
        <v>33.106486284894373</v>
      </c>
      <c r="S78" s="37">
        <f t="shared" si="90"/>
        <v>11.330025811380523</v>
      </c>
      <c r="T78" s="37">
        <f t="shared" si="91"/>
        <v>2.4429339815882969</v>
      </c>
      <c r="U78" s="37">
        <f t="shared" si="92"/>
        <v>4.7358370848221512</v>
      </c>
      <c r="V78" s="37">
        <f t="shared" si="93"/>
        <v>6.9369246026239608</v>
      </c>
      <c r="W78" s="37">
        <f t="shared" si="94"/>
        <v>-7.0827563287285784</v>
      </c>
      <c r="X78" s="37">
        <f t="shared" si="95"/>
        <v>-0.5181510667628686</v>
      </c>
      <c r="Y78" s="37">
        <f t="shared" si="96"/>
        <v>9.3242463860498788</v>
      </c>
      <c r="Z78" s="37">
        <f t="shared" si="97"/>
        <v>-76.19695431858932</v>
      </c>
      <c r="AA78" s="37">
        <f t="shared" si="98"/>
        <v>-9.9687892829924465</v>
      </c>
      <c r="AB78" s="37">
        <f t="shared" si="99"/>
        <v>350.05269498088643</v>
      </c>
      <c r="AC78" s="37">
        <f t="shared" si="100"/>
        <v>16.400567632630739</v>
      </c>
      <c r="AD78" s="37">
        <f t="shared" si="101"/>
        <v>-13.696533963215856</v>
      </c>
      <c r="AE78" s="37">
        <f>IFERROR(AE19/AD19*100-100,"--")</f>
        <v>-20.330972792740539</v>
      </c>
      <c r="AF78" s="47">
        <f t="shared" si="102"/>
        <v>15.886304914820386</v>
      </c>
    </row>
    <row r="79" spans="1:32">
      <c r="A79" s="1" t="s">
        <v>43</v>
      </c>
      <c r="B79" s="1" t="s">
        <v>44</v>
      </c>
      <c r="C79" s="65" t="s">
        <v>434</v>
      </c>
      <c r="D79" s="37">
        <f t="shared" si="49"/>
        <v>-2.2296510033302468</v>
      </c>
      <c r="E79" s="37">
        <f t="shared" si="76"/>
        <v>58.385498976053043</v>
      </c>
      <c r="F79" s="37">
        <f t="shared" si="77"/>
        <v>-19.693090654354535</v>
      </c>
      <c r="G79" s="37">
        <f t="shared" si="78"/>
        <v>-28.153106404930668</v>
      </c>
      <c r="H79" s="37">
        <f t="shared" si="79"/>
        <v>74.800106355282537</v>
      </c>
      <c r="I79" s="37">
        <f t="shared" si="80"/>
        <v>37.081321841348313</v>
      </c>
      <c r="J79" s="37">
        <f t="shared" si="81"/>
        <v>23.19119037202158</v>
      </c>
      <c r="K79" s="37">
        <f t="shared" si="82"/>
        <v>-19.698021426364605</v>
      </c>
      <c r="L79" s="37">
        <f t="shared" si="83"/>
        <v>100.31604925985604</v>
      </c>
      <c r="M79" s="37">
        <f t="shared" si="84"/>
        <v>6.093691593048959</v>
      </c>
      <c r="N79" s="37">
        <f t="shared" si="85"/>
        <v>24.568117671069501</v>
      </c>
      <c r="O79" s="37">
        <f t="shared" si="86"/>
        <v>31.923060668970265</v>
      </c>
      <c r="P79" s="37">
        <f t="shared" si="87"/>
        <v>14.311374289743981</v>
      </c>
      <c r="Q79" s="37">
        <f t="shared" si="88"/>
        <v>75.814737480619073</v>
      </c>
      <c r="R79" s="37">
        <f t="shared" si="89"/>
        <v>21.489435514221796</v>
      </c>
      <c r="S79" s="37">
        <f t="shared" si="90"/>
        <v>12.834672623667913</v>
      </c>
      <c r="T79" s="37">
        <f t="shared" si="91"/>
        <v>-5.9290456141944361</v>
      </c>
      <c r="U79" s="37">
        <f t="shared" si="92"/>
        <v>8.9418570007850491</v>
      </c>
      <c r="V79" s="37">
        <f t="shared" si="93"/>
        <v>17.000266139239756</v>
      </c>
      <c r="W79" s="37">
        <f t="shared" si="94"/>
        <v>-8.1006629932721665</v>
      </c>
      <c r="X79" s="37">
        <f t="shared" si="95"/>
        <v>3.4722729665076457</v>
      </c>
      <c r="Y79" s="37">
        <f t="shared" si="96"/>
        <v>6.5187985822487917</v>
      </c>
      <c r="Z79" s="37">
        <f t="shared" si="97"/>
        <v>-93.955182402324354</v>
      </c>
      <c r="AA79" s="37">
        <f t="shared" si="98"/>
        <v>4.3096318133543718</v>
      </c>
      <c r="AB79" s="37">
        <f t="shared" si="99"/>
        <v>1904.7966867054633</v>
      </c>
      <c r="AC79" s="37">
        <f t="shared" si="100"/>
        <v>4.8789165717296044</v>
      </c>
      <c r="AD79" s="37">
        <f t="shared" si="101"/>
        <v>-3.6759179490964868</v>
      </c>
      <c r="AE79" s="37">
        <f>IFERROR(AE20/AD20*100-100,"--")</f>
        <v>-7.0491927386584194</v>
      </c>
      <c r="AF79" s="47">
        <f t="shared" si="102"/>
        <v>13.126193942910817</v>
      </c>
    </row>
    <row r="80" spans="1:32">
      <c r="A80" s="1" t="s">
        <v>45</v>
      </c>
      <c r="B80" s="1" t="s">
        <v>46</v>
      </c>
      <c r="C80" s="65" t="s">
        <v>434</v>
      </c>
      <c r="D80" s="37">
        <f t="shared" si="49"/>
        <v>172.78475062557351</v>
      </c>
      <c r="E80" s="37">
        <f t="shared" si="76"/>
        <v>40.279128382288064</v>
      </c>
      <c r="F80" s="37">
        <f t="shared" si="77"/>
        <v>4.9004400710419844</v>
      </c>
      <c r="G80" s="37">
        <f t="shared" si="78"/>
        <v>23.85755860269478</v>
      </c>
      <c r="H80" s="37">
        <f t="shared" si="79"/>
        <v>-32.840337203684939</v>
      </c>
      <c r="I80" s="37">
        <f t="shared" si="80"/>
        <v>-0.83275870024681353</v>
      </c>
      <c r="J80" s="37">
        <f t="shared" si="81"/>
        <v>30.586997114070016</v>
      </c>
      <c r="K80" s="37">
        <f t="shared" si="82"/>
        <v>151.87239516436719</v>
      </c>
      <c r="L80" s="37">
        <f t="shared" si="83"/>
        <v>-22.636527062953647</v>
      </c>
      <c r="M80" s="37">
        <f t="shared" si="84"/>
        <v>13.164308131140714</v>
      </c>
      <c r="N80" s="37">
        <f t="shared" si="85"/>
        <v>20.057208931467343</v>
      </c>
      <c r="O80" s="37">
        <f t="shared" si="86"/>
        <v>21.119203828563712</v>
      </c>
      <c r="P80" s="37">
        <f t="shared" si="87"/>
        <v>10.031321700905835</v>
      </c>
      <c r="Q80" s="37">
        <f t="shared" si="88"/>
        <v>72.004868878795634</v>
      </c>
      <c r="R80" s="37">
        <f t="shared" si="89"/>
        <v>33.236732958063243</v>
      </c>
      <c r="S80" s="37">
        <f t="shared" si="90"/>
        <v>2.1393737789725691</v>
      </c>
      <c r="T80" s="37">
        <f t="shared" si="91"/>
        <v>-10.458159469077685</v>
      </c>
      <c r="U80" s="37">
        <f t="shared" si="92"/>
        <v>0.20144217319820257</v>
      </c>
      <c r="V80" s="37">
        <f t="shared" si="93"/>
        <v>5.8960827975458727</v>
      </c>
      <c r="W80" s="37">
        <f t="shared" si="94"/>
        <v>-14.811511744903711</v>
      </c>
      <c r="X80" s="37">
        <f t="shared" si="95"/>
        <v>-3.4699872485837631</v>
      </c>
      <c r="Y80" s="37">
        <f t="shared" si="96"/>
        <v>13.347546280868599</v>
      </c>
      <c r="Z80" s="37">
        <f t="shared" si="97"/>
        <v>9.2184552611756772</v>
      </c>
      <c r="AA80" s="37">
        <f t="shared" si="98"/>
        <v>-9.9636413900943523</v>
      </c>
      <c r="AB80" s="37">
        <f t="shared" si="99"/>
        <v>0.81309604401751301</v>
      </c>
      <c r="AC80" s="37">
        <f t="shared" si="100"/>
        <v>21.045117841042369</v>
      </c>
      <c r="AD80" s="37">
        <f t="shared" si="101"/>
        <v>-10.800891100224959</v>
      </c>
      <c r="AE80" s="37">
        <f>IFERROR(AE21/AD21*100-100,"--")</f>
        <v>-7.5940424376101561</v>
      </c>
      <c r="AF80" s="47">
        <f t="shared" si="102"/>
        <v>13.403726406813547</v>
      </c>
    </row>
    <row r="81" spans="1:32">
      <c r="A81" s="1" t="s">
        <v>47</v>
      </c>
      <c r="B81" s="1" t="s">
        <v>48</v>
      </c>
      <c r="C81" s="65" t="s">
        <v>434</v>
      </c>
      <c r="D81" s="37">
        <f t="shared" si="49"/>
        <v>144.5909226718253</v>
      </c>
      <c r="E81" s="37">
        <f t="shared" si="76"/>
        <v>19.9818755670576</v>
      </c>
      <c r="F81" s="37">
        <f t="shared" si="77"/>
        <v>49.754651672976138</v>
      </c>
      <c r="G81" s="37">
        <f t="shared" si="78"/>
        <v>86.316319513334889</v>
      </c>
      <c r="H81" s="37">
        <f t="shared" si="79"/>
        <v>-36.807772729600352</v>
      </c>
      <c r="I81" s="37">
        <f t="shared" si="80"/>
        <v>-23.364028617079896</v>
      </c>
      <c r="J81" s="37">
        <f t="shared" si="81"/>
        <v>1.1795028424571967</v>
      </c>
      <c r="K81" s="37">
        <f t="shared" si="82"/>
        <v>93.893625462795058</v>
      </c>
      <c r="L81" s="37">
        <f t="shared" si="83"/>
        <v>-47.514631665945508</v>
      </c>
      <c r="M81" s="37">
        <f t="shared" si="84"/>
        <v>-37.014381874873933</v>
      </c>
      <c r="N81" s="37">
        <f t="shared" si="85"/>
        <v>-24.624922882270795</v>
      </c>
      <c r="O81" s="37">
        <f t="shared" si="86"/>
        <v>-43.768176004682246</v>
      </c>
      <c r="P81" s="37">
        <f t="shared" si="87"/>
        <v>-23.8375679522903</v>
      </c>
      <c r="Q81" s="37">
        <f t="shared" si="88"/>
        <v>6.370588007610408</v>
      </c>
      <c r="R81" s="37">
        <f t="shared" si="89"/>
        <v>4.1434167275156852</v>
      </c>
      <c r="S81" s="37">
        <f t="shared" si="90"/>
        <v>-19.831720498117363</v>
      </c>
      <c r="T81" s="37">
        <f t="shared" si="91"/>
        <v>-30.06143160350625</v>
      </c>
      <c r="U81" s="37">
        <f t="shared" si="92"/>
        <v>-18.077534392003471</v>
      </c>
      <c r="V81" s="37">
        <f t="shared" si="93"/>
        <v>4.931181658694598</v>
      </c>
      <c r="W81" s="37">
        <f t="shared" si="94"/>
        <v>-4.1693532930141259</v>
      </c>
      <c r="X81" s="37">
        <f t="shared" si="95"/>
        <v>-7.6086997340844391</v>
      </c>
      <c r="Y81" s="37">
        <f t="shared" si="96"/>
        <v>12.244694484920331</v>
      </c>
      <c r="Z81" s="37">
        <f t="shared" si="97"/>
        <v>-5.9898243087245646</v>
      </c>
      <c r="AA81" s="37">
        <f t="shared" si="98"/>
        <v>-4.4923651489517482</v>
      </c>
      <c r="AB81" s="37">
        <f t="shared" si="99"/>
        <v>9.8134675122706767</v>
      </c>
      <c r="AC81" s="37">
        <f t="shared" si="100"/>
        <v>17.987494356622264</v>
      </c>
      <c r="AD81" s="37">
        <f t="shared" si="101"/>
        <v>-17.874056847343837</v>
      </c>
      <c r="AE81" s="37">
        <f>IFERROR(AE22/AD22*100-100,"--")</f>
        <v>0.99720677778458366</v>
      </c>
      <c r="AF81" s="47">
        <f t="shared" si="102"/>
        <v>-3.043639923696432</v>
      </c>
    </row>
    <row r="82" spans="1:32">
      <c r="A82" s="1" t="s">
        <v>49</v>
      </c>
      <c r="B82" s="1" t="s">
        <v>50</v>
      </c>
      <c r="C82" s="65" t="s">
        <v>434</v>
      </c>
      <c r="D82" s="37">
        <f t="shared" si="49"/>
        <v>388.56729071793234</v>
      </c>
      <c r="E82" s="37">
        <f t="shared" si="76"/>
        <v>38.52150556529574</v>
      </c>
      <c r="F82" s="37">
        <f t="shared" si="77"/>
        <v>29.186786675042498</v>
      </c>
      <c r="G82" s="37">
        <f t="shared" si="78"/>
        <v>58.37053441361823</v>
      </c>
      <c r="H82" s="37">
        <f t="shared" si="79"/>
        <v>-16.186735003175897</v>
      </c>
      <c r="I82" s="37">
        <f t="shared" si="80"/>
        <v>19.864150734672734</v>
      </c>
      <c r="J82" s="37">
        <f t="shared" si="81"/>
        <v>61.079468004669224</v>
      </c>
      <c r="K82" s="37">
        <f t="shared" si="82"/>
        <v>177.75964908144692</v>
      </c>
      <c r="L82" s="37">
        <f t="shared" si="83"/>
        <v>-22.758911092493861</v>
      </c>
      <c r="M82" s="37">
        <f t="shared" si="84"/>
        <v>31.596623924098964</v>
      </c>
      <c r="N82" s="37">
        <f t="shared" si="85"/>
        <v>28.880669975275396</v>
      </c>
      <c r="O82" s="37">
        <f t="shared" si="86"/>
        <v>20.705721576332238</v>
      </c>
      <c r="P82" s="37">
        <f t="shared" si="87"/>
        <v>1.5141379116735578</v>
      </c>
      <c r="Q82" s="37">
        <f t="shared" si="88"/>
        <v>85.180731239617842</v>
      </c>
      <c r="R82" s="37">
        <f t="shared" si="89"/>
        <v>32.271124055731974</v>
      </c>
      <c r="S82" s="37">
        <f t="shared" si="90"/>
        <v>8.4506752456428416</v>
      </c>
      <c r="T82" s="37">
        <f t="shared" si="91"/>
        <v>12.409747553007747</v>
      </c>
      <c r="U82" s="37">
        <f t="shared" si="92"/>
        <v>19.095822216549863</v>
      </c>
      <c r="V82" s="37">
        <f t="shared" si="93"/>
        <v>-4.1006971116079143</v>
      </c>
      <c r="W82" s="37">
        <f t="shared" si="94"/>
        <v>4.6903834075613418</v>
      </c>
      <c r="X82" s="37">
        <f t="shared" si="95"/>
        <v>-1.6932355753304336</v>
      </c>
      <c r="Y82" s="37">
        <f t="shared" si="96"/>
        <v>11.510275212032212</v>
      </c>
      <c r="Z82" s="37">
        <f t="shared" si="97"/>
        <v>19.029703541115595</v>
      </c>
      <c r="AA82" s="37">
        <f t="shared" si="98"/>
        <v>-2.6403708654872986</v>
      </c>
      <c r="AB82" s="37">
        <f t="shared" si="99"/>
        <v>13.569092260750864</v>
      </c>
      <c r="AC82" s="37">
        <f t="shared" si="100"/>
        <v>23.794058147124503</v>
      </c>
      <c r="AD82" s="37">
        <f t="shared" si="101"/>
        <v>-5.8991933617142109</v>
      </c>
      <c r="AE82" s="37">
        <f>IFERROR(AE23/AD23*100-100,"--")</f>
        <v>-15.770815500602168</v>
      </c>
      <c r="AF82" s="47">
        <f t="shared" si="102"/>
        <v>25.662737757894519</v>
      </c>
    </row>
    <row r="83" spans="1:32">
      <c r="A83" s="1" t="s">
        <v>51</v>
      </c>
      <c r="B83" s="1" t="s">
        <v>52</v>
      </c>
      <c r="C83" s="65" t="s">
        <v>434</v>
      </c>
      <c r="D83" s="37">
        <f t="shared" si="49"/>
        <v>293.71758451640545</v>
      </c>
      <c r="E83" s="37">
        <f t="shared" si="76"/>
        <v>8.0061626190432378</v>
      </c>
      <c r="F83" s="37">
        <f t="shared" si="77"/>
        <v>-7.6282443196251108</v>
      </c>
      <c r="G83" s="37">
        <f t="shared" si="78"/>
        <v>29.038884037632954</v>
      </c>
      <c r="H83" s="37">
        <f t="shared" si="79"/>
        <v>9.9787656274345835</v>
      </c>
      <c r="I83" s="37">
        <f t="shared" si="80"/>
        <v>19.324875410929394</v>
      </c>
      <c r="J83" s="37">
        <f t="shared" si="81"/>
        <v>32.888439818660572</v>
      </c>
      <c r="K83" s="37">
        <f t="shared" si="82"/>
        <v>56.008792615683177</v>
      </c>
      <c r="L83" s="37">
        <f t="shared" si="83"/>
        <v>48.668047191958408</v>
      </c>
      <c r="M83" s="37">
        <f t="shared" si="84"/>
        <v>-15.466450125618351</v>
      </c>
      <c r="N83" s="37">
        <f t="shared" si="85"/>
        <v>37.194360397203496</v>
      </c>
      <c r="O83" s="37">
        <f t="shared" si="86"/>
        <v>-50.865870369427327</v>
      </c>
      <c r="P83" s="37">
        <f t="shared" si="87"/>
        <v>4.8395061852793475</v>
      </c>
      <c r="Q83" s="37">
        <f t="shared" si="88"/>
        <v>157.57896458403548</v>
      </c>
      <c r="R83" s="37">
        <f t="shared" si="89"/>
        <v>-4.9742897628333083</v>
      </c>
      <c r="S83" s="37">
        <f t="shared" si="90"/>
        <v>10.05751348599378</v>
      </c>
      <c r="T83" s="37">
        <f t="shared" si="91"/>
        <v>-9.0752442120715671</v>
      </c>
      <c r="U83" s="37">
        <f t="shared" si="92"/>
        <v>14.390518351764399</v>
      </c>
      <c r="V83" s="37">
        <f t="shared" si="93"/>
        <v>2.9961959414105905</v>
      </c>
      <c r="W83" s="37">
        <f t="shared" si="94"/>
        <v>-4.6072335807044027</v>
      </c>
      <c r="X83" s="37">
        <f t="shared" si="95"/>
        <v>13.160731516568916</v>
      </c>
      <c r="Y83" s="37">
        <f t="shared" si="96"/>
        <v>57.88779500634098</v>
      </c>
      <c r="Z83" s="37">
        <f t="shared" si="97"/>
        <v>4.2700107255267312</v>
      </c>
      <c r="AA83" s="37">
        <f t="shared" si="98"/>
        <v>7.4576861687834821</v>
      </c>
      <c r="AB83" s="37">
        <f t="shared" si="99"/>
        <v>-42.545248363562692</v>
      </c>
      <c r="AC83" s="37">
        <f t="shared" si="100"/>
        <v>12.806237563505647</v>
      </c>
      <c r="AD83" s="37">
        <f t="shared" si="101"/>
        <v>-20.442006774378868</v>
      </c>
      <c r="AE83" s="37">
        <f>IFERROR(AE24/AD24*100-100,"--")</f>
        <v>-18.593815911237073</v>
      </c>
      <c r="AF83" s="47">
        <f t="shared" si="102"/>
        <v>13.516246238334645</v>
      </c>
    </row>
    <row r="84" spans="1:32">
      <c r="A84" s="1" t="s">
        <v>53</v>
      </c>
      <c r="B84" s="1" t="s">
        <v>54</v>
      </c>
      <c r="C84" s="65" t="s">
        <v>434</v>
      </c>
      <c r="D84" s="37">
        <f t="shared" si="49"/>
        <v>261.11687690973559</v>
      </c>
      <c r="E84" s="37">
        <f t="shared" si="76"/>
        <v>27.354024977360254</v>
      </c>
      <c r="F84" s="37">
        <f t="shared" si="77"/>
        <v>35.14788102921861</v>
      </c>
      <c r="G84" s="37">
        <f t="shared" si="78"/>
        <v>31.133793324575947</v>
      </c>
      <c r="H84" s="37">
        <f t="shared" si="79"/>
        <v>-27.028570075687668</v>
      </c>
      <c r="I84" s="37">
        <f t="shared" si="80"/>
        <v>16.591059675735792</v>
      </c>
      <c r="J84" s="37">
        <f t="shared" si="81"/>
        <v>35.638662034927876</v>
      </c>
      <c r="K84" s="37">
        <f t="shared" si="82"/>
        <v>157.0394766797736</v>
      </c>
      <c r="L84" s="37">
        <f t="shared" si="83"/>
        <v>-32.232771138758409</v>
      </c>
      <c r="M84" s="37">
        <f t="shared" si="84"/>
        <v>19.115909128561228</v>
      </c>
      <c r="N84" s="37">
        <f t="shared" si="85"/>
        <v>15.421762938877805</v>
      </c>
      <c r="O84" s="37">
        <f t="shared" si="86"/>
        <v>40.685880174726407</v>
      </c>
      <c r="P84" s="37">
        <f t="shared" si="87"/>
        <v>-16.168522335492881</v>
      </c>
      <c r="Q84" s="37">
        <f t="shared" si="88"/>
        <v>87.24733023862575</v>
      </c>
      <c r="R84" s="37">
        <f t="shared" si="89"/>
        <v>33.225507413123665</v>
      </c>
      <c r="S84" s="37">
        <f t="shared" si="90"/>
        <v>3.9281463917576929</v>
      </c>
      <c r="T84" s="37">
        <f t="shared" si="91"/>
        <v>7.0734208294245917</v>
      </c>
      <c r="U84" s="37">
        <f t="shared" si="92"/>
        <v>-4.4386393259817822</v>
      </c>
      <c r="V84" s="37">
        <f t="shared" si="93"/>
        <v>-1.6399173037856087</v>
      </c>
      <c r="W84" s="37">
        <f t="shared" si="94"/>
        <v>0.70280911107649047</v>
      </c>
      <c r="X84" s="37">
        <f t="shared" si="95"/>
        <v>-7.4353888396620391</v>
      </c>
      <c r="Y84" s="37">
        <f t="shared" si="96"/>
        <v>-10.08004380574657</v>
      </c>
      <c r="Z84" s="37">
        <f t="shared" si="97"/>
        <v>17.45622851399861</v>
      </c>
      <c r="AA84" s="37">
        <f t="shared" si="98"/>
        <v>-1.0568873891311199</v>
      </c>
      <c r="AB84" s="37">
        <f t="shared" si="99"/>
        <v>-3.2004563476127572</v>
      </c>
      <c r="AC84" s="37">
        <f t="shared" si="100"/>
        <v>24.372483559573539</v>
      </c>
      <c r="AD84" s="37">
        <f t="shared" si="101"/>
        <v>-3.5589760834049997</v>
      </c>
      <c r="AE84" s="37">
        <f>IFERROR(AE25/AD25*100-100,"--")</f>
        <v>-10.937026103186582</v>
      </c>
      <c r="AF84" s="47">
        <f t="shared" si="102"/>
        <v>16.856720010941117</v>
      </c>
    </row>
    <row r="85" spans="1:32">
      <c r="A85" s="1" t="s">
        <v>55</v>
      </c>
      <c r="B85" s="1" t="s">
        <v>56</v>
      </c>
      <c r="C85" s="65" t="s">
        <v>434</v>
      </c>
      <c r="D85" s="37">
        <f t="shared" si="49"/>
        <v>74.79403092555782</v>
      </c>
      <c r="E85" s="37">
        <f t="shared" si="76"/>
        <v>46.039770189653382</v>
      </c>
      <c r="F85" s="37">
        <f t="shared" si="77"/>
        <v>19.629345125096464</v>
      </c>
      <c r="G85" s="37">
        <f t="shared" si="78"/>
        <v>83.50708351932505</v>
      </c>
      <c r="H85" s="37">
        <f t="shared" si="79"/>
        <v>-18.801895249545538</v>
      </c>
      <c r="I85" s="37">
        <f t="shared" si="80"/>
        <v>-14.92412228679791</v>
      </c>
      <c r="J85" s="37">
        <f t="shared" si="81"/>
        <v>23.780027877632619</v>
      </c>
      <c r="K85" s="37">
        <f t="shared" si="82"/>
        <v>66.079268909200295</v>
      </c>
      <c r="L85" s="37">
        <f t="shared" si="83"/>
        <v>-18.032835926514906</v>
      </c>
      <c r="M85" s="37">
        <f t="shared" si="84"/>
        <v>2.9040457226816301</v>
      </c>
      <c r="N85" s="37">
        <f t="shared" si="85"/>
        <v>7.4466379804750744</v>
      </c>
      <c r="O85" s="37">
        <f t="shared" si="86"/>
        <v>18.677651369456711</v>
      </c>
      <c r="P85" s="37">
        <f t="shared" si="87"/>
        <v>23.611916865285835</v>
      </c>
      <c r="Q85" s="37">
        <f t="shared" si="88"/>
        <v>101.03944548074017</v>
      </c>
      <c r="R85" s="37">
        <f t="shared" si="89"/>
        <v>19.167098002790283</v>
      </c>
      <c r="S85" s="37">
        <f t="shared" si="90"/>
        <v>10.762389621667552</v>
      </c>
      <c r="T85" s="37">
        <f t="shared" si="91"/>
        <v>4.4775774541048605</v>
      </c>
      <c r="U85" s="37">
        <f t="shared" si="92"/>
        <v>4.4734805429984306</v>
      </c>
      <c r="V85" s="37">
        <f t="shared" si="93"/>
        <v>3.8002847362293295</v>
      </c>
      <c r="W85" s="37">
        <f t="shared" si="94"/>
        <v>4.4985624538317097</v>
      </c>
      <c r="X85" s="37">
        <f t="shared" si="95"/>
        <v>1.8834149345272664</v>
      </c>
      <c r="Y85" s="37">
        <f t="shared" si="96"/>
        <v>3.8242368254001917</v>
      </c>
      <c r="Z85" s="37">
        <f t="shared" si="97"/>
        <v>4.7723165159547278</v>
      </c>
      <c r="AA85" s="37">
        <f t="shared" si="98"/>
        <v>5.0106167069075696</v>
      </c>
      <c r="AB85" s="37">
        <f t="shared" si="99"/>
        <v>-20.114747499991125</v>
      </c>
      <c r="AC85" s="37">
        <f t="shared" si="100"/>
        <v>-0.85454450418193062</v>
      </c>
      <c r="AD85" s="37">
        <f t="shared" si="101"/>
        <v>-8.0790194631839825</v>
      </c>
      <c r="AE85" s="37">
        <f>IFERROR(AE26/AD26*100-100,"--")</f>
        <v>-9.5834941769514046</v>
      </c>
      <c r="AF85" s="47">
        <f t="shared" si="102"/>
        <v>12.661410402930514</v>
      </c>
    </row>
    <row r="86" spans="1:32">
      <c r="A86" s="1" t="s">
        <v>57</v>
      </c>
      <c r="B86" s="1" t="s">
        <v>58</v>
      </c>
      <c r="C86" s="65" t="s">
        <v>434</v>
      </c>
      <c r="D86" s="37">
        <f t="shared" si="49"/>
        <v>12.612082393717856</v>
      </c>
      <c r="E86" s="37">
        <f t="shared" si="76"/>
        <v>-9.8641286588067203</v>
      </c>
      <c r="F86" s="37">
        <f t="shared" si="77"/>
        <v>104.89892551978022</v>
      </c>
      <c r="G86" s="37">
        <f t="shared" si="78"/>
        <v>26.401555702837328</v>
      </c>
      <c r="H86" s="37">
        <f t="shared" si="79"/>
        <v>-7.1773457892616648</v>
      </c>
      <c r="I86" s="37">
        <f t="shared" si="80"/>
        <v>184.6019899227266</v>
      </c>
      <c r="J86" s="37">
        <f t="shared" si="81"/>
        <v>-72.422300994726172</v>
      </c>
      <c r="K86" s="37">
        <f t="shared" si="82"/>
        <v>48.328375089559586</v>
      </c>
      <c r="L86" s="37">
        <f t="shared" si="83"/>
        <v>-53.959862521213594</v>
      </c>
      <c r="M86" s="37">
        <f t="shared" si="84"/>
        <v>-9.2508454859298723</v>
      </c>
      <c r="N86" s="37">
        <f t="shared" si="85"/>
        <v>26.948816607524734</v>
      </c>
      <c r="O86" s="37">
        <f t="shared" si="86"/>
        <v>20.063021559771883</v>
      </c>
      <c r="P86" s="37">
        <f t="shared" si="87"/>
        <v>30.415221473564685</v>
      </c>
      <c r="Q86" s="37">
        <f t="shared" si="88"/>
        <v>286.31115277157608</v>
      </c>
      <c r="R86" s="37">
        <f t="shared" si="89"/>
        <v>-20.669419205457814</v>
      </c>
      <c r="S86" s="37">
        <f t="shared" si="90"/>
        <v>0.56476131352228265</v>
      </c>
      <c r="T86" s="37">
        <f t="shared" si="91"/>
        <v>36.866176618230952</v>
      </c>
      <c r="U86" s="37">
        <f t="shared" si="92"/>
        <v>-9.2860174161135944</v>
      </c>
      <c r="V86" s="37">
        <f t="shared" si="93"/>
        <v>-22.685138610600916</v>
      </c>
      <c r="W86" s="37">
        <f t="shared" si="94"/>
        <v>17.119386455167259</v>
      </c>
      <c r="X86" s="37">
        <f t="shared" si="95"/>
        <v>20.619767624579865</v>
      </c>
      <c r="Y86" s="37">
        <f t="shared" si="96"/>
        <v>-3.3458169926826145</v>
      </c>
      <c r="Z86" s="37">
        <f t="shared" si="97"/>
        <v>-5.7939564251925475</v>
      </c>
      <c r="AA86" s="37">
        <f t="shared" si="98"/>
        <v>-10.832206689730015</v>
      </c>
      <c r="AB86" s="37">
        <f t="shared" si="99"/>
        <v>5.0893223948489634</v>
      </c>
      <c r="AC86" s="37">
        <f t="shared" si="100"/>
        <v>4.9271552401586121</v>
      </c>
      <c r="AD86" s="37">
        <f t="shared" si="101"/>
        <v>-14.624738278231234</v>
      </c>
      <c r="AE86" s="37">
        <f>IFERROR(AE27/AD27*100-100,"--")</f>
        <v>-2.9103823649087133</v>
      </c>
      <c r="AF86" s="47">
        <f t="shared" si="102"/>
        <v>7.4800904544605373</v>
      </c>
    </row>
    <row r="87" spans="1:32">
      <c r="A87" s="1" t="s">
        <v>59</v>
      </c>
      <c r="B87" s="1" t="s">
        <v>60</v>
      </c>
      <c r="C87" s="65" t="s">
        <v>434</v>
      </c>
      <c r="D87" s="37">
        <f t="shared" si="49"/>
        <v>168.45861588630129</v>
      </c>
      <c r="E87" s="37">
        <f t="shared" si="76"/>
        <v>44.504912235664307</v>
      </c>
      <c r="F87" s="37">
        <f t="shared" si="77"/>
        <v>26.543419985334623</v>
      </c>
      <c r="G87" s="37">
        <f t="shared" si="78"/>
        <v>47.89213569814163</v>
      </c>
      <c r="H87" s="37">
        <f t="shared" si="79"/>
        <v>2.2223491925481795</v>
      </c>
      <c r="I87" s="37">
        <f t="shared" si="80"/>
        <v>42.818516533157947</v>
      </c>
      <c r="J87" s="37">
        <f t="shared" si="81"/>
        <v>168.18772326016858</v>
      </c>
      <c r="K87" s="37">
        <f t="shared" si="82"/>
        <v>376.51177040545969</v>
      </c>
      <c r="L87" s="37">
        <f t="shared" si="83"/>
        <v>-4.4954956595886841</v>
      </c>
      <c r="M87" s="37">
        <f t="shared" si="84"/>
        <v>33.255381692339341</v>
      </c>
      <c r="N87" s="37">
        <f t="shared" si="85"/>
        <v>17.867569935485349</v>
      </c>
      <c r="O87" s="37">
        <f t="shared" si="86"/>
        <v>25.376426157368329</v>
      </c>
      <c r="P87" s="37">
        <f t="shared" si="87"/>
        <v>8.9092510816747534</v>
      </c>
      <c r="Q87" s="37">
        <f t="shared" si="88"/>
        <v>62.581099639303517</v>
      </c>
      <c r="R87" s="37">
        <f t="shared" si="89"/>
        <v>32.775686030086604</v>
      </c>
      <c r="S87" s="37">
        <f t="shared" si="90"/>
        <v>4.2246496540463596</v>
      </c>
      <c r="T87" s="37">
        <f t="shared" si="91"/>
        <v>6.1062842574513212</v>
      </c>
      <c r="U87" s="37">
        <f t="shared" si="92"/>
        <v>-8.388115856931222E-2</v>
      </c>
      <c r="V87" s="37">
        <f t="shared" si="93"/>
        <v>-7.6961365999608518</v>
      </c>
      <c r="W87" s="37">
        <f t="shared" si="94"/>
        <v>-6.6189294275106505</v>
      </c>
      <c r="X87" s="37">
        <f t="shared" si="95"/>
        <v>-15.356020085093419</v>
      </c>
      <c r="Y87" s="37">
        <f t="shared" si="96"/>
        <v>0.82305685166106457</v>
      </c>
      <c r="Z87" s="37">
        <f t="shared" si="97"/>
        <v>-5.5391253305359811</v>
      </c>
      <c r="AA87" s="37">
        <f t="shared" si="98"/>
        <v>-9.6250315697429301</v>
      </c>
      <c r="AB87" s="37">
        <f t="shared" si="99"/>
        <v>-5.6920904514946642</v>
      </c>
      <c r="AC87" s="37">
        <f t="shared" si="100"/>
        <v>4.6626393392265015</v>
      </c>
      <c r="AD87" s="37">
        <f t="shared" si="101"/>
        <v>-58.372961554489081</v>
      </c>
      <c r="AE87" s="37">
        <f>IFERROR(AE28/AD28*100-100,"--")</f>
        <v>-16.349251887026639</v>
      </c>
      <c r="AF87" s="47">
        <f t="shared" si="102"/>
        <v>20.150901300963284</v>
      </c>
    </row>
    <row r="88" spans="1:32">
      <c r="A88" s="1" t="s">
        <v>61</v>
      </c>
      <c r="B88" s="1" t="s">
        <v>62</v>
      </c>
      <c r="C88" s="65" t="s">
        <v>434</v>
      </c>
      <c r="D88" s="37">
        <f t="shared" si="49"/>
        <v>113.27702112516022</v>
      </c>
      <c r="E88" s="37">
        <f t="shared" si="76"/>
        <v>19.549732741815063</v>
      </c>
      <c r="F88" s="37">
        <f t="shared" si="77"/>
        <v>-2.2285513246496294</v>
      </c>
      <c r="G88" s="37">
        <f t="shared" si="78"/>
        <v>19.824693856965723</v>
      </c>
      <c r="H88" s="37">
        <f t="shared" si="79"/>
        <v>-12.485019542192177</v>
      </c>
      <c r="I88" s="37">
        <f t="shared" si="80"/>
        <v>1.3581432281187773</v>
      </c>
      <c r="J88" s="37">
        <f t="shared" si="81"/>
        <v>-0.41362417023542264</v>
      </c>
      <c r="K88" s="37">
        <f t="shared" si="82"/>
        <v>41.461672062306093</v>
      </c>
      <c r="L88" s="37">
        <f t="shared" si="83"/>
        <v>-14.249289524815083</v>
      </c>
      <c r="M88" s="37">
        <f t="shared" si="84"/>
        <v>14.167206715617368</v>
      </c>
      <c r="N88" s="37">
        <f t="shared" si="85"/>
        <v>20.366510650747927</v>
      </c>
      <c r="O88" s="37">
        <f t="shared" si="86"/>
        <v>382.9183707160654</v>
      </c>
      <c r="P88" s="37">
        <f t="shared" si="87"/>
        <v>-63.182606047259817</v>
      </c>
      <c r="Q88" s="37">
        <f t="shared" si="88"/>
        <v>80.051821931762049</v>
      </c>
      <c r="R88" s="37">
        <f t="shared" si="89"/>
        <v>62.414730754686531</v>
      </c>
      <c r="S88" s="37">
        <f t="shared" si="90"/>
        <v>10.843117986492047</v>
      </c>
      <c r="T88" s="37">
        <f t="shared" si="91"/>
        <v>4.2797854493823451</v>
      </c>
      <c r="U88" s="37">
        <f t="shared" si="92"/>
        <v>-1.6077724484042903</v>
      </c>
      <c r="V88" s="37">
        <f t="shared" si="93"/>
        <v>-7.5463058411039725</v>
      </c>
      <c r="W88" s="37">
        <f t="shared" si="94"/>
        <v>-15.285296948412224</v>
      </c>
      <c r="X88" s="37">
        <f t="shared" si="95"/>
        <v>-7.1719619370055625</v>
      </c>
      <c r="Y88" s="37">
        <f t="shared" si="96"/>
        <v>3.7677697119273859</v>
      </c>
      <c r="Z88" s="37">
        <f t="shared" si="97"/>
        <v>2.55704641233703</v>
      </c>
      <c r="AA88" s="37">
        <f t="shared" si="98"/>
        <v>-1.8348227614180104</v>
      </c>
      <c r="AB88" s="37">
        <f t="shared" si="99"/>
        <v>-45.874000957222997</v>
      </c>
      <c r="AC88" s="37">
        <f t="shared" si="100"/>
        <v>8.5924926402439326</v>
      </c>
      <c r="AD88" s="37">
        <f t="shared" si="101"/>
        <v>79.370948721980113</v>
      </c>
      <c r="AE88" s="37">
        <f>IFERROR(AE29/AD29*100-100,"--")</f>
        <v>-13.388043788584085</v>
      </c>
      <c r="AF88" s="47">
        <f t="shared" si="102"/>
        <v>11.453651642284399</v>
      </c>
    </row>
    <row r="89" spans="1:32">
      <c r="A89" s="1" t="s">
        <v>63</v>
      </c>
      <c r="B89" s="1" t="s">
        <v>64</v>
      </c>
      <c r="C89" s="65" t="s">
        <v>434</v>
      </c>
      <c r="D89" s="37">
        <f t="shared" si="49"/>
        <v>167.68529082620518</v>
      </c>
      <c r="E89" s="37">
        <f t="shared" si="76"/>
        <v>-13.894993263086334</v>
      </c>
      <c r="F89" s="37">
        <f t="shared" si="77"/>
        <v>15.300772305185603</v>
      </c>
      <c r="G89" s="37">
        <f t="shared" si="78"/>
        <v>60.578679621053624</v>
      </c>
      <c r="H89" s="37">
        <f t="shared" si="79"/>
        <v>-31.161741068604798</v>
      </c>
      <c r="I89" s="37">
        <f t="shared" si="80"/>
        <v>46.140492207425467</v>
      </c>
      <c r="J89" s="37">
        <f t="shared" si="81"/>
        <v>0.80855974469693592</v>
      </c>
      <c r="K89" s="37">
        <f t="shared" si="82"/>
        <v>145.79405034526744</v>
      </c>
      <c r="L89" s="37">
        <f t="shared" si="83"/>
        <v>-35.306525214748561</v>
      </c>
      <c r="M89" s="37">
        <f t="shared" si="84"/>
        <v>16.361808125217109</v>
      </c>
      <c r="N89" s="37">
        <f t="shared" si="85"/>
        <v>0.9567849490226763</v>
      </c>
      <c r="O89" s="37">
        <f t="shared" si="86"/>
        <v>17.643862897565853</v>
      </c>
      <c r="P89" s="37">
        <f t="shared" si="87"/>
        <v>21.265835628250969</v>
      </c>
      <c r="Q89" s="37">
        <f t="shared" si="88"/>
        <v>135.7660319411263</v>
      </c>
      <c r="R89" s="37">
        <f t="shared" si="89"/>
        <v>28.499857274433793</v>
      </c>
      <c r="S89" s="37">
        <f t="shared" si="90"/>
        <v>26.372672451666659</v>
      </c>
      <c r="T89" s="37">
        <f t="shared" si="91"/>
        <v>19.479056037813507</v>
      </c>
      <c r="U89" s="37">
        <f t="shared" si="92"/>
        <v>11.819965858412473</v>
      </c>
      <c r="V89" s="37">
        <f t="shared" si="93"/>
        <v>7.3175165208197797</v>
      </c>
      <c r="W89" s="37">
        <f t="shared" si="94"/>
        <v>1.3650054417363435</v>
      </c>
      <c r="X89" s="37">
        <f t="shared" si="95"/>
        <v>7.2485269175622591</v>
      </c>
      <c r="Y89" s="37">
        <f t="shared" si="96"/>
        <v>10.135126076968007</v>
      </c>
      <c r="Z89" s="37">
        <f t="shared" si="97"/>
        <v>15.72059752066049</v>
      </c>
      <c r="AA89" s="37">
        <f t="shared" si="98"/>
        <v>10.285303255620619</v>
      </c>
      <c r="AB89" s="37">
        <f t="shared" si="99"/>
        <v>-1.4079954224924336</v>
      </c>
      <c r="AC89" s="37">
        <f t="shared" si="100"/>
        <v>20.615693396064145</v>
      </c>
      <c r="AD89" s="37">
        <f t="shared" si="101"/>
        <v>-6.2738682066093219</v>
      </c>
      <c r="AE89" s="37">
        <f>IFERROR(AE30/AD30*100-100,"--")</f>
        <v>1.2970809298270325</v>
      </c>
      <c r="AF89" s="47">
        <f t="shared" si="102"/>
        <v>18.194417185513217</v>
      </c>
    </row>
    <row r="90" spans="1:32">
      <c r="A90" s="1" t="s">
        <v>65</v>
      </c>
      <c r="B90" s="1" t="s">
        <v>66</v>
      </c>
      <c r="C90" s="65" t="s">
        <v>434</v>
      </c>
      <c r="D90" s="37">
        <f t="shared" si="49"/>
        <v>67.618421269028204</v>
      </c>
      <c r="E90" s="37">
        <f t="shared" si="76"/>
        <v>-7.2867795888829505</v>
      </c>
      <c r="F90" s="37">
        <f t="shared" si="77"/>
        <v>-8.0599682549342191</v>
      </c>
      <c r="G90" s="37">
        <f t="shared" si="78"/>
        <v>-8.6951994874279563</v>
      </c>
      <c r="H90" s="37">
        <f t="shared" si="79"/>
        <v>-46.478379424676888</v>
      </c>
      <c r="I90" s="37">
        <f t="shared" si="80"/>
        <v>-5.5098098811313037</v>
      </c>
      <c r="J90" s="37">
        <f t="shared" si="81"/>
        <v>5.7046478677468286</v>
      </c>
      <c r="K90" s="37">
        <f t="shared" si="82"/>
        <v>98.866334443981856</v>
      </c>
      <c r="L90" s="37">
        <f t="shared" si="83"/>
        <v>-36.808649423401675</v>
      </c>
      <c r="M90" s="37">
        <f t="shared" si="84"/>
        <v>3.4787682501149533</v>
      </c>
      <c r="N90" s="37">
        <f t="shared" si="85"/>
        <v>0.87865561573036643</v>
      </c>
      <c r="O90" s="37">
        <f t="shared" si="86"/>
        <v>30.488828898118385</v>
      </c>
      <c r="P90" s="37">
        <f t="shared" si="87"/>
        <v>27.294718756314325</v>
      </c>
      <c r="Q90" s="37">
        <f t="shared" si="88"/>
        <v>62.804825013662651</v>
      </c>
      <c r="R90" s="37">
        <f t="shared" si="89"/>
        <v>44.913930232879522</v>
      </c>
      <c r="S90" s="37">
        <f t="shared" si="90"/>
        <v>47.393213278602417</v>
      </c>
      <c r="T90" s="37">
        <f t="shared" si="91"/>
        <v>28.613802391531493</v>
      </c>
      <c r="U90" s="37">
        <f t="shared" si="92"/>
        <v>-5.654038250389462</v>
      </c>
      <c r="V90" s="37">
        <f t="shared" si="93"/>
        <v>-7.5009833366471099</v>
      </c>
      <c r="W90" s="37">
        <f t="shared" si="94"/>
        <v>-5.0812036270924352</v>
      </c>
      <c r="X90" s="37">
        <f t="shared" si="95"/>
        <v>-7.5949043474203677</v>
      </c>
      <c r="Y90" s="37">
        <f t="shared" si="96"/>
        <v>12.698370536684905</v>
      </c>
      <c r="Z90" s="37">
        <f t="shared" si="97"/>
        <v>4.6305200630326624</v>
      </c>
      <c r="AA90" s="37">
        <f t="shared" si="98"/>
        <v>8.5312982520612053</v>
      </c>
      <c r="AB90" s="37">
        <f t="shared" si="99"/>
        <v>8.6536322725488333</v>
      </c>
      <c r="AC90" s="37">
        <f t="shared" si="100"/>
        <v>28.832352123984407</v>
      </c>
      <c r="AD90" s="37">
        <f t="shared" si="101"/>
        <v>-23.755164533295769</v>
      </c>
      <c r="AE90" s="37">
        <f>IFERROR(AE31/AD31*100-100,"--")</f>
        <v>5.780997601074219</v>
      </c>
      <c r="AF90" s="47">
        <f t="shared" si="102"/>
        <v>7.2540761676203545</v>
      </c>
    </row>
    <row r="91" spans="1:32">
      <c r="A91" s="1" t="s">
        <v>67</v>
      </c>
      <c r="B91" s="1" t="s">
        <v>68</v>
      </c>
      <c r="C91" s="65" t="s">
        <v>434</v>
      </c>
      <c r="D91" s="37">
        <f t="shared" si="49"/>
        <v>52.209045568069371</v>
      </c>
      <c r="E91" s="37">
        <f t="shared" si="76"/>
        <v>-6.8652758850981144</v>
      </c>
      <c r="F91" s="37">
        <f t="shared" si="77"/>
        <v>-2.454062865292002</v>
      </c>
      <c r="G91" s="37">
        <f t="shared" si="78"/>
        <v>21.890157946126237</v>
      </c>
      <c r="H91" s="37">
        <f t="shared" si="79"/>
        <v>-28.634594678912734</v>
      </c>
      <c r="I91" s="37">
        <f t="shared" si="80"/>
        <v>17.847576516146773</v>
      </c>
      <c r="J91" s="37">
        <f t="shared" si="81"/>
        <v>27.324577438644852</v>
      </c>
      <c r="K91" s="37">
        <f t="shared" si="82"/>
        <v>111.436844297465</v>
      </c>
      <c r="L91" s="37">
        <f t="shared" si="83"/>
        <v>-33.095053070119036</v>
      </c>
      <c r="M91" s="37">
        <f t="shared" si="84"/>
        <v>25.313597941511603</v>
      </c>
      <c r="N91" s="37">
        <f t="shared" si="85"/>
        <v>5.3481772666632281</v>
      </c>
      <c r="O91" s="37">
        <f t="shared" si="86"/>
        <v>4.9449920628981943</v>
      </c>
      <c r="P91" s="37">
        <f t="shared" si="87"/>
        <v>21.624572879204877</v>
      </c>
      <c r="Q91" s="37">
        <f t="shared" si="88"/>
        <v>27.25880707575179</v>
      </c>
      <c r="R91" s="37">
        <f t="shared" si="89"/>
        <v>36.521577444069266</v>
      </c>
      <c r="S91" s="37">
        <f t="shared" si="90"/>
        <v>36.033811549054491</v>
      </c>
      <c r="T91" s="37">
        <f t="shared" si="91"/>
        <v>-3.5601617947521618</v>
      </c>
      <c r="U91" s="37">
        <f t="shared" si="92"/>
        <v>-14.533683530974585</v>
      </c>
      <c r="V91" s="37">
        <f t="shared" si="93"/>
        <v>1.2423214375159546</v>
      </c>
      <c r="W91" s="37">
        <f t="shared" si="94"/>
        <v>-7.5375792513537192</v>
      </c>
      <c r="X91" s="37">
        <f t="shared" si="95"/>
        <v>-15.478809095805971</v>
      </c>
      <c r="Y91" s="37">
        <f t="shared" si="96"/>
        <v>23.452857823434897</v>
      </c>
      <c r="Z91" s="37">
        <f t="shared" si="97"/>
        <v>20.487814677451041</v>
      </c>
      <c r="AA91" s="37">
        <f t="shared" si="98"/>
        <v>-16.835743825517014</v>
      </c>
      <c r="AB91" s="37">
        <f t="shared" si="99"/>
        <v>-5.6682682174552639</v>
      </c>
      <c r="AC91" s="37">
        <f t="shared" si="100"/>
        <v>12.821689776250821</v>
      </c>
      <c r="AD91" s="37">
        <f t="shared" si="101"/>
        <v>-6.0782668433612344</v>
      </c>
      <c r="AE91" s="37">
        <f>IFERROR(AE32/AD32*100-100,"--")</f>
        <v>-8.8850025208919448</v>
      </c>
      <c r="AF91" s="47">
        <f t="shared" si="102"/>
        <v>7.8039923735961025</v>
      </c>
    </row>
    <row r="92" spans="1:32">
      <c r="A92" s="1" t="s">
        <v>69</v>
      </c>
      <c r="B92" s="1" t="s">
        <v>70</v>
      </c>
      <c r="C92" s="65" t="s">
        <v>434</v>
      </c>
      <c r="D92" s="37" t="str">
        <f t="shared" si="49"/>
        <v>--</v>
      </c>
      <c r="E92" s="37">
        <f t="shared" si="76"/>
        <v>-6.4151813121609393</v>
      </c>
      <c r="F92" s="37">
        <f t="shared" si="77"/>
        <v>8.3224037950860463</v>
      </c>
      <c r="G92" s="37">
        <f t="shared" si="78"/>
        <v>15.561816892348389</v>
      </c>
      <c r="H92" s="37">
        <f t="shared" si="79"/>
        <v>-100</v>
      </c>
      <c r="I92" s="37" t="str">
        <f t="shared" si="80"/>
        <v>--</v>
      </c>
      <c r="J92" s="37" t="str">
        <f t="shared" si="81"/>
        <v>--</v>
      </c>
      <c r="K92" s="37" t="str">
        <f t="shared" si="82"/>
        <v>--</v>
      </c>
      <c r="L92" s="37">
        <f t="shared" si="83"/>
        <v>-100</v>
      </c>
      <c r="M92" s="37" t="str">
        <f t="shared" si="84"/>
        <v>--</v>
      </c>
      <c r="N92" s="37" t="str">
        <f t="shared" si="85"/>
        <v>--</v>
      </c>
      <c r="O92" s="37" t="str">
        <f t="shared" si="86"/>
        <v>--</v>
      </c>
      <c r="P92" s="37" t="str">
        <f t="shared" si="87"/>
        <v>--</v>
      </c>
      <c r="Q92" s="37" t="str">
        <f t="shared" si="88"/>
        <v>--</v>
      </c>
      <c r="R92" s="37">
        <f t="shared" si="89"/>
        <v>36.949026799316812</v>
      </c>
      <c r="S92" s="37">
        <f t="shared" si="90"/>
        <v>25.475532513752071</v>
      </c>
      <c r="T92" s="37">
        <f t="shared" si="91"/>
        <v>8.1314396415766765</v>
      </c>
      <c r="U92" s="37">
        <f t="shared" si="92"/>
        <v>1.6532252550307334</v>
      </c>
      <c r="V92" s="37">
        <f t="shared" si="93"/>
        <v>8.3709666053083396</v>
      </c>
      <c r="W92" s="37">
        <f t="shared" si="94"/>
        <v>-3.6787371076137134</v>
      </c>
      <c r="X92" s="37">
        <f t="shared" si="95"/>
        <v>4.2214413932513395</v>
      </c>
      <c r="Y92" s="37">
        <f t="shared" si="96"/>
        <v>9.7269390013909458</v>
      </c>
      <c r="Z92" s="37">
        <f t="shared" si="97"/>
        <v>16.893097212782578</v>
      </c>
      <c r="AA92" s="37">
        <f t="shared" si="98"/>
        <v>-2.7445018674173411</v>
      </c>
      <c r="AB92" s="37">
        <f t="shared" si="99"/>
        <v>-2.117289331889566</v>
      </c>
      <c r="AC92" s="37">
        <f t="shared" si="100"/>
        <v>11.187013204214821</v>
      </c>
      <c r="AD92" s="37">
        <f t="shared" si="101"/>
        <v>-2.2999735752102879</v>
      </c>
      <c r="AE92" s="37">
        <f>IFERROR(AE33/AD33*100-100,"--")</f>
        <v>-4.8498303821014304</v>
      </c>
      <c r="AF92" s="47" t="str">
        <f t="shared" si="102"/>
        <v>--</v>
      </c>
    </row>
    <row r="93" spans="1:32">
      <c r="B93" s="1" t="s">
        <v>431</v>
      </c>
      <c r="C93" s="65" t="s">
        <v>434</v>
      </c>
      <c r="D93" s="37">
        <f t="shared" si="49"/>
        <v>34.400797709416992</v>
      </c>
      <c r="E93" s="37">
        <f t="shared" si="76"/>
        <v>17.204772634038861</v>
      </c>
      <c r="F93" s="37">
        <f t="shared" si="77"/>
        <v>19.238462569478827</v>
      </c>
      <c r="G93" s="37">
        <f t="shared" si="78"/>
        <v>33.892202256363021</v>
      </c>
      <c r="H93" s="37">
        <f t="shared" si="79"/>
        <v>18.943958117942984</v>
      </c>
      <c r="I93" s="37">
        <f t="shared" si="80"/>
        <v>6.9649557464035183</v>
      </c>
      <c r="J93" s="37">
        <f t="shared" si="81"/>
        <v>29.233317872486936</v>
      </c>
      <c r="K93" s="37">
        <f t="shared" si="82"/>
        <v>80.59029262536302</v>
      </c>
      <c r="L93" s="37">
        <f t="shared" si="83"/>
        <v>27.853780253634113</v>
      </c>
      <c r="M93" s="37">
        <f t="shared" si="84"/>
        <v>26.372053337971678</v>
      </c>
      <c r="N93" s="37">
        <f t="shared" si="85"/>
        <v>20.336086316085527</v>
      </c>
      <c r="O93" s="37">
        <f t="shared" si="86"/>
        <v>-13.575744682362085</v>
      </c>
      <c r="P93" s="37">
        <f t="shared" si="87"/>
        <v>-24.633276964852797</v>
      </c>
      <c r="Q93" s="37">
        <f t="shared" si="88"/>
        <v>89.741195712793399</v>
      </c>
      <c r="R93" s="37">
        <f t="shared" si="89"/>
        <v>28.63564395927483</v>
      </c>
      <c r="S93" s="37">
        <f t="shared" si="90"/>
        <v>10.435032056052677</v>
      </c>
      <c r="T93" s="37">
        <f t="shared" si="91"/>
        <v>9.0775523238617382</v>
      </c>
      <c r="U93" s="37">
        <f t="shared" si="92"/>
        <v>9.711188150249555</v>
      </c>
      <c r="V93" s="37">
        <f t="shared" si="93"/>
        <v>-3.1006359376705177</v>
      </c>
      <c r="W93" s="37">
        <f t="shared" si="94"/>
        <v>5.4506943466004998</v>
      </c>
      <c r="X93" s="37">
        <f t="shared" si="95"/>
        <v>-4.9973352804018418</v>
      </c>
      <c r="Y93" s="37">
        <f t="shared" si="96"/>
        <v>4.2452445402913668</v>
      </c>
      <c r="Z93" s="37">
        <f t="shared" si="97"/>
        <v>9.160992717192201</v>
      </c>
      <c r="AA93" s="37">
        <f t="shared" si="98"/>
        <v>-4.0779618091871299</v>
      </c>
      <c r="AB93" s="37">
        <f t="shared" si="99"/>
        <v>3.6968525370687786</v>
      </c>
      <c r="AC93" s="37">
        <f t="shared" si="100"/>
        <v>20.875138721021912</v>
      </c>
      <c r="AD93" s="37">
        <f t="shared" si="101"/>
        <v>-7.6203750007963009</v>
      </c>
      <c r="AE93" s="37">
        <f>IFERROR(AE34/AD34*100-100,"--")</f>
        <v>-12.548079254249316</v>
      </c>
      <c r="AF93" s="47">
        <f t="shared" si="102"/>
        <v>13.811297931339169</v>
      </c>
    </row>
    <row r="94" spans="1:32">
      <c r="A94" s="30"/>
      <c r="C94" s="36"/>
      <c r="D94" s="36"/>
      <c r="E94" s="36"/>
      <c r="F94" s="36"/>
      <c r="G94" s="36"/>
      <c r="H94" s="36"/>
      <c r="I94" s="37"/>
      <c r="J94" s="37"/>
      <c r="K94" s="37"/>
      <c r="L94" s="36"/>
      <c r="M94" s="37"/>
      <c r="N94" s="37"/>
      <c r="O94" s="37"/>
      <c r="P94" s="37"/>
      <c r="Q94" s="37"/>
      <c r="R94" s="37"/>
      <c r="S94" s="37"/>
      <c r="T94" s="37"/>
      <c r="U94" s="37"/>
      <c r="V94" s="37"/>
      <c r="W94" s="37"/>
      <c r="X94" s="37"/>
      <c r="Y94" s="37"/>
      <c r="Z94" s="37"/>
      <c r="AA94" s="37"/>
      <c r="AB94" s="37"/>
      <c r="AC94" s="37"/>
      <c r="AD94" s="37"/>
      <c r="AE94" s="37"/>
      <c r="AF94" s="38"/>
    </row>
    <row r="95" spans="1:32" ht="13.8" thickBo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3.8" thickTop="1">
      <c r="A96" s="40" t="s">
        <v>583</v>
      </c>
    </row>
  </sheetData>
  <mergeCells count="5">
    <mergeCell ref="C2:AF2"/>
    <mergeCell ref="C4:AF4"/>
    <mergeCell ref="C7:AF8"/>
    <mergeCell ref="C36:AF37"/>
    <mergeCell ref="C66:AF67"/>
  </mergeCells>
  <hyperlinks>
    <hyperlink ref="A1" location="INDICE!A1" display="ÍNDICE" xr:uid="{00000000-0004-0000-0500-000000000000}"/>
  </hyperlinks>
  <pageMargins left="0.75" right="0.75" top="1" bottom="1" header="0" footer="0"/>
  <pageSetup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36"/>
  <sheetViews>
    <sheetView zoomScaleNormal="100" workbookViewId="0"/>
  </sheetViews>
  <sheetFormatPr baseColWidth="10" defaultColWidth="10.88671875" defaultRowHeight="13.2"/>
  <cols>
    <col min="1" max="1" width="11.44140625" style="1" customWidth="1"/>
    <col min="2" max="2" width="43.88671875" style="1" customWidth="1"/>
    <col min="3" max="31" width="10.88671875" style="1"/>
    <col min="32" max="32" width="12.33203125" style="1" bestFit="1" customWidth="1"/>
    <col min="33" max="16384" width="10.88671875" style="1"/>
  </cols>
  <sheetData>
    <row r="1" spans="1:32">
      <c r="A1" s="25" t="s">
        <v>428</v>
      </c>
      <c r="B1" s="25"/>
    </row>
    <row r="2" spans="1:32">
      <c r="B2" s="26"/>
      <c r="C2" s="92" t="s">
        <v>460</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c r="A3" s="27"/>
      <c r="B3" s="27"/>
    </row>
    <row r="4" spans="1:32">
      <c r="B4" s="26"/>
      <c r="C4" s="92" t="s">
        <v>571</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row>
    <row r="5" spans="1:32" ht="13.8" thickBot="1">
      <c r="A5" s="27"/>
      <c r="B5" s="27"/>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3.8"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v>2023</v>
      </c>
      <c r="AF6" s="29" t="s">
        <v>568</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row>
    <row r="8" spans="1:32" ht="13.8"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spans="1:32" ht="13.8" thickTop="1">
      <c r="A9" s="30" t="s">
        <v>21</v>
      </c>
      <c r="B9" s="30" t="s">
        <v>22</v>
      </c>
      <c r="C9" s="44">
        <f>'A1'!C9-'A2'!C9</f>
        <v>366.91597249999995</v>
      </c>
      <c r="D9" s="44">
        <f>'A1'!D9-'A2'!D9</f>
        <v>435.677683</v>
      </c>
      <c r="E9" s="44">
        <f>'A1'!E9-'A2'!E9</f>
        <v>553.88005000000021</v>
      </c>
      <c r="F9" s="44">
        <f>'A1'!F9-'A2'!F9</f>
        <v>516.70580800000016</v>
      </c>
      <c r="G9" s="44">
        <f>'A1'!G9-'A2'!G9</f>
        <v>444.51131799999979</v>
      </c>
      <c r="H9" s="44">
        <f>'A1'!H9-'A2'!H9</f>
        <v>410.07255049999998</v>
      </c>
      <c r="I9" s="44">
        <f>'A1'!I9-'A2'!I9</f>
        <v>517.29395199999988</v>
      </c>
      <c r="J9" s="44">
        <f>'A1'!J9-'A2'!J9</f>
        <v>955.40906699999982</v>
      </c>
      <c r="K9" s="44">
        <f>'A1'!K9-'A2'!K9</f>
        <v>1242.4973799999993</v>
      </c>
      <c r="L9" s="44">
        <f>'A1'!L9-'A2'!L9</f>
        <v>393.11425850000001</v>
      </c>
      <c r="M9" s="44">
        <f>'A1'!M9-'A2'!M9</f>
        <v>417.70544799999999</v>
      </c>
      <c r="N9" s="44">
        <f>'A1'!N9-'A2'!N9</f>
        <v>449.40210949999994</v>
      </c>
      <c r="O9" s="44">
        <f>'A1'!O9-'A2'!O9</f>
        <v>369.41552799999999</v>
      </c>
      <c r="P9" s="44">
        <f>'A1'!P9-'A2'!P9</f>
        <v>882.99836050000158</v>
      </c>
      <c r="Q9" s="44">
        <f>'A1'!Q9-'A2'!Q9</f>
        <v>2557.9856669999999</v>
      </c>
      <c r="R9" s="44">
        <f>'A1'!R9-'A2'!R9</f>
        <v>1678.5488660000001</v>
      </c>
      <c r="S9" s="44">
        <f>'A1'!S9-'A2'!S9</f>
        <v>1785.1512940000002</v>
      </c>
      <c r="T9" s="44">
        <f>'A1'!T9-'A2'!T9</f>
        <v>1772.7269359999998</v>
      </c>
      <c r="U9" s="44">
        <f>'A1'!U9-'A2'!U9</f>
        <v>1815.9980600000001</v>
      </c>
      <c r="V9" s="44">
        <f>'A1'!V9-'A2'!V9</f>
        <v>1925.6598589999899</v>
      </c>
      <c r="W9" s="44">
        <f>'A1'!W9-'A2'!W9</f>
        <v>2002.3320209999997</v>
      </c>
      <c r="X9" s="44">
        <f>'A1'!X9-'A2'!X9</f>
        <v>2024.7195670000001</v>
      </c>
      <c r="Y9" s="44">
        <f>'A1'!Y9-'A2'!Y9</f>
        <v>4396.3267680000017</v>
      </c>
      <c r="Z9" s="44">
        <f>'A1'!Z9-'A2'!Z9</f>
        <v>4309.4899250000008</v>
      </c>
      <c r="AA9" s="44">
        <f>'A1'!AA9-'A2'!AA9</f>
        <v>4401.2892040000006</v>
      </c>
      <c r="AB9" s="44">
        <f>'A1'!AB9-'A2'!AB9</f>
        <v>3826.4027170000013</v>
      </c>
      <c r="AC9" s="44">
        <f>'A1'!AC9-'A2'!AC9</f>
        <v>4428.886391316305</v>
      </c>
      <c r="AD9" s="44">
        <f>'A1'!AD9-'A2'!AD9</f>
        <v>5353.004383999998</v>
      </c>
      <c r="AE9" s="44">
        <f>'A1'!AE9-'A2'!AE9</f>
        <v>4807.674264000002</v>
      </c>
      <c r="AF9" s="44">
        <f>'A1'!AF9-'A2'!AF9</f>
        <v>55041.795408816295</v>
      </c>
    </row>
    <row r="10" spans="1:32">
      <c r="A10" s="1" t="s">
        <v>23</v>
      </c>
      <c r="B10" s="1" t="s">
        <v>24</v>
      </c>
      <c r="C10" s="44">
        <f>'A1'!C10-'A2'!C10</f>
        <v>-1443.4868310000002</v>
      </c>
      <c r="D10" s="44">
        <f>'A1'!D10-'A2'!D10</f>
        <v>388.49420599999758</v>
      </c>
      <c r="E10" s="44">
        <f>'A1'!E10-'A2'!E10</f>
        <v>1116.034810000001</v>
      </c>
      <c r="F10" s="44">
        <f>'A1'!F10-'A2'!F10</f>
        <v>-200.71420399999897</v>
      </c>
      <c r="G10" s="44">
        <f>'A1'!G10-'A2'!G10</f>
        <v>103.31159899999875</v>
      </c>
      <c r="H10" s="44">
        <f>'A1'!H10-'A2'!H10</f>
        <v>1116.5826780000025</v>
      </c>
      <c r="I10" s="44">
        <f>'A1'!I10-'A2'!I10</f>
        <v>3442.0837315000008</v>
      </c>
      <c r="J10" s="44">
        <f>'A1'!J10-'A2'!J10</f>
        <v>6364.4238654999972</v>
      </c>
      <c r="K10" s="44">
        <f>'A1'!K10-'A2'!K10</f>
        <v>9998.4420380000047</v>
      </c>
      <c r="L10" s="44">
        <f>'A1'!L10-'A2'!L10</f>
        <v>-11062.741578999998</v>
      </c>
      <c r="M10" s="44">
        <f>'A1'!M10-'A2'!M10</f>
        <v>-10062.698339500002</v>
      </c>
      <c r="N10" s="44">
        <f>'A1'!N10-'A2'!N10</f>
        <v>-7284.953330999997</v>
      </c>
      <c r="O10" s="44">
        <f>'A1'!O10-'A2'!O10</f>
        <v>18526.826246499993</v>
      </c>
      <c r="P10" s="44">
        <f>'A1'!P10-'A2'!P10</f>
        <v>130831.71486361956</v>
      </c>
      <c r="Q10" s="44">
        <f>'A1'!Q10-'A2'!Q10</f>
        <v>82886.503637000002</v>
      </c>
      <c r="R10" s="44">
        <f>'A1'!R10-'A2'!R10</f>
        <v>104743.04431100001</v>
      </c>
      <c r="S10" s="44">
        <f>'A1'!S10-'A2'!S10</f>
        <v>126263.95920900002</v>
      </c>
      <c r="T10" s="44">
        <f>'A1'!T10-'A2'!T10</f>
        <v>137487.25446300002</v>
      </c>
      <c r="U10" s="44">
        <f>'A1'!U10-'A2'!U10</f>
        <v>151491.10852999997</v>
      </c>
      <c r="V10" s="44">
        <f>'A1'!V10-'A2'!V10</f>
        <v>176174.76027599911</v>
      </c>
      <c r="W10" s="44">
        <f>'A1'!W10-'A2'!W10</f>
        <v>213407.70526300021</v>
      </c>
      <c r="X10" s="44">
        <f>'A1'!X10-'A2'!X10</f>
        <v>204330.57526300012</v>
      </c>
      <c r="Y10" s="44">
        <f>'A1'!Y10-'A2'!Y10</f>
        <v>192101.24423299998</v>
      </c>
      <c r="Z10" s="44">
        <f>'A1'!Z10-'A2'!Z10</f>
        <v>212649.29097199999</v>
      </c>
      <c r="AA10" s="44">
        <f>'A1'!AA10-'A2'!AA10</f>
        <v>203747.65645300009</v>
      </c>
      <c r="AB10" s="44">
        <f>'A1'!AB10-'A2'!AB10</f>
        <v>201739.17231699999</v>
      </c>
      <c r="AC10" s="44">
        <f>'A1'!AC10-'A2'!AC10</f>
        <v>243056.96102438302</v>
      </c>
      <c r="AD10" s="44">
        <f>'A1'!AD10-'A2'!AD10</f>
        <v>74339.65829500003</v>
      </c>
      <c r="AE10" s="44">
        <f>'A1'!AE10-'A2'!AE10</f>
        <v>60328.284471999999</v>
      </c>
      <c r="AF10" s="44">
        <f>'A1'!AF10-'A2'!AF10</f>
        <v>2526580.4984720023</v>
      </c>
    </row>
    <row r="11" spans="1:32">
      <c r="A11" s="1" t="s">
        <v>25</v>
      </c>
      <c r="B11" s="1" t="s">
        <v>26</v>
      </c>
      <c r="C11" s="44">
        <f>'A1'!C11-'A2'!C11</f>
        <v>1132.6778640000007</v>
      </c>
      <c r="D11" s="44">
        <f>'A1'!D11-'A2'!D11</f>
        <v>3640.1492970000008</v>
      </c>
      <c r="E11" s="44">
        <f>'A1'!E11-'A2'!E11</f>
        <v>4258.1094090000006</v>
      </c>
      <c r="F11" s="44">
        <f>'A1'!F11-'A2'!F11</f>
        <v>4832.9988510000003</v>
      </c>
      <c r="G11" s="44">
        <f>'A1'!G11-'A2'!G11</f>
        <v>4977.1913659999973</v>
      </c>
      <c r="H11" s="44">
        <f>'A1'!H11-'A2'!H11</f>
        <v>3699.1865275000018</v>
      </c>
      <c r="I11" s="44">
        <f>'A1'!I11-'A2'!I11</f>
        <v>6015.9045300000016</v>
      </c>
      <c r="J11" s="44">
        <f>'A1'!J11-'A2'!J11</f>
        <v>10183.896483</v>
      </c>
      <c r="K11" s="44">
        <f>'A1'!K11-'A2'!K11</f>
        <v>18148.387351999994</v>
      </c>
      <c r="L11" s="44">
        <f>'A1'!L11-'A2'!L11</f>
        <v>-7355.2527759999975</v>
      </c>
      <c r="M11" s="44">
        <f>'A1'!M11-'A2'!M11</f>
        <v>-8559.5470405000015</v>
      </c>
      <c r="N11" s="44">
        <f>'A1'!N11-'A2'!N11</f>
        <v>-8598.9339465000012</v>
      </c>
      <c r="O11" s="44">
        <f>'A1'!O11-'A2'!O11</f>
        <v>8959.5872374999999</v>
      </c>
      <c r="P11" s="44">
        <f>'A1'!P11-'A2'!P11</f>
        <v>25532.651148500016</v>
      </c>
      <c r="Q11" s="44">
        <f>'A1'!Q11-'A2'!Q11</f>
        <v>45501.809302999995</v>
      </c>
      <c r="R11" s="44">
        <f>'A1'!R11-'A2'!R11</f>
        <v>53948.511092000001</v>
      </c>
      <c r="S11" s="44">
        <f>'A1'!S11-'A2'!S11</f>
        <v>52002.823971999998</v>
      </c>
      <c r="T11" s="44">
        <f>'A1'!T11-'A2'!T11</f>
        <v>49736.956580000005</v>
      </c>
      <c r="U11" s="44">
        <f>'A1'!U11-'A2'!U11</f>
        <v>48421.957041000001</v>
      </c>
      <c r="V11" s="44">
        <f>'A1'!V11-'A2'!V11</f>
        <v>53523.785522999795</v>
      </c>
      <c r="W11" s="44">
        <f>'A1'!W11-'A2'!W11</f>
        <v>53553.803828000004</v>
      </c>
      <c r="X11" s="44">
        <f>'A1'!X11-'A2'!X11</f>
        <v>51869.258445999993</v>
      </c>
      <c r="Y11" s="44">
        <f>'A1'!Y11-'A2'!Y11</f>
        <v>50138.700775000019</v>
      </c>
      <c r="Z11" s="44">
        <f>'A1'!Z11-'A2'!Z11</f>
        <v>50905.842105000003</v>
      </c>
      <c r="AA11" s="44">
        <f>'A1'!AA11-'A2'!AA11</f>
        <v>48561.097809000014</v>
      </c>
      <c r="AB11" s="44">
        <f>'A1'!AB11-'A2'!AB11</f>
        <v>51177.392691000001</v>
      </c>
      <c r="AC11" s="44">
        <f>'A1'!AC11-'A2'!AC11</f>
        <v>61660.566932271126</v>
      </c>
      <c r="AD11" s="44">
        <f>'A1'!AD11-'A2'!AD11</f>
        <v>58233.313171000002</v>
      </c>
      <c r="AE11" s="44">
        <f>'A1'!AE11-'A2'!AE11</f>
        <v>50913.495971000011</v>
      </c>
      <c r="AF11" s="44">
        <f>'A1'!AF11-'A2'!AF11</f>
        <v>847016.32154177083</v>
      </c>
    </row>
    <row r="12" spans="1:32">
      <c r="A12" s="1" t="s">
        <v>27</v>
      </c>
      <c r="B12" s="1" t="s">
        <v>28</v>
      </c>
      <c r="C12" s="44">
        <f>'A1'!C12-'A2'!C12</f>
        <v>479.398865</v>
      </c>
      <c r="D12" s="44">
        <f>'A1'!D12-'A2'!D12</f>
        <v>214.85695199999992</v>
      </c>
      <c r="E12" s="44">
        <f>'A1'!E12-'A2'!E12</f>
        <v>250.13145800000012</v>
      </c>
      <c r="F12" s="44">
        <f>'A1'!F12-'A2'!F12</f>
        <v>-5.0878529999999955</v>
      </c>
      <c r="G12" s="44">
        <f>'A1'!G12-'A2'!G12</f>
        <v>-211.60301299999992</v>
      </c>
      <c r="H12" s="44">
        <f>'A1'!H12-'A2'!H12</f>
        <v>-42.89274549999999</v>
      </c>
      <c r="I12" s="44">
        <f>'A1'!I12-'A2'!I12</f>
        <v>-2.038538499999845</v>
      </c>
      <c r="J12" s="44">
        <f>'A1'!J12-'A2'!J12</f>
        <v>8.4816240000001244</v>
      </c>
      <c r="K12" s="44">
        <f>'A1'!K12-'A2'!K12</f>
        <v>-790.27386899999988</v>
      </c>
      <c r="L12" s="44">
        <f>'A1'!L12-'A2'!L12</f>
        <v>-485.14765499999999</v>
      </c>
      <c r="M12" s="44">
        <f>'A1'!M12-'A2'!M12</f>
        <v>-671.53353199999992</v>
      </c>
      <c r="N12" s="44">
        <f>'A1'!N12-'A2'!N12</f>
        <v>-818.82844449999993</v>
      </c>
      <c r="O12" s="44">
        <f>'A1'!O12-'A2'!O12</f>
        <v>205.91793050000024</v>
      </c>
      <c r="P12" s="44">
        <f>'A1'!P12-'A2'!P12</f>
        <v>744.39533999999821</v>
      </c>
      <c r="Q12" s="44">
        <f>'A1'!Q12-'A2'!Q12</f>
        <v>873.63675400000011</v>
      </c>
      <c r="R12" s="44">
        <f>'A1'!R12-'A2'!R12</f>
        <v>-90.997675999999956</v>
      </c>
      <c r="S12" s="44">
        <f>'A1'!S12-'A2'!S12</f>
        <v>-1093.6752270000006</v>
      </c>
      <c r="T12" s="44">
        <f>'A1'!T12-'A2'!T12</f>
        <v>1073.4516400000002</v>
      </c>
      <c r="U12" s="44">
        <f>'A1'!U12-'A2'!U12</f>
        <v>805.22557400000005</v>
      </c>
      <c r="V12" s="44">
        <f>'A1'!V12-'A2'!V12</f>
        <v>628.05174299999999</v>
      </c>
      <c r="W12" s="44">
        <f>'A1'!W12-'A2'!W12</f>
        <v>1221.4256920000007</v>
      </c>
      <c r="X12" s="44">
        <f>'A1'!X12-'A2'!X12</f>
        <v>1291.196018000001</v>
      </c>
      <c r="Y12" s="44">
        <f>'A1'!Y12-'A2'!Y12</f>
        <v>274.74568099999988</v>
      </c>
      <c r="Z12" s="44">
        <f>'A1'!Z12-'A2'!Z12</f>
        <v>694.33322899999985</v>
      </c>
      <c r="AA12" s="44">
        <f>'A1'!AA12-'A2'!AA12</f>
        <v>1003.5270839999989</v>
      </c>
      <c r="AB12" s="44">
        <f>'A1'!AB12-'A2'!AB12</f>
        <v>-1358.205023999999</v>
      </c>
      <c r="AC12" s="44">
        <f>'A1'!AC12-'A2'!AC12</f>
        <v>-967.35324959331956</v>
      </c>
      <c r="AD12" s="44">
        <f>'A1'!AD12-'A2'!AD12</f>
        <v>18507.662371999992</v>
      </c>
      <c r="AE12" s="44">
        <f>'A1'!AE12-'A2'!AE12</f>
        <v>21123.107824999999</v>
      </c>
      <c r="AF12" s="44">
        <f>'A1'!AF12-'A2'!AF12</f>
        <v>42861.908954406681</v>
      </c>
    </row>
    <row r="13" spans="1:32">
      <c r="A13" s="1" t="s">
        <v>29</v>
      </c>
      <c r="B13" s="1" t="s">
        <v>30</v>
      </c>
      <c r="C13" s="44">
        <f>'A1'!C13-'A2'!C13</f>
        <v>-1779.6389920000001</v>
      </c>
      <c r="D13" s="44">
        <f>'A1'!D13-'A2'!D13</f>
        <v>-396.22154800000021</v>
      </c>
      <c r="E13" s="44">
        <f>'A1'!E13-'A2'!E13</f>
        <v>-639.17359599999895</v>
      </c>
      <c r="F13" s="44">
        <f>'A1'!F13-'A2'!F13</f>
        <v>-646.37910400000032</v>
      </c>
      <c r="G13" s="44">
        <f>'A1'!G13-'A2'!G13</f>
        <v>-1098.224257000001</v>
      </c>
      <c r="H13" s="44">
        <f>'A1'!H13-'A2'!H13</f>
        <v>-4784.1403890000001</v>
      </c>
      <c r="I13" s="44">
        <f>'A1'!I13-'A2'!I13</f>
        <v>-3913.719978499998</v>
      </c>
      <c r="J13" s="44">
        <f>'A1'!J13-'A2'!J13</f>
        <v>-3957.2875480000021</v>
      </c>
      <c r="K13" s="44">
        <f>'A1'!K13-'A2'!K13</f>
        <v>393.66385399999763</v>
      </c>
      <c r="L13" s="44">
        <f>'A1'!L13-'A2'!L13</f>
        <v>-18820.7821745</v>
      </c>
      <c r="M13" s="44">
        <f>'A1'!M13-'A2'!M13</f>
        <v>-23744.330084999998</v>
      </c>
      <c r="N13" s="44">
        <f>'A1'!N13-'A2'!N13</f>
        <v>-26105.289642999996</v>
      </c>
      <c r="O13" s="44">
        <f>'A1'!O13-'A2'!O13</f>
        <v>-9653.8366610000012</v>
      </c>
      <c r="P13" s="44">
        <f>'A1'!P13-'A2'!P13</f>
        <v>2641.5082670000129</v>
      </c>
      <c r="Q13" s="44">
        <f>'A1'!Q13-'A2'!Q13</f>
        <v>4131.5096000000003</v>
      </c>
      <c r="R13" s="44">
        <f>'A1'!R13-'A2'!R13</f>
        <v>6262.1879310000004</v>
      </c>
      <c r="S13" s="44">
        <f>'A1'!S13-'A2'!S13</f>
        <v>5727.2076440000001</v>
      </c>
      <c r="T13" s="44">
        <f>'A1'!T13-'A2'!T13</f>
        <v>5935.952072</v>
      </c>
      <c r="U13" s="44">
        <f>'A1'!U13-'A2'!U13</f>
        <v>5809.5856729999996</v>
      </c>
      <c r="V13" s="44">
        <f>'A1'!V13-'A2'!V13</f>
        <v>6570.0444859999916</v>
      </c>
      <c r="W13" s="44">
        <f>'A1'!W13-'A2'!W13</f>
        <v>11878.730089000001</v>
      </c>
      <c r="X13" s="44">
        <f>'A1'!X13-'A2'!X13</f>
        <v>10276.492551000003</v>
      </c>
      <c r="Y13" s="44">
        <f>'A1'!Y13-'A2'!Y13</f>
        <v>2354.5324710000004</v>
      </c>
      <c r="Z13" s="44">
        <f>'A1'!Z13-'A2'!Z13</f>
        <v>2247.3164370000031</v>
      </c>
      <c r="AA13" s="44">
        <f>'A1'!AA13-'A2'!AA13</f>
        <v>3201.0891099999972</v>
      </c>
      <c r="AB13" s="44">
        <f>'A1'!AB13-'A2'!AB13</f>
        <v>1203.0981819999997</v>
      </c>
      <c r="AC13" s="44">
        <f>'A1'!AC13-'A2'!AC13</f>
        <v>871.44181046168956</v>
      </c>
      <c r="AD13" s="44">
        <f>'A1'!AD13-'A2'!AD13</f>
        <v>-1375.8155630000037</v>
      </c>
      <c r="AE13" s="44">
        <f>'A1'!AE13-'A2'!AE13</f>
        <v>-2474.0463829999826</v>
      </c>
      <c r="AF13" s="44">
        <f>'A1'!AF13-'A2'!AF13</f>
        <v>-29884.525744538347</v>
      </c>
    </row>
    <row r="14" spans="1:32">
      <c r="A14" s="1" t="s">
        <v>31</v>
      </c>
      <c r="B14" s="1" t="s">
        <v>32</v>
      </c>
      <c r="C14" s="44">
        <f>'A1'!C14-'A2'!C14</f>
        <v>-1942.1649085000001</v>
      </c>
      <c r="D14" s="44">
        <f>'A1'!D14-'A2'!D14</f>
        <v>-434.15450500000009</v>
      </c>
      <c r="E14" s="44">
        <f>'A1'!E14-'A2'!E14</f>
        <v>-643.31600599999911</v>
      </c>
      <c r="F14" s="44">
        <f>'A1'!F14-'A2'!F14</f>
        <v>-651.20918500000016</v>
      </c>
      <c r="G14" s="44">
        <f>'A1'!G14-'A2'!G14</f>
        <v>-1122.2738120000008</v>
      </c>
      <c r="H14" s="44">
        <f>'A1'!H14-'A2'!H14</f>
        <v>-4762.4891815000001</v>
      </c>
      <c r="I14" s="44">
        <f>'A1'!I14-'A2'!I14</f>
        <v>-3955.0507704999973</v>
      </c>
      <c r="J14" s="44">
        <f>'A1'!J14-'A2'!J14</f>
        <v>-3925.9821655000014</v>
      </c>
      <c r="K14" s="44">
        <f>'A1'!K14-'A2'!K14</f>
        <v>345.47123399999691</v>
      </c>
      <c r="L14" s="44">
        <f>'A1'!L14-'A2'!L14</f>
        <v>-19049.1552295</v>
      </c>
      <c r="M14" s="44">
        <f>'A1'!M14-'A2'!M14</f>
        <v>-23674.144362500003</v>
      </c>
      <c r="N14" s="44">
        <f>'A1'!N14-'A2'!N14</f>
        <v>-26411.731267999996</v>
      </c>
      <c r="O14" s="44">
        <f>'A1'!O14-'A2'!O14</f>
        <v>-8186.1183900000015</v>
      </c>
      <c r="P14" s="44">
        <f>'A1'!P14-'A2'!P14</f>
        <v>5750.9924799999981</v>
      </c>
      <c r="Q14" s="44">
        <f>'A1'!Q14-'A2'!Q14</f>
        <v>9824.4548700000014</v>
      </c>
      <c r="R14" s="44">
        <f>'A1'!R14-'A2'!R14</f>
        <v>12103.064407000002</v>
      </c>
      <c r="S14" s="44">
        <f>'A1'!S14-'A2'!S14</f>
        <v>9603.0878720000001</v>
      </c>
      <c r="T14" s="44">
        <f>'A1'!T14-'A2'!T14</f>
        <v>7346.2866549999999</v>
      </c>
      <c r="U14" s="44">
        <f>'A1'!U14-'A2'!U14</f>
        <v>6879.215705999999</v>
      </c>
      <c r="V14" s="44">
        <f>'A1'!V14-'A2'!V14</f>
        <v>6521.2034879999992</v>
      </c>
      <c r="W14" s="44">
        <f>'A1'!W14-'A2'!W14</f>
        <v>6030.1327659999988</v>
      </c>
      <c r="X14" s="44">
        <f>'A1'!X14-'A2'!X14</f>
        <v>5772.5409330000002</v>
      </c>
      <c r="Y14" s="44">
        <f>'A1'!Y14-'A2'!Y14</f>
        <v>-929.4129720000019</v>
      </c>
      <c r="Z14" s="44">
        <f>'A1'!Z14-'A2'!Z14</f>
        <v>7124.1708779999972</v>
      </c>
      <c r="AA14" s="44">
        <f>'A1'!AA14-'A2'!AA14</f>
        <v>8371.8625559999964</v>
      </c>
      <c r="AB14" s="44">
        <f>'A1'!AB14-'A2'!AB14</f>
        <v>9155.711052000006</v>
      </c>
      <c r="AC14" s="44">
        <f>'A1'!AC14-'A2'!AC14</f>
        <v>11634.209561047159</v>
      </c>
      <c r="AD14" s="44">
        <f>'A1'!AD14-'A2'!AD14</f>
        <v>-2703.0208780000012</v>
      </c>
      <c r="AE14" s="44">
        <f>'A1'!AE14-'A2'!AE14</f>
        <v>-2977.1219579999815</v>
      </c>
      <c r="AF14" s="44">
        <f>'A1'!AF14-'A2'!AF14</f>
        <v>5095.058866047184</v>
      </c>
    </row>
    <row r="15" spans="1:32">
      <c r="A15" s="1" t="s">
        <v>33</v>
      </c>
      <c r="B15" s="1" t="s">
        <v>34</v>
      </c>
      <c r="C15" s="44">
        <f>'A1'!C15-'A2'!C15</f>
        <v>-89.240980500000035</v>
      </c>
      <c r="D15" s="44">
        <f>'A1'!D15-'A2'!D15</f>
        <v>22.526321999999936</v>
      </c>
      <c r="E15" s="44">
        <f>'A1'!E15-'A2'!E15</f>
        <v>7.8856509999998821</v>
      </c>
      <c r="F15" s="44">
        <f>'A1'!F15-'A2'!F15</f>
        <v>59.311445000000106</v>
      </c>
      <c r="G15" s="44">
        <f>'A1'!G15-'A2'!G15</f>
        <v>47.076115999999956</v>
      </c>
      <c r="H15" s="44">
        <f>'A1'!H15-'A2'!H15</f>
        <v>-235.49621300000001</v>
      </c>
      <c r="I15" s="44">
        <f>'A1'!I15-'A2'!I15</f>
        <v>-261.82026199999996</v>
      </c>
      <c r="J15" s="44">
        <f>'A1'!J15-'A2'!J15</f>
        <v>-897.98065049999991</v>
      </c>
      <c r="K15" s="44">
        <f>'A1'!K15-'A2'!K15</f>
        <v>-68.845551999999884</v>
      </c>
      <c r="L15" s="44">
        <f>'A1'!L15-'A2'!L15</f>
        <v>-640.76466299999993</v>
      </c>
      <c r="M15" s="44">
        <f>'A1'!M15-'A2'!M15</f>
        <v>6.68332149999992</v>
      </c>
      <c r="N15" s="44">
        <f>'A1'!N15-'A2'!N15</f>
        <v>475.77431749999994</v>
      </c>
      <c r="O15" s="44">
        <f>'A1'!O15-'A2'!O15</f>
        <v>419.11208050000005</v>
      </c>
      <c r="P15" s="44">
        <f>'A1'!P15-'A2'!P15</f>
        <v>774.73001000000033</v>
      </c>
      <c r="Q15" s="44">
        <f>'A1'!Q15-'A2'!Q15</f>
        <v>1031.64265</v>
      </c>
      <c r="R15" s="44">
        <f>'A1'!R15-'A2'!R15</f>
        <v>1558.8698099999999</v>
      </c>
      <c r="S15" s="44">
        <f>'A1'!S15-'A2'!S15</f>
        <v>1590.468824</v>
      </c>
      <c r="T15" s="44">
        <f>'A1'!T15-'A2'!T15</f>
        <v>2444.149981</v>
      </c>
      <c r="U15" s="44">
        <f>'A1'!U15-'A2'!U15</f>
        <v>2609.801109</v>
      </c>
      <c r="V15" s="44">
        <f>'A1'!V15-'A2'!V15</f>
        <v>3118.535245</v>
      </c>
      <c r="W15" s="44">
        <f>'A1'!W15-'A2'!W15</f>
        <v>2951.6075970000002</v>
      </c>
      <c r="X15" s="44">
        <f>'A1'!X15-'A2'!X15</f>
        <v>3043.492499</v>
      </c>
      <c r="Y15" s="44">
        <f>'A1'!Y15-'A2'!Y15</f>
        <v>2906.1615180000003</v>
      </c>
      <c r="Z15" s="44">
        <f>'A1'!Z15-'A2'!Z15</f>
        <v>2977.5785300000002</v>
      </c>
      <c r="AA15" s="44">
        <f>'A1'!AA15-'A2'!AA15</f>
        <v>2798.553926999999</v>
      </c>
      <c r="AB15" s="44">
        <f>'A1'!AB15-'A2'!AB15</f>
        <v>2781.5060410000006</v>
      </c>
      <c r="AC15" s="44">
        <f>'A1'!AC15-'A2'!AC15</f>
        <v>4396.8079292848724</v>
      </c>
      <c r="AD15" s="44">
        <f>'A1'!AD15-'A2'!AD15</f>
        <v>5384.9676579999996</v>
      </c>
      <c r="AE15" s="44">
        <f>'A1'!AE15-'A2'!AE15</f>
        <v>4971.6435600000004</v>
      </c>
      <c r="AF15" s="44">
        <f>'A1'!AF15-'A2'!AF15</f>
        <v>44184.737820784867</v>
      </c>
    </row>
    <row r="16" spans="1:32">
      <c r="A16" s="1" t="s">
        <v>35</v>
      </c>
      <c r="B16" s="1" t="s">
        <v>36</v>
      </c>
      <c r="C16" s="44">
        <f>'A1'!C16-'A2'!C16</f>
        <v>343.027941</v>
      </c>
      <c r="D16" s="44">
        <f>'A1'!D16-'A2'!D16</f>
        <v>-366.89416500000004</v>
      </c>
      <c r="E16" s="44">
        <f>'A1'!E16-'A2'!E16</f>
        <v>-452.81646100000012</v>
      </c>
      <c r="F16" s="44">
        <f>'A1'!F16-'A2'!F16</f>
        <v>-434.1857169999995</v>
      </c>
      <c r="G16" s="44">
        <f>'A1'!G16-'A2'!G16</f>
        <v>-497.42681599999992</v>
      </c>
      <c r="H16" s="44">
        <f>'A1'!H16-'A2'!H16</f>
        <v>-108.24954249999996</v>
      </c>
      <c r="I16" s="44">
        <f>'A1'!I16-'A2'!I16</f>
        <v>-297.9786489999999</v>
      </c>
      <c r="J16" s="44">
        <f>'A1'!J16-'A2'!J16</f>
        <v>-628.76116300000058</v>
      </c>
      <c r="K16" s="44">
        <f>'A1'!K16-'A2'!K16</f>
        <v>-2454.8335550000011</v>
      </c>
      <c r="L16" s="44">
        <f>'A1'!L16-'A2'!L16</f>
        <v>-2894.9141080000004</v>
      </c>
      <c r="M16" s="44">
        <f>'A1'!M16-'A2'!M16</f>
        <v>-1802.4040984999997</v>
      </c>
      <c r="N16" s="44">
        <f>'A1'!N16-'A2'!N16</f>
        <v>-3299.6307444999998</v>
      </c>
      <c r="O16" s="44">
        <f>'A1'!O16-'A2'!O16</f>
        <v>-2699.3956900000003</v>
      </c>
      <c r="P16" s="44">
        <f>'A1'!P16-'A2'!P16</f>
        <v>-2540.8158540000013</v>
      </c>
      <c r="Q16" s="44">
        <f>'A1'!Q16-'A2'!Q16</f>
        <v>-4566.9759599999998</v>
      </c>
      <c r="R16" s="44">
        <f>'A1'!R16-'A2'!R16</f>
        <v>-5726.3800039999987</v>
      </c>
      <c r="S16" s="44">
        <f>'A1'!S16-'A2'!S16</f>
        <v>-5915.5138990000005</v>
      </c>
      <c r="T16" s="44">
        <f>'A1'!T16-'A2'!T16</f>
        <v>-5325.2785720000002</v>
      </c>
      <c r="U16" s="44">
        <f>'A1'!U16-'A2'!U16</f>
        <v>-4352.6044610000008</v>
      </c>
      <c r="V16" s="44">
        <f>'A1'!V16-'A2'!V16</f>
        <v>-4358.416772999999</v>
      </c>
      <c r="W16" s="44">
        <f>'A1'!W16-'A2'!W16</f>
        <v>-1524.1725440000027</v>
      </c>
      <c r="X16" s="44">
        <f>'A1'!X16-'A2'!X16</f>
        <v>-4225.8615339999997</v>
      </c>
      <c r="Y16" s="44">
        <f>'A1'!Y16-'A2'!Y16</f>
        <v>1046.2875049999984</v>
      </c>
      <c r="Z16" s="44">
        <f>'A1'!Z16-'A2'!Z16</f>
        <v>-8259.3166610000007</v>
      </c>
      <c r="AA16" s="44">
        <f>'A1'!AA16-'A2'!AA16</f>
        <v>-6433.5491710000069</v>
      </c>
      <c r="AB16" s="44">
        <f>'A1'!AB16-'A2'!AB16</f>
        <v>-6454.5185600000077</v>
      </c>
      <c r="AC16" s="44">
        <f>'A1'!AC16-'A2'!AC16</f>
        <v>-3929.9436325029528</v>
      </c>
      <c r="AD16" s="44">
        <f>'A1'!AD16-'A2'!AD16</f>
        <v>-3087.5001930000017</v>
      </c>
      <c r="AE16" s="44">
        <f>'A1'!AE16-'A2'!AE16</f>
        <v>-3641.2803720000065</v>
      </c>
      <c r="AF16" s="44">
        <f>'A1'!AF16-'A2'!AF16</f>
        <v>-84890.303454003006</v>
      </c>
    </row>
    <row r="17" spans="1:32">
      <c r="A17" s="1" t="s">
        <v>37</v>
      </c>
      <c r="B17" s="1" t="s">
        <v>38</v>
      </c>
      <c r="C17" s="44">
        <f>'A1'!C17-'A2'!C17</f>
        <v>216.04154399999999</v>
      </c>
      <c r="D17" s="44">
        <f>'A1'!D17-'A2'!D17</f>
        <v>65.635330000000124</v>
      </c>
      <c r="E17" s="44">
        <f>'A1'!E17-'A2'!E17</f>
        <v>162.9377989999997</v>
      </c>
      <c r="F17" s="44">
        <f>'A1'!F17-'A2'!F17</f>
        <v>86.612214999999537</v>
      </c>
      <c r="G17" s="44">
        <f>'A1'!G17-'A2'!G17</f>
        <v>-56.746931999999788</v>
      </c>
      <c r="H17" s="44">
        <f>'A1'!H17-'A2'!H17</f>
        <v>622.28631200000063</v>
      </c>
      <c r="I17" s="44">
        <f>'A1'!I17-'A2'!I17</f>
        <v>552.45387399999959</v>
      </c>
      <c r="J17" s="44">
        <f>'A1'!J17-'A2'!J17</f>
        <v>539.07276550000074</v>
      </c>
      <c r="K17" s="44">
        <f>'A1'!K17-'A2'!K17</f>
        <v>-1148.6522140000034</v>
      </c>
      <c r="L17" s="44">
        <f>'A1'!L17-'A2'!L17</f>
        <v>-627.7459429999999</v>
      </c>
      <c r="M17" s="44">
        <f>'A1'!M17-'A2'!M17</f>
        <v>-613.18880950000039</v>
      </c>
      <c r="N17" s="44">
        <f>'A1'!N17-'A2'!N17</f>
        <v>-530.22715900000048</v>
      </c>
      <c r="O17" s="44">
        <f>'A1'!O17-'A2'!O17</f>
        <v>-614.45564749999994</v>
      </c>
      <c r="P17" s="44">
        <f>'A1'!P17-'A2'!P17</f>
        <v>-377.41391900000599</v>
      </c>
      <c r="Q17" s="44">
        <f>'A1'!Q17-'A2'!Q17</f>
        <v>-851.28312499999993</v>
      </c>
      <c r="R17" s="44">
        <f>'A1'!R17-'A2'!R17</f>
        <v>-860.11585300000115</v>
      </c>
      <c r="S17" s="44">
        <f>'A1'!S17-'A2'!S17</f>
        <v>-1449.8162339999999</v>
      </c>
      <c r="T17" s="44">
        <f>'A1'!T17-'A2'!T17</f>
        <v>-739.062942999999</v>
      </c>
      <c r="U17" s="44">
        <f>'A1'!U17-'A2'!U17</f>
        <v>-290.01672899999903</v>
      </c>
      <c r="V17" s="44">
        <f>'A1'!V17-'A2'!V17</f>
        <v>402.14526599999954</v>
      </c>
      <c r="W17" s="44">
        <f>'A1'!W17-'A2'!W17</f>
        <v>2055.5983770000003</v>
      </c>
      <c r="X17" s="44">
        <f>'A1'!X17-'A2'!X17</f>
        <v>2592.4828730000008</v>
      </c>
      <c r="Y17" s="44">
        <f>'A1'!Y17-'A2'!Y17</f>
        <v>2419.2999059999984</v>
      </c>
      <c r="Z17" s="44">
        <f>'A1'!Z17-'A2'!Z17</f>
        <v>2895.7867660000029</v>
      </c>
      <c r="AA17" s="44">
        <f>'A1'!AA17-'A2'!AA17</f>
        <v>3392.2347270000137</v>
      </c>
      <c r="AB17" s="44">
        <f>'A1'!AB17-'A2'!AB17</f>
        <v>4231.3525349999982</v>
      </c>
      <c r="AC17" s="44">
        <f>'A1'!AC17-'A2'!AC17</f>
        <v>11166.573678060908</v>
      </c>
      <c r="AD17" s="44">
        <f>'A1'!AD17-'A2'!AD17</f>
        <v>9092.5230150000061</v>
      </c>
      <c r="AE17" s="44">
        <f>'A1'!AE17-'A2'!AE17</f>
        <v>9552.2174349999877</v>
      </c>
      <c r="AF17" s="44">
        <f>'A1'!AF17-'A2'!AF17</f>
        <v>41886.528909560846</v>
      </c>
    </row>
    <row r="18" spans="1:32">
      <c r="A18" s="1" t="s">
        <v>39</v>
      </c>
      <c r="B18" s="1" t="s">
        <v>40</v>
      </c>
      <c r="C18" s="44">
        <f>'A1'!C18-'A2'!C18</f>
        <v>-37.773650500000002</v>
      </c>
      <c r="D18" s="44">
        <f>'A1'!D18-'A2'!D18</f>
        <v>-101.65782499999999</v>
      </c>
      <c r="E18" s="44">
        <f>'A1'!E18-'A2'!E18</f>
        <v>-71.616472000000016</v>
      </c>
      <c r="F18" s="44">
        <f>'A1'!F18-'A2'!F18</f>
        <v>-56.682207000000005</v>
      </c>
      <c r="G18" s="44">
        <f>'A1'!G18-'A2'!G18</f>
        <v>-80.263458000000014</v>
      </c>
      <c r="H18" s="44">
        <f>'A1'!H18-'A2'!H18</f>
        <v>-74.439407500000002</v>
      </c>
      <c r="I18" s="44">
        <f>'A1'!I18-'A2'!I18</f>
        <v>-57.19515049999999</v>
      </c>
      <c r="J18" s="44">
        <f>'A1'!J18-'A2'!J18</f>
        <v>-63.230486500000005</v>
      </c>
      <c r="K18" s="44">
        <f>'A1'!K18-'A2'!K18</f>
        <v>-290.55709300000001</v>
      </c>
      <c r="L18" s="44">
        <f>'A1'!L18-'A2'!L18</f>
        <v>-105.25628900000001</v>
      </c>
      <c r="M18" s="44">
        <f>'A1'!M18-'A2'!M18</f>
        <v>-151.854872</v>
      </c>
      <c r="N18" s="44">
        <f>'A1'!N18-'A2'!N18</f>
        <v>-126.29870400000001</v>
      </c>
      <c r="O18" s="44">
        <f>'A1'!O18-'A2'!O18</f>
        <v>-106.49518450000001</v>
      </c>
      <c r="P18" s="44">
        <f>'A1'!P18-'A2'!P18</f>
        <v>-71.660647000000012</v>
      </c>
      <c r="Q18" s="44">
        <f>'A1'!Q18-'A2'!Q18</f>
        <v>-39.546036000000015</v>
      </c>
      <c r="R18" s="44">
        <f>'A1'!R18-'A2'!R18</f>
        <v>-13.879682000000003</v>
      </c>
      <c r="S18" s="44">
        <f>'A1'!S18-'A2'!S18</f>
        <v>8.3991890000000353</v>
      </c>
      <c r="T18" s="44">
        <f>'A1'!T18-'A2'!T18</f>
        <v>169.67627700000003</v>
      </c>
      <c r="U18" s="44">
        <f>'A1'!U18-'A2'!U18</f>
        <v>188.12851699999999</v>
      </c>
      <c r="V18" s="44">
        <f>'A1'!V18-'A2'!V18</f>
        <v>248.727825</v>
      </c>
      <c r="W18" s="44">
        <f>'A1'!W18-'A2'!W18</f>
        <v>284.70148000000006</v>
      </c>
      <c r="X18" s="44">
        <f>'A1'!X18-'A2'!X18</f>
        <v>281.59674100000007</v>
      </c>
      <c r="Y18" s="44">
        <f>'A1'!Y18-'A2'!Y18</f>
        <v>324.77520800000002</v>
      </c>
      <c r="Z18" s="44">
        <f>'A1'!Z18-'A2'!Z18</f>
        <v>378.78452800000014</v>
      </c>
      <c r="AA18" s="44">
        <f>'A1'!AA18-'A2'!AA18</f>
        <v>445.15569300000016</v>
      </c>
      <c r="AB18" s="44">
        <f>'A1'!AB18-'A2'!AB18</f>
        <v>475.47804300000007</v>
      </c>
      <c r="AC18" s="44">
        <f>'A1'!AC18-'A2'!AC18</f>
        <v>594.43456102357572</v>
      </c>
      <c r="AD18" s="44">
        <f>'A1'!AD18-'A2'!AD18</f>
        <v>826.40695000000028</v>
      </c>
      <c r="AE18" s="44">
        <f>'A1'!AE18-'A2'!AE18</f>
        <v>1074.150271</v>
      </c>
      <c r="AF18" s="44">
        <f>'A1'!AF18-'A2'!AF18</f>
        <v>3852.0081185235767</v>
      </c>
    </row>
    <row r="19" spans="1:32">
      <c r="A19" s="1" t="s">
        <v>41</v>
      </c>
      <c r="B19" s="1" t="s">
        <v>42</v>
      </c>
      <c r="C19" s="44">
        <f>'A1'!C19-'A2'!C19</f>
        <v>581.14784450000013</v>
      </c>
      <c r="D19" s="44">
        <f>'A1'!D19-'A2'!D19</f>
        <v>140.76183599999996</v>
      </c>
      <c r="E19" s="44">
        <f>'A1'!E19-'A2'!E19</f>
        <v>125.35872899999981</v>
      </c>
      <c r="F19" s="44">
        <f>'A1'!F19-'A2'!F19</f>
        <v>78.477109999999982</v>
      </c>
      <c r="G19" s="44">
        <f>'A1'!G19-'A2'!G19</f>
        <v>40.324750000000108</v>
      </c>
      <c r="H19" s="44">
        <f>'A1'!H19-'A2'!H19</f>
        <v>561.10842249999996</v>
      </c>
      <c r="I19" s="44">
        <f>'A1'!I19-'A2'!I19</f>
        <v>406.06221149999999</v>
      </c>
      <c r="J19" s="44">
        <f>'A1'!J19-'A2'!J19</f>
        <v>460.38948250000044</v>
      </c>
      <c r="K19" s="44">
        <f>'A1'!K19-'A2'!K19</f>
        <v>-589.18581899999958</v>
      </c>
      <c r="L19" s="44">
        <f>'A1'!L19-'A2'!L19</f>
        <v>-867.14831500000014</v>
      </c>
      <c r="M19" s="44">
        <f>'A1'!M19-'A2'!M19</f>
        <v>-324.01469650000035</v>
      </c>
      <c r="N19" s="44">
        <f>'A1'!N19-'A2'!N19</f>
        <v>-1223.8666275</v>
      </c>
      <c r="O19" s="44">
        <f>'A1'!O19-'A2'!O19</f>
        <v>-1308.2478804999996</v>
      </c>
      <c r="P19" s="44">
        <f>'A1'!P19-'A2'!P19</f>
        <v>-1166.8915240000051</v>
      </c>
      <c r="Q19" s="44">
        <f>'A1'!Q19-'A2'!Q19</f>
        <v>-2846.9005829999996</v>
      </c>
      <c r="R19" s="44">
        <f>'A1'!R19-'A2'!R19</f>
        <v>-3397.5433960000009</v>
      </c>
      <c r="S19" s="44">
        <f>'A1'!S19-'A2'!S19</f>
        <v>-3142.5171690000006</v>
      </c>
      <c r="T19" s="44">
        <f>'A1'!T19-'A2'!T19</f>
        <v>-2135.7152280000009</v>
      </c>
      <c r="U19" s="44">
        <f>'A1'!U19-'A2'!U19</f>
        <v>-1977.0326989999994</v>
      </c>
      <c r="V19" s="44">
        <f>'A1'!V19-'A2'!V19</f>
        <v>-1066.9885040000008</v>
      </c>
      <c r="W19" s="44">
        <f>'A1'!W19-'A2'!W19</f>
        <v>-391.17901800000254</v>
      </c>
      <c r="X19" s="44">
        <f>'A1'!X19-'A2'!X19</f>
        <v>-279.49466700000085</v>
      </c>
      <c r="Y19" s="44">
        <f>'A1'!Y19-'A2'!Y19</f>
        <v>-3203.380373</v>
      </c>
      <c r="Z19" s="44">
        <f>'A1'!Z19-'A2'!Z19</f>
        <v>2102.6009980000013</v>
      </c>
      <c r="AA19" s="44">
        <f>'A1'!AA19-'A2'!AA19</f>
        <v>2561.9644069999954</v>
      </c>
      <c r="AB19" s="44">
        <f>'A1'!AB19-'A2'!AB19</f>
        <v>2421.1673980000141</v>
      </c>
      <c r="AC19" s="44">
        <f>'A1'!AC19-'A2'!AC19</f>
        <v>6075.3590944184725</v>
      </c>
      <c r="AD19" s="44">
        <f>'A1'!AD19-'A2'!AD19</f>
        <v>8071.5358780000042</v>
      </c>
      <c r="AE19" s="44">
        <f>'A1'!AE19-'A2'!AE19</f>
        <v>8873.6624479999991</v>
      </c>
      <c r="AF19" s="44">
        <f>'A1'!AF19-'A2'!AF19</f>
        <v>8579.8141099185159</v>
      </c>
    </row>
    <row r="20" spans="1:32">
      <c r="A20" s="1" t="s">
        <v>43</v>
      </c>
      <c r="B20" s="1" t="s">
        <v>44</v>
      </c>
      <c r="C20" s="44">
        <f>'A1'!C20-'A2'!C20</f>
        <v>-155.3854705</v>
      </c>
      <c r="D20" s="44">
        <f>'A1'!D20-'A2'!D20</f>
        <v>-172.18153199999995</v>
      </c>
      <c r="E20" s="44">
        <f>'A1'!E20-'A2'!E20</f>
        <v>-302.333778</v>
      </c>
      <c r="F20" s="44">
        <f>'A1'!F20-'A2'!F20</f>
        <v>-220.74963</v>
      </c>
      <c r="G20" s="44">
        <f>'A1'!G20-'A2'!G20</f>
        <v>-147.134691</v>
      </c>
      <c r="H20" s="44">
        <f>'A1'!H20-'A2'!H20</f>
        <v>-165.74636299999997</v>
      </c>
      <c r="I20" s="44">
        <f>'A1'!I20-'A2'!I20</f>
        <v>-248.86443149999999</v>
      </c>
      <c r="J20" s="44">
        <f>'A1'!J20-'A2'!J20</f>
        <v>-362.88156599999991</v>
      </c>
      <c r="K20" s="44">
        <f>'A1'!K20-'A2'!K20</f>
        <v>-375.59305400000011</v>
      </c>
      <c r="L20" s="44">
        <f>'A1'!L20-'A2'!L20</f>
        <v>-658.1151615</v>
      </c>
      <c r="M20" s="44">
        <f>'A1'!M20-'A2'!M20</f>
        <v>-305.59020549999991</v>
      </c>
      <c r="N20" s="44">
        <f>'A1'!N20-'A2'!N20</f>
        <v>-668.50491950000014</v>
      </c>
      <c r="O20" s="44">
        <f>'A1'!O20-'A2'!O20</f>
        <v>-781.38434800000016</v>
      </c>
      <c r="P20" s="44">
        <f>'A1'!P20-'A2'!P20</f>
        <v>-566.63665750000177</v>
      </c>
      <c r="Q20" s="44">
        <f>'A1'!Q20-'A2'!Q20</f>
        <v>-784.80993499999977</v>
      </c>
      <c r="R20" s="44">
        <f>'A1'!R20-'A2'!R20</f>
        <v>-476.06423799999993</v>
      </c>
      <c r="S20" s="44">
        <f>'A1'!S20-'A2'!S20</f>
        <v>-180.88387600000033</v>
      </c>
      <c r="T20" s="44">
        <f>'A1'!T20-'A2'!T20</f>
        <v>769.82462199999964</v>
      </c>
      <c r="U20" s="44">
        <f>'A1'!U20-'A2'!U20</f>
        <v>1221.0902419999993</v>
      </c>
      <c r="V20" s="44">
        <f>'A1'!V20-'A2'!V20</f>
        <v>1295.362967</v>
      </c>
      <c r="W20" s="44">
        <f>'A1'!W20-'A2'!W20</f>
        <v>2156.6441199999999</v>
      </c>
      <c r="X20" s="44">
        <f>'A1'!X20-'A2'!X20</f>
        <v>2215.5411349999995</v>
      </c>
      <c r="Y20" s="44">
        <f>'A1'!Y20-'A2'!Y20</f>
        <v>2670.7537079999993</v>
      </c>
      <c r="Z20" s="44">
        <f>'A1'!Z20-'A2'!Z20</f>
        <v>817.97958600000004</v>
      </c>
      <c r="AA20" s="44">
        <f>'A1'!AA20-'A2'!AA20</f>
        <v>917.57456999999977</v>
      </c>
      <c r="AB20" s="44">
        <f>'A1'!AB20-'A2'!AB20</f>
        <v>2515.9246549999989</v>
      </c>
      <c r="AC20" s="44">
        <f>'A1'!AC20-'A2'!AC20</f>
        <v>4207.2158104302544</v>
      </c>
      <c r="AD20" s="44">
        <f>'A1'!AD20-'A2'!AD20</f>
        <v>6309.9807069999979</v>
      </c>
      <c r="AE20" s="44">
        <f>'A1'!AE20-'A2'!AE20</f>
        <v>7400.9979629999943</v>
      </c>
      <c r="AF20" s="44">
        <f>'A1'!AF20-'A2'!AF20</f>
        <v>25926.030228430216</v>
      </c>
    </row>
    <row r="21" spans="1:32">
      <c r="A21" s="1" t="s">
        <v>45</v>
      </c>
      <c r="B21" s="1" t="s">
        <v>46</v>
      </c>
      <c r="C21" s="44">
        <f>'A1'!C21-'A2'!C21</f>
        <v>-105.68936649999999</v>
      </c>
      <c r="D21" s="44">
        <f>'A1'!D21-'A2'!D21</f>
        <v>-305.7828300000001</v>
      </c>
      <c r="E21" s="44">
        <f>'A1'!E21-'A2'!E21</f>
        <v>-386.22430300000008</v>
      </c>
      <c r="F21" s="44">
        <f>'A1'!F21-'A2'!F21</f>
        <v>-378.23565200000019</v>
      </c>
      <c r="G21" s="44">
        <f>'A1'!G21-'A2'!G21</f>
        <v>-460.91159699999992</v>
      </c>
      <c r="H21" s="44">
        <f>'A1'!H21-'A2'!H21</f>
        <v>-230.45559</v>
      </c>
      <c r="I21" s="44">
        <f>'A1'!I21-'A2'!I21</f>
        <v>-187.87228300000007</v>
      </c>
      <c r="J21" s="44">
        <f>'A1'!J21-'A2'!J21</f>
        <v>-265.38430899999997</v>
      </c>
      <c r="K21" s="44">
        <f>'A1'!K21-'A2'!K21</f>
        <v>-1035.6327800000004</v>
      </c>
      <c r="L21" s="44">
        <f>'A1'!L21-'A2'!L21</f>
        <v>-765.38211699999988</v>
      </c>
      <c r="M21" s="44">
        <f>'A1'!M21-'A2'!M21</f>
        <v>-407.00149950000002</v>
      </c>
      <c r="N21" s="44">
        <f>'A1'!N21-'A2'!N21</f>
        <v>-884.32984399999998</v>
      </c>
      <c r="O21" s="44">
        <f>'A1'!O21-'A2'!O21</f>
        <v>-1015.8494059999999</v>
      </c>
      <c r="P21" s="44">
        <f>'A1'!P21-'A2'!P21</f>
        <v>-1022.6212899999997</v>
      </c>
      <c r="Q21" s="44">
        <f>'A1'!Q21-'A2'!Q21</f>
        <v>-1637.66831</v>
      </c>
      <c r="R21" s="44">
        <f>'A1'!R21-'A2'!R21</f>
        <v>-1827.466222</v>
      </c>
      <c r="S21" s="44">
        <f>'A1'!S21-'A2'!S21</f>
        <v>-1577.6517530000001</v>
      </c>
      <c r="T21" s="44">
        <f>'A1'!T21-'A2'!T21</f>
        <v>-883.65539800000033</v>
      </c>
      <c r="U21" s="44">
        <f>'A1'!U21-'A2'!U21</f>
        <v>-811.53936999999996</v>
      </c>
      <c r="V21" s="44">
        <f>'A1'!V21-'A2'!V21</f>
        <v>-903.4107710000003</v>
      </c>
      <c r="W21" s="44">
        <f>'A1'!W21-'A2'!W21</f>
        <v>-370.97518999999966</v>
      </c>
      <c r="X21" s="44">
        <f>'A1'!X21-'A2'!X21</f>
        <v>-177.93772100000024</v>
      </c>
      <c r="Y21" s="44">
        <f>'A1'!Y21-'A2'!Y21</f>
        <v>-323.92908700000044</v>
      </c>
      <c r="Z21" s="44">
        <f>'A1'!Z21-'A2'!Z21</f>
        <v>-675.07521900000029</v>
      </c>
      <c r="AA21" s="44">
        <f>'A1'!AA21-'A2'!AA21</f>
        <v>-206.55665699999963</v>
      </c>
      <c r="AB21" s="44">
        <f>'A1'!AB21-'A2'!AB21</f>
        <v>-189.59042699999782</v>
      </c>
      <c r="AC21" s="44">
        <f>'A1'!AC21-'A2'!AC21</f>
        <v>342.78509999214202</v>
      </c>
      <c r="AD21" s="44">
        <f>'A1'!AD21-'A2'!AD21</f>
        <v>1382.6258379999981</v>
      </c>
      <c r="AE21" s="44">
        <f>'A1'!AE21-'A2'!AE21</f>
        <v>1300.0473999999967</v>
      </c>
      <c r="AF21" s="44">
        <f>'A1'!AF21-'A2'!AF21</f>
        <v>-14011.370654007842</v>
      </c>
    </row>
    <row r="22" spans="1:32">
      <c r="A22" s="1" t="s">
        <v>47</v>
      </c>
      <c r="B22" s="1" t="s">
        <v>48</v>
      </c>
      <c r="C22" s="44">
        <f>'A1'!C22-'A2'!C22</f>
        <v>-70.85826899999995</v>
      </c>
      <c r="D22" s="44">
        <f>'A1'!D22-'A2'!D22</f>
        <v>-500.17064499999987</v>
      </c>
      <c r="E22" s="44">
        <f>'A1'!E22-'A2'!E22</f>
        <v>-780.47582299999999</v>
      </c>
      <c r="F22" s="44">
        <f>'A1'!F22-'A2'!F22</f>
        <v>-1206.2417270000001</v>
      </c>
      <c r="G22" s="44">
        <f>'A1'!G22-'A2'!G22</f>
        <v>-2493.9563159999998</v>
      </c>
      <c r="H22" s="44">
        <f>'A1'!H22-'A2'!H22</f>
        <v>-1039.7915005</v>
      </c>
      <c r="I22" s="44">
        <f>'A1'!I22-'A2'!I22</f>
        <v>-528.02616149999994</v>
      </c>
      <c r="J22" s="44">
        <f>'A1'!J22-'A2'!J22</f>
        <v>-340.68316100000015</v>
      </c>
      <c r="K22" s="44">
        <f>'A1'!K22-'A2'!K22</f>
        <v>-1540.1917980000005</v>
      </c>
      <c r="L22" s="44">
        <f>'A1'!L22-'A2'!L22</f>
        <v>-631.94977699999993</v>
      </c>
      <c r="M22" s="44">
        <f>'A1'!M22-'A2'!M22</f>
        <v>629.60529700000006</v>
      </c>
      <c r="N22" s="44">
        <f>'A1'!N22-'A2'!N22</f>
        <v>54.627752500000042</v>
      </c>
      <c r="O22" s="44">
        <f>'A1'!O22-'A2'!O22</f>
        <v>161.044308</v>
      </c>
      <c r="P22" s="44">
        <f>'A1'!P22-'A2'!P22</f>
        <v>216.62965099999974</v>
      </c>
      <c r="Q22" s="44">
        <f>'A1'!Q22-'A2'!Q22</f>
        <v>215.85601999999994</v>
      </c>
      <c r="R22" s="44">
        <f>'A1'!R22-'A2'!R22</f>
        <v>172.88599300000004</v>
      </c>
      <c r="S22" s="44">
        <f>'A1'!S22-'A2'!S22</f>
        <v>148.48575299999999</v>
      </c>
      <c r="T22" s="44">
        <f>'A1'!T22-'A2'!T22</f>
        <v>163.47748800000002</v>
      </c>
      <c r="U22" s="44">
        <f>'A1'!U22-'A2'!U22</f>
        <v>152.378773</v>
      </c>
      <c r="V22" s="44">
        <f>'A1'!V22-'A2'!V22</f>
        <v>90.979314999999986</v>
      </c>
      <c r="W22" s="44">
        <f>'A1'!W22-'A2'!W22</f>
        <v>105.67941300000001</v>
      </c>
      <c r="X22" s="44">
        <f>'A1'!X22-'A2'!X22</f>
        <v>217.92556700000003</v>
      </c>
      <c r="Y22" s="44">
        <f>'A1'!Y22-'A2'!Y22</f>
        <v>-19.450645000000009</v>
      </c>
      <c r="Z22" s="44">
        <f>'A1'!Z22-'A2'!Z22</f>
        <v>-12.931227000000007</v>
      </c>
      <c r="AA22" s="44">
        <f>'A1'!AA22-'A2'!AA22</f>
        <v>-45.008972999999997</v>
      </c>
      <c r="AB22" s="44">
        <f>'A1'!AB22-'A2'!AB22</f>
        <v>-74.170031000000023</v>
      </c>
      <c r="AC22" s="44">
        <f>'A1'!AC22-'A2'!AC22</f>
        <v>-67.951358581532418</v>
      </c>
      <c r="AD22" s="44">
        <f>'A1'!AD22-'A2'!AD22</f>
        <v>-42.425358000000017</v>
      </c>
      <c r="AE22" s="44">
        <f>'A1'!AE22-'A2'!AE22</f>
        <v>-13.211076999999989</v>
      </c>
      <c r="AF22" s="44">
        <f>'A1'!AF22-'A2'!AF22</f>
        <v>-7077.918517081529</v>
      </c>
    </row>
    <row r="23" spans="1:32">
      <c r="A23" s="1" t="s">
        <v>49</v>
      </c>
      <c r="B23" s="1" t="s">
        <v>50</v>
      </c>
      <c r="C23" s="44">
        <f>'A1'!C23-'A2'!C23</f>
        <v>-232.52165700000006</v>
      </c>
      <c r="D23" s="44">
        <f>'A1'!D23-'A2'!D23</f>
        <v>-2621.9459739999998</v>
      </c>
      <c r="E23" s="44">
        <f>'A1'!E23-'A2'!E23</f>
        <v>-3487.1699300000005</v>
      </c>
      <c r="F23" s="44">
        <f>'A1'!F23-'A2'!F23</f>
        <v>-4630.3746069999997</v>
      </c>
      <c r="G23" s="44">
        <f>'A1'!G23-'A2'!G23</f>
        <v>-7106.9049269999996</v>
      </c>
      <c r="H23" s="44">
        <f>'A1'!H23-'A2'!H23</f>
        <v>-4314.1203305000008</v>
      </c>
      <c r="I23" s="44">
        <f>'A1'!I23-'A2'!I23</f>
        <v>-6414.9243434999998</v>
      </c>
      <c r="J23" s="44">
        <f>'A1'!J23-'A2'!J23</f>
        <v>-10531.0056625</v>
      </c>
      <c r="K23" s="44">
        <f>'A1'!K23-'A2'!K23</f>
        <v>-37265.40939600001</v>
      </c>
      <c r="L23" s="44">
        <f>'A1'!L23-'A2'!L23</f>
        <v>-28052.619107499999</v>
      </c>
      <c r="M23" s="44">
        <f>'A1'!M23-'A2'!M23</f>
        <v>-27881.088274499998</v>
      </c>
      <c r="N23" s="44">
        <f>'A1'!N23-'A2'!N23</f>
        <v>-45889.327358000002</v>
      </c>
      <c r="O23" s="44">
        <f>'A1'!O23-'A2'!O23</f>
        <v>-54747.267757499998</v>
      </c>
      <c r="P23" s="44">
        <f>'A1'!P23-'A2'!P23</f>
        <v>-51896.253823000035</v>
      </c>
      <c r="Q23" s="44">
        <f>'A1'!Q23-'A2'!Q23</f>
        <v>-95604.724686000001</v>
      </c>
      <c r="R23" s="44">
        <f>'A1'!R23-'A2'!R23</f>
        <v>-116724.93476</v>
      </c>
      <c r="S23" s="44">
        <f>'A1'!S23-'A2'!S23</f>
        <v>-125071.88751000002</v>
      </c>
      <c r="T23" s="44">
        <f>'A1'!T23-'A2'!T23</f>
        <v>-136157.42387599999</v>
      </c>
      <c r="U23" s="44">
        <f>'A1'!U23-'A2'!U23</f>
        <v>-143082.423106</v>
      </c>
      <c r="V23" s="44">
        <f>'A1'!V23-'A2'!V23</f>
        <v>-156193.75136100018</v>
      </c>
      <c r="W23" s="44">
        <f>'A1'!W23-'A2'!W23</f>
        <v>-155411.81188400002</v>
      </c>
      <c r="X23" s="44">
        <f>'A1'!X23-'A2'!X23</f>
        <v>-164279.14707800001</v>
      </c>
      <c r="Y23" s="44">
        <f>'A1'!Y23-'A2'!Y23</f>
        <v>-185983.87508200001</v>
      </c>
      <c r="Z23" s="44">
        <f>'A1'!Z23-'A2'!Z23</f>
        <v>-225051.82010500005</v>
      </c>
      <c r="AA23" s="44">
        <f>'A1'!AA23-'A2'!AA23</f>
        <v>-192910.83609399982</v>
      </c>
      <c r="AB23" s="44">
        <f>'A1'!AB23-'A2'!AB23</f>
        <v>-221924.60135600006</v>
      </c>
      <c r="AC23" s="44">
        <f>'A1'!AC23-'A2'!AC23</f>
        <v>-237000.89076652459</v>
      </c>
      <c r="AD23" s="44">
        <f>'A1'!AD23-'A2'!AD23</f>
        <v>-266854.0662859999</v>
      </c>
      <c r="AE23" s="44">
        <f>'A1'!AE23-'A2'!AE23</f>
        <v>-217139.32911299993</v>
      </c>
      <c r="AF23" s="44">
        <f>'A1'!AF23-'A2'!AF23</f>
        <v>-2924462.4562115255</v>
      </c>
    </row>
    <row r="24" spans="1:32">
      <c r="A24" s="1" t="s">
        <v>51</v>
      </c>
      <c r="B24" s="1" t="s">
        <v>52</v>
      </c>
      <c r="C24" s="44">
        <f>'A1'!C24-'A2'!C24</f>
        <v>10.110377499999998</v>
      </c>
      <c r="D24" s="44">
        <f>'A1'!D24-'A2'!D24</f>
        <v>-150.74363799999998</v>
      </c>
      <c r="E24" s="44">
        <f>'A1'!E24-'A2'!E24</f>
        <v>-88.155077000000063</v>
      </c>
      <c r="F24" s="44">
        <f>'A1'!F24-'A2'!F24</f>
        <v>-59.303377000000069</v>
      </c>
      <c r="G24" s="44">
        <f>'A1'!G24-'A2'!G24</f>
        <v>-119.89529999999979</v>
      </c>
      <c r="H24" s="44">
        <f>'A1'!H24-'A2'!H24</f>
        <v>65.053485000000137</v>
      </c>
      <c r="I24" s="44">
        <f>'A1'!I24-'A2'!I24</f>
        <v>-160.79929700000002</v>
      </c>
      <c r="J24" s="44">
        <f>'A1'!J24-'A2'!J24</f>
        <v>-231.41268650000018</v>
      </c>
      <c r="K24" s="44">
        <f>'A1'!K24-'A2'!K24</f>
        <v>-684.54542700000002</v>
      </c>
      <c r="L24" s="44">
        <f>'A1'!L24-'A2'!L24</f>
        <v>-1872.2930075000002</v>
      </c>
      <c r="M24" s="44">
        <f>'A1'!M24-'A2'!M24</f>
        <v>-115.18270200000006</v>
      </c>
      <c r="N24" s="44">
        <f>'A1'!N24-'A2'!N24</f>
        <v>-1850.0074585</v>
      </c>
      <c r="O24" s="44">
        <f>'A1'!O24-'A2'!O24</f>
        <v>-915.81470200000001</v>
      </c>
      <c r="P24" s="44">
        <f>'A1'!P24-'A2'!P24</f>
        <v>-878.94301949999988</v>
      </c>
      <c r="Q24" s="44">
        <f>'A1'!Q24-'A2'!Q24</f>
        <v>1430.5582860000004</v>
      </c>
      <c r="R24" s="44">
        <f>'A1'!R24-'A2'!R24</f>
        <v>-2079.4082940000003</v>
      </c>
      <c r="S24" s="44">
        <f>'A1'!S24-'A2'!S24</f>
        <v>-2516.7840490000003</v>
      </c>
      <c r="T24" s="44">
        <f>'A1'!T24-'A2'!T24</f>
        <v>-2216.5221240000001</v>
      </c>
      <c r="U24" s="44">
        <f>'A1'!U24-'A2'!U24</f>
        <v>-2308.4596080000001</v>
      </c>
      <c r="V24" s="44">
        <f>'A1'!V24-'A2'!V24</f>
        <v>-1939.0388150000003</v>
      </c>
      <c r="W24" s="44">
        <f>'A1'!W24-'A2'!W24</f>
        <v>-1946.9735960000003</v>
      </c>
      <c r="X24" s="44">
        <f>'A1'!X24-'A2'!X24</f>
        <v>-2081.0776940000005</v>
      </c>
      <c r="Y24" s="44">
        <f>'A1'!Y24-'A2'!Y24</f>
        <v>9350.0424439999988</v>
      </c>
      <c r="Z24" s="44">
        <f>'A1'!Z24-'A2'!Z24</f>
        <v>5780.9135709999991</v>
      </c>
      <c r="AA24" s="44">
        <f>'A1'!AA24-'A2'!AA24</f>
        <v>7075.1255780000029</v>
      </c>
      <c r="AB24" s="44">
        <f>'A1'!AB24-'A2'!AB24</f>
        <v>6165.7830569999978</v>
      </c>
      <c r="AC24" s="44">
        <f>'A1'!AC24-'A2'!AC24</f>
        <v>7142.4171853595299</v>
      </c>
      <c r="AD24" s="44">
        <f>'A1'!AD24-'A2'!AD24</f>
        <v>851.80269800000133</v>
      </c>
      <c r="AE24" s="44">
        <f>'A1'!AE24-'A2'!AE24</f>
        <v>984.29183899999816</v>
      </c>
      <c r="AF24" s="44">
        <f>'A1'!AF24-'A2'!AF24</f>
        <v>16640.738648859508</v>
      </c>
    </row>
    <row r="25" spans="1:32">
      <c r="A25" s="1" t="s">
        <v>53</v>
      </c>
      <c r="B25" s="1" t="s">
        <v>54</v>
      </c>
      <c r="C25" s="44">
        <f>'A1'!C25-'A2'!C25</f>
        <v>1334.9671544999992</v>
      </c>
      <c r="D25" s="44">
        <f>'A1'!D25-'A2'!D25</f>
        <v>2753.5812850000007</v>
      </c>
      <c r="E25" s="44">
        <f>'A1'!E25-'A2'!E25</f>
        <v>4401.5810499999998</v>
      </c>
      <c r="F25" s="44">
        <f>'A1'!F25-'A2'!F25</f>
        <v>5653.5356949999968</v>
      </c>
      <c r="G25" s="44">
        <f>'A1'!G25-'A2'!G25</f>
        <v>5542.5663980000063</v>
      </c>
      <c r="H25" s="44">
        <f>'A1'!H25-'A2'!H25</f>
        <v>14049.2063605</v>
      </c>
      <c r="I25" s="44">
        <f>'A1'!I25-'A2'!I25</f>
        <v>16946.342333499997</v>
      </c>
      <c r="J25" s="44">
        <f>'A1'!J25-'A2'!J25</f>
        <v>27411.988625000013</v>
      </c>
      <c r="K25" s="44">
        <f>'A1'!K25-'A2'!K25</f>
        <v>35876.989793000015</v>
      </c>
      <c r="L25" s="44">
        <f>'A1'!L25-'A2'!L25</f>
        <v>28641.282317999998</v>
      </c>
      <c r="M25" s="44">
        <f>'A1'!M25-'A2'!M25</f>
        <v>36580.209849499995</v>
      </c>
      <c r="N25" s="44">
        <f>'A1'!N25-'A2'!N25</f>
        <v>45220.043619000004</v>
      </c>
      <c r="O25" s="44">
        <f>'A1'!O25-'A2'!O25</f>
        <v>55576.144292999998</v>
      </c>
      <c r="P25" s="44">
        <f>'A1'!P25-'A2'!P25</f>
        <v>67200.119574500088</v>
      </c>
      <c r="Q25" s="44">
        <f>'A1'!Q25-'A2'!Q25</f>
        <v>117203.378696</v>
      </c>
      <c r="R25" s="44">
        <f>'A1'!R25-'A2'!R25</f>
        <v>154171.18134099999</v>
      </c>
      <c r="S25" s="44">
        <f>'A1'!S25-'A2'!S25</f>
        <v>166203.451095</v>
      </c>
      <c r="T25" s="44">
        <f>'A1'!T25-'A2'!T25</f>
        <v>172164.82535199999</v>
      </c>
      <c r="U25" s="44">
        <f>'A1'!U25-'A2'!U25</f>
        <v>175831.400356</v>
      </c>
      <c r="V25" s="44">
        <f>'A1'!V25-'A2'!V25</f>
        <v>177956.14771200099</v>
      </c>
      <c r="W25" s="44">
        <f>'A1'!W25-'A2'!W25</f>
        <v>150028.773415</v>
      </c>
      <c r="X25" s="44">
        <f>'A1'!X25-'A2'!X25</f>
        <v>135690.95728500004</v>
      </c>
      <c r="Y25" s="44">
        <f>'A1'!Y25-'A2'!Y25</f>
        <v>135056.97459500004</v>
      </c>
      <c r="Z25" s="44">
        <f>'A1'!Z25-'A2'!Z25</f>
        <v>173038.17798499993</v>
      </c>
      <c r="AA25" s="44">
        <f>'A1'!AA25-'A2'!AA25</f>
        <v>155526.10836299992</v>
      </c>
      <c r="AB25" s="44">
        <f>'A1'!AB25-'A2'!AB25</f>
        <v>168581.05435199998</v>
      </c>
      <c r="AC25" s="44">
        <f>'A1'!AC25-'A2'!AC25</f>
        <v>210473.23577345372</v>
      </c>
      <c r="AD25" s="44">
        <f>'A1'!AD25-'A2'!AD25</f>
        <v>220119.98842100007</v>
      </c>
      <c r="AE25" s="44">
        <f>'A1'!AE25-'A2'!AE25</f>
        <v>176732.85211500002</v>
      </c>
      <c r="AF25" s="44">
        <f>'A1'!AF25-'A2'!AF25</f>
        <v>2835967.0652049552</v>
      </c>
    </row>
    <row r="26" spans="1:32">
      <c r="A26" s="1" t="s">
        <v>55</v>
      </c>
      <c r="B26" s="1" t="s">
        <v>56</v>
      </c>
      <c r="C26" s="44">
        <f>'A1'!C26-'A2'!C26</f>
        <v>12.583808000000026</v>
      </c>
      <c r="D26" s="44">
        <f>'A1'!D26-'A2'!D26</f>
        <v>-11.374426</v>
      </c>
      <c r="E26" s="44">
        <f>'A1'!E26-'A2'!E26</f>
        <v>-26.616143000000065</v>
      </c>
      <c r="F26" s="44">
        <f>'A1'!F26-'A2'!F26</f>
        <v>-34.15386600000005</v>
      </c>
      <c r="G26" s="44">
        <f>'A1'!G26-'A2'!G26</f>
        <v>-82.184489000000013</v>
      </c>
      <c r="H26" s="44">
        <f>'A1'!H26-'A2'!H26</f>
        <v>179.7684165</v>
      </c>
      <c r="I26" s="44">
        <f>'A1'!I26-'A2'!I26</f>
        <v>203.72417699999994</v>
      </c>
      <c r="J26" s="44">
        <f>'A1'!J26-'A2'!J26</f>
        <v>246.36442400000001</v>
      </c>
      <c r="K26" s="44">
        <f>'A1'!K26-'A2'!K26</f>
        <v>207.90395599999999</v>
      </c>
      <c r="L26" s="44">
        <f>'A1'!L26-'A2'!L26</f>
        <v>122.50268700000004</v>
      </c>
      <c r="M26" s="44">
        <f>'A1'!M26-'A2'!M26</f>
        <v>151.71016750000001</v>
      </c>
      <c r="N26" s="44">
        <f>'A1'!N26-'A2'!N26</f>
        <v>-38.492059499999982</v>
      </c>
      <c r="O26" s="44">
        <f>'A1'!O26-'A2'!O26</f>
        <v>-127.03884699999998</v>
      </c>
      <c r="P26" s="44">
        <f>'A1'!P26-'A2'!P26</f>
        <v>-150.49505099999988</v>
      </c>
      <c r="Q26" s="44">
        <f>'A1'!Q26-'A2'!Q26</f>
        <v>-418.79369500000007</v>
      </c>
      <c r="R26" s="44">
        <f>'A1'!R26-'A2'!R26</f>
        <v>-471.87812399999996</v>
      </c>
      <c r="S26" s="44">
        <f>'A1'!S26-'A2'!S26</f>
        <v>-538.53528900000003</v>
      </c>
      <c r="T26" s="44">
        <f>'A1'!T26-'A2'!T26</f>
        <v>-618.594472</v>
      </c>
      <c r="U26" s="44">
        <f>'A1'!U26-'A2'!U26</f>
        <v>-660.14253900000006</v>
      </c>
      <c r="V26" s="44">
        <f>'A1'!V26-'A2'!V26</f>
        <v>-751.17237099999795</v>
      </c>
      <c r="W26" s="44">
        <f>'A1'!W26-'A2'!W26</f>
        <v>-808.54050200000006</v>
      </c>
      <c r="X26" s="44">
        <f>'A1'!X26-'A2'!X26</f>
        <v>-915.46704399999987</v>
      </c>
      <c r="Y26" s="44">
        <f>'A1'!Y26-'A2'!Y26</f>
        <v>-1478.2133270000002</v>
      </c>
      <c r="Z26" s="44">
        <f>'A1'!Z26-'A2'!Z26</f>
        <v>-1576.7141730000003</v>
      </c>
      <c r="AA26" s="44">
        <f>'A1'!AA26-'A2'!AA26</f>
        <v>-1692.3125319999999</v>
      </c>
      <c r="AB26" s="44">
        <f>'A1'!AB26-'A2'!AB26</f>
        <v>-801.49751999999967</v>
      </c>
      <c r="AC26" s="44">
        <f>'A1'!AC26-'A2'!AC26</f>
        <v>-493.86773683889987</v>
      </c>
      <c r="AD26" s="44">
        <f>'A1'!AD26-'A2'!AD26</f>
        <v>-219.55753800000002</v>
      </c>
      <c r="AE26" s="44">
        <f>'A1'!AE26-'A2'!AE26</f>
        <v>-223.07209199999988</v>
      </c>
      <c r="AF26" s="44">
        <f>'A1'!AF26-'A2'!AF26</f>
        <v>-11014.156200338892</v>
      </c>
    </row>
    <row r="27" spans="1:32">
      <c r="A27" s="1" t="s">
        <v>57</v>
      </c>
      <c r="B27" s="1" t="s">
        <v>58</v>
      </c>
      <c r="C27" s="44">
        <f>'A1'!C27-'A2'!C27</f>
        <v>-50.154172000000003</v>
      </c>
      <c r="D27" s="44">
        <f>'A1'!D27-'A2'!D27</f>
        <v>-38.285899000000008</v>
      </c>
      <c r="E27" s="44">
        <f>'A1'!E27-'A2'!E27</f>
        <v>-21.380373000000006</v>
      </c>
      <c r="F27" s="44">
        <f>'A1'!F27-'A2'!F27</f>
        <v>-113.18571300000001</v>
      </c>
      <c r="G27" s="44">
        <f>'A1'!G27-'A2'!G27</f>
        <v>-102.887486</v>
      </c>
      <c r="H27" s="44">
        <f>'A1'!H27-'A2'!H27</f>
        <v>-22.837347999999992</v>
      </c>
      <c r="I27" s="44">
        <f>'A1'!I27-'A2'!I27</f>
        <v>-306.64364750000004</v>
      </c>
      <c r="J27" s="44">
        <f>'A1'!J27-'A2'!J27</f>
        <v>-71.9012685</v>
      </c>
      <c r="K27" s="44">
        <f>'A1'!K27-'A2'!K27</f>
        <v>-117.35576699999996</v>
      </c>
      <c r="L27" s="44">
        <f>'A1'!L27-'A2'!L27</f>
        <v>-26.912979500000006</v>
      </c>
      <c r="M27" s="44">
        <f>'A1'!M27-'A2'!M27</f>
        <v>93.638492499999998</v>
      </c>
      <c r="N27" s="44">
        <f>'A1'!N27-'A2'!N27</f>
        <v>50.352280499999992</v>
      </c>
      <c r="O27" s="44">
        <f>'A1'!O27-'A2'!O27</f>
        <v>95.55977399999999</v>
      </c>
      <c r="P27" s="44">
        <f>'A1'!P27-'A2'!P27</f>
        <v>127.17042100000012</v>
      </c>
      <c r="Q27" s="44">
        <f>'A1'!Q27-'A2'!Q27</f>
        <v>-70.826999999999998</v>
      </c>
      <c r="R27" s="44">
        <f>'A1'!R27-'A2'!R27</f>
        <v>99.750248999999997</v>
      </c>
      <c r="S27" s="44">
        <f>'A1'!S27-'A2'!S27</f>
        <v>271.17172099999999</v>
      </c>
      <c r="T27" s="44">
        <f>'A1'!T27-'A2'!T27</f>
        <v>318.19968500000004</v>
      </c>
      <c r="U27" s="44">
        <f>'A1'!U27-'A2'!U27</f>
        <v>604.106315</v>
      </c>
      <c r="V27" s="44">
        <f>'A1'!V27-'A2'!V27</f>
        <v>943.16161399999999</v>
      </c>
      <c r="W27" s="44">
        <f>'A1'!W27-'A2'!W27</f>
        <v>976.47238500000014</v>
      </c>
      <c r="X27" s="44">
        <f>'A1'!X27-'A2'!X27</f>
        <v>832.39901199999997</v>
      </c>
      <c r="Y27" s="44">
        <f>'A1'!Y27-'A2'!Y27</f>
        <v>1083.4041000000002</v>
      </c>
      <c r="Z27" s="44">
        <f>'A1'!Z27-'A2'!Z27</f>
        <v>1753.7890549999997</v>
      </c>
      <c r="AA27" s="44">
        <f>'A1'!AA27-'A2'!AA27</f>
        <v>1745.0325099999995</v>
      </c>
      <c r="AB27" s="44">
        <f>'A1'!AB27-'A2'!AB27</f>
        <v>1792.319264</v>
      </c>
      <c r="AC27" s="44">
        <f>'A1'!AC27-'A2'!AC27</f>
        <v>2446.6234461611007</v>
      </c>
      <c r="AD27" s="44">
        <f>'A1'!AD27-'A2'!AD27</f>
        <v>3033.9550820000018</v>
      </c>
      <c r="AE27" s="44">
        <f>'A1'!AE27-'A2'!AE27</f>
        <v>2589.4714319999998</v>
      </c>
      <c r="AF27" s="44">
        <f>'A1'!AF27-'A2'!AF27</f>
        <v>17914.205184661107</v>
      </c>
    </row>
    <row r="28" spans="1:32">
      <c r="A28" s="1" t="s">
        <v>59</v>
      </c>
      <c r="B28" s="1" t="s">
        <v>60</v>
      </c>
      <c r="C28" s="44">
        <f>'A1'!C28-'A2'!C28</f>
        <v>476.56501550000007</v>
      </c>
      <c r="D28" s="44">
        <f>'A1'!D28-'A2'!D28</f>
        <v>411.88686099999995</v>
      </c>
      <c r="E28" s="44">
        <f>'A1'!E28-'A2'!E28</f>
        <v>576.00889100000018</v>
      </c>
      <c r="F28" s="44">
        <f>'A1'!F28-'A2'!F28</f>
        <v>609.9630820000001</v>
      </c>
      <c r="G28" s="44">
        <f>'A1'!G28-'A2'!G28</f>
        <v>639.09618200000011</v>
      </c>
      <c r="H28" s="44">
        <f>'A1'!H28-'A2'!H28</f>
        <v>1274.956635</v>
      </c>
      <c r="I28" s="44">
        <f>'A1'!I28-'A2'!I28</f>
        <v>668.62809400000015</v>
      </c>
      <c r="J28" s="44">
        <f>'A1'!J28-'A2'!J28</f>
        <v>-648.35066749999987</v>
      </c>
      <c r="K28" s="44">
        <f>'A1'!K28-'A2'!K28</f>
        <v>-9105.8658920000053</v>
      </c>
      <c r="L28" s="44">
        <f>'A1'!L28-'A2'!L28</f>
        <v>-8490.4926210000012</v>
      </c>
      <c r="M28" s="44">
        <f>'A1'!M28-'A2'!M28</f>
        <v>-10259.034594500001</v>
      </c>
      <c r="N28" s="44">
        <f>'A1'!N28-'A2'!N28</f>
        <v>-11794.3749565</v>
      </c>
      <c r="O28" s="44">
        <f>'A1'!O28-'A2'!O28</f>
        <v>-13125.614352499999</v>
      </c>
      <c r="P28" s="44">
        <f>'A1'!P28-'A2'!P28</f>
        <v>-13644.643314999987</v>
      </c>
      <c r="Q28" s="44">
        <f>'A1'!Q28-'A2'!Q28</f>
        <v>-20278.700370999999</v>
      </c>
      <c r="R28" s="44">
        <f>'A1'!R28-'A2'!R28</f>
        <v>-25847.325703999995</v>
      </c>
      <c r="S28" s="44">
        <f>'A1'!S28-'A2'!S28</f>
        <v>-23311.764869999999</v>
      </c>
      <c r="T28" s="44">
        <f>'A1'!T28-'A2'!T28</f>
        <v>-18771.702484000001</v>
      </c>
      <c r="U28" s="44">
        <f>'A1'!U28-'A2'!U28</f>
        <v>-18141.214640000006</v>
      </c>
      <c r="V28" s="44">
        <f>'A1'!V28-'A2'!V28</f>
        <v>-16457.356323</v>
      </c>
      <c r="W28" s="44">
        <f>'A1'!W28-'A2'!W28</f>
        <v>-13055.954032000001</v>
      </c>
      <c r="X28" s="44">
        <f>'A1'!X28-'A2'!X28</f>
        <v>-10012.485712000002</v>
      </c>
      <c r="Y28" s="44">
        <f>'A1'!Y28-'A2'!Y28</f>
        <v>-6179.0769100000034</v>
      </c>
      <c r="Z28" s="44">
        <f>'A1'!Z28-'A2'!Z28</f>
        <v>-9892.0787769999952</v>
      </c>
      <c r="AA28" s="44">
        <f>'A1'!AA28-'A2'!AA28</f>
        <v>-6390.5727949999782</v>
      </c>
      <c r="AB28" s="44">
        <f>'A1'!AB28-'A2'!AB28</f>
        <v>-5744.8361159999986</v>
      </c>
      <c r="AC28" s="44">
        <f>'A1'!AC28-'A2'!AC28</f>
        <v>-58.904081229855365</v>
      </c>
      <c r="AD28" s="44">
        <f>'A1'!AD28-'A2'!AD28</f>
        <v>-12.43490099999326</v>
      </c>
      <c r="AE28" s="44">
        <f>'A1'!AE28-'A2'!AE28</f>
        <v>1314.1356350000024</v>
      </c>
      <c r="AF28" s="44">
        <f>'A1'!AF28-'A2'!AF28</f>
        <v>-235251.54371972976</v>
      </c>
    </row>
    <row r="29" spans="1:32">
      <c r="A29" s="1" t="s">
        <v>61</v>
      </c>
      <c r="B29" s="1" t="s">
        <v>62</v>
      </c>
      <c r="C29" s="44">
        <f>'A1'!C29-'A2'!C29</f>
        <v>448.13160550000032</v>
      </c>
      <c r="D29" s="44">
        <f>'A1'!D29-'A2'!D29</f>
        <v>268.36708800000008</v>
      </c>
      <c r="E29" s="44">
        <f>'A1'!E29-'A2'!E29</f>
        <v>484.86893400000008</v>
      </c>
      <c r="F29" s="44">
        <f>'A1'!F29-'A2'!F29</f>
        <v>563.89853600000015</v>
      </c>
      <c r="G29" s="44">
        <f>'A1'!G29-'A2'!G29</f>
        <v>404.01975100000004</v>
      </c>
      <c r="H29" s="44">
        <f>'A1'!H29-'A2'!H29</f>
        <v>954.55459000000019</v>
      </c>
      <c r="I29" s="44">
        <f>'A1'!I29-'A2'!I29</f>
        <v>1001.1703575000004</v>
      </c>
      <c r="J29" s="44">
        <f>'A1'!J29-'A2'!J29</f>
        <v>1174.8635569999999</v>
      </c>
      <c r="K29" s="44">
        <f>'A1'!K29-'A2'!K29</f>
        <v>886.5485570000003</v>
      </c>
      <c r="L29" s="44">
        <f>'A1'!L29-'A2'!L29</f>
        <v>283.32766900000001</v>
      </c>
      <c r="M29" s="44">
        <f>'A1'!M29-'A2'!M29</f>
        <v>1303.526083</v>
      </c>
      <c r="N29" s="44">
        <f>'A1'!N29-'A2'!N29</f>
        <v>2159.8331335000003</v>
      </c>
      <c r="O29" s="44">
        <f>'A1'!O29-'A2'!O29</f>
        <v>-4612.9694149999996</v>
      </c>
      <c r="P29" s="44">
        <f>'A1'!P29-'A2'!P29</f>
        <v>1370.6747040000027</v>
      </c>
      <c r="Q29" s="44">
        <f>'A1'!Q29-'A2'!Q29</f>
        <v>1055.350195</v>
      </c>
      <c r="R29" s="44">
        <f>'A1'!R29-'A2'!R29</f>
        <v>724.38685500000065</v>
      </c>
      <c r="S29" s="44">
        <f>'A1'!S29-'A2'!S29</f>
        <v>555.964833</v>
      </c>
      <c r="T29" s="44">
        <f>'A1'!T29-'A2'!T29</f>
        <v>700.26145800000086</v>
      </c>
      <c r="U29" s="44">
        <f>'A1'!U29-'A2'!U29</f>
        <v>1066.2897759999996</v>
      </c>
      <c r="V29" s="44">
        <f>'A1'!V29-'A2'!V29</f>
        <v>2042.7616109999999</v>
      </c>
      <c r="W29" s="44">
        <f>'A1'!W29-'A2'!W29</f>
        <v>2756.8353439999992</v>
      </c>
      <c r="X29" s="44">
        <f>'A1'!X29-'A2'!X29</f>
        <v>2642.661036999998</v>
      </c>
      <c r="Y29" s="44">
        <f>'A1'!Y29-'A2'!Y29</f>
        <v>6878.7895589999989</v>
      </c>
      <c r="Z29" s="44">
        <f>'A1'!Z29-'A2'!Z29</f>
        <v>1973.4803930000035</v>
      </c>
      <c r="AA29" s="44">
        <f>'A1'!AA29-'A2'!AA29</f>
        <v>2339.9173580000006</v>
      </c>
      <c r="AB29" s="44">
        <f>'A1'!AB29-'A2'!AB29</f>
        <v>-2032.1814739999986</v>
      </c>
      <c r="AC29" s="44">
        <f>'A1'!AC29-'A2'!AC29</f>
        <v>-2096.6726601001965</v>
      </c>
      <c r="AD29" s="44">
        <f>'A1'!AD29-'A2'!AD29</f>
        <v>2578.6015230000012</v>
      </c>
      <c r="AE29" s="44">
        <f>'A1'!AE29-'A2'!AE29</f>
        <v>2567.0906970000015</v>
      </c>
      <c r="AF29" s="44">
        <f>'A1'!AF29-'A2'!AF29</f>
        <v>30444.351655399805</v>
      </c>
    </row>
    <row r="30" spans="1:32">
      <c r="A30" s="1" t="s">
        <v>63</v>
      </c>
      <c r="B30" s="1" t="s">
        <v>64</v>
      </c>
      <c r="C30" s="44">
        <f>'A1'!C30-'A2'!C30</f>
        <v>28.816521500000022</v>
      </c>
      <c r="D30" s="44">
        <f>'A1'!D30-'A2'!D30</f>
        <v>-214.88594699999987</v>
      </c>
      <c r="E30" s="44">
        <f>'A1'!E30-'A2'!E30</f>
        <v>-84.390072000000089</v>
      </c>
      <c r="F30" s="44">
        <f>'A1'!F30-'A2'!F30</f>
        <v>-117.60500100000007</v>
      </c>
      <c r="G30" s="44">
        <f>'A1'!G30-'A2'!G30</f>
        <v>-373.38040599999994</v>
      </c>
      <c r="H30" s="44">
        <f>'A1'!H30-'A2'!H30</f>
        <v>93.509405499999843</v>
      </c>
      <c r="I30" s="44">
        <f>'A1'!I30-'A2'!I30</f>
        <v>17.805930999999987</v>
      </c>
      <c r="J30" s="44">
        <f>'A1'!J30-'A2'!J30</f>
        <v>234.17749449999985</v>
      </c>
      <c r="K30" s="44">
        <f>'A1'!K30-'A2'!K30</f>
        <v>-698.77091500000006</v>
      </c>
      <c r="L30" s="44">
        <f>'A1'!L30-'A2'!L30</f>
        <v>-349.6049435000001</v>
      </c>
      <c r="M30" s="44">
        <f>'A1'!M30-'A2'!M30</f>
        <v>-206.65306450000003</v>
      </c>
      <c r="N30" s="44">
        <f>'A1'!N30-'A2'!N30</f>
        <v>199.18093449999992</v>
      </c>
      <c r="O30" s="44">
        <f>'A1'!O30-'A2'!O30</f>
        <v>455.1415535000001</v>
      </c>
      <c r="P30" s="44">
        <f>'A1'!P30-'A2'!P30</f>
        <v>652.31447400000025</v>
      </c>
      <c r="Q30" s="44">
        <f>'A1'!Q30-'A2'!Q30</f>
        <v>570.53581799999938</v>
      </c>
      <c r="R30" s="44">
        <f>'A1'!R30-'A2'!R30</f>
        <v>280.05538100000012</v>
      </c>
      <c r="S30" s="44">
        <f>'A1'!S30-'A2'!S30</f>
        <v>-135.67304400000103</v>
      </c>
      <c r="T30" s="44">
        <f>'A1'!T30-'A2'!T30</f>
        <v>-572.57126799999969</v>
      </c>
      <c r="U30" s="44">
        <f>'A1'!U30-'A2'!U30</f>
        <v>-1057.1235230000002</v>
      </c>
      <c r="V30" s="44">
        <f>'A1'!V30-'A2'!V30</f>
        <v>-1067.1390009999996</v>
      </c>
      <c r="W30" s="44">
        <f>'A1'!W30-'A2'!W30</f>
        <v>-500.82654499999808</v>
      </c>
      <c r="X30" s="44">
        <f>'A1'!X30-'A2'!X30</f>
        <v>-1274.5023669999991</v>
      </c>
      <c r="Y30" s="44">
        <f>'A1'!Y30-'A2'!Y30</f>
        <v>6556.1744560000025</v>
      </c>
      <c r="Z30" s="44">
        <f>'A1'!Z30-'A2'!Z30</f>
        <v>-2553.9892510000009</v>
      </c>
      <c r="AA30" s="44">
        <f>'A1'!AA30-'A2'!AA30</f>
        <v>-2422.2811120000006</v>
      </c>
      <c r="AB30" s="44">
        <f>'A1'!AB30-'A2'!AB30</f>
        <v>2574.9383320000088</v>
      </c>
      <c r="AC30" s="44">
        <f>'A1'!AC30-'A2'!AC30</f>
        <v>1275.5081836797654</v>
      </c>
      <c r="AD30" s="44">
        <f>'A1'!AD30-'A2'!AD30</f>
        <v>2762.9133389999952</v>
      </c>
      <c r="AE30" s="44">
        <f>'A1'!AE30-'A2'!AE30</f>
        <v>2087.4193270000032</v>
      </c>
      <c r="AF30" s="44">
        <f>'A1'!AF30-'A2'!AF30</f>
        <v>6159.0946911798092</v>
      </c>
    </row>
    <row r="31" spans="1:32">
      <c r="A31" s="1" t="s">
        <v>65</v>
      </c>
      <c r="B31" s="1" t="s">
        <v>66</v>
      </c>
      <c r="C31" s="44">
        <f>'A1'!C31-'A2'!C31</f>
        <v>1478.0208635000004</v>
      </c>
      <c r="D31" s="44">
        <f>'A1'!D31-'A2'!D31</f>
        <v>928.50802599999952</v>
      </c>
      <c r="E31" s="44">
        <f>'A1'!E31-'A2'!E31</f>
        <v>1083.7105479999998</v>
      </c>
      <c r="F31" s="44">
        <f>'A1'!F31-'A2'!F31</f>
        <v>1099.7628760000009</v>
      </c>
      <c r="G31" s="44">
        <f>'A1'!G31-'A2'!G31</f>
        <v>1045.629383</v>
      </c>
      <c r="H31" s="44">
        <f>'A1'!H31-'A2'!H31</f>
        <v>1400.7774014999995</v>
      </c>
      <c r="I31" s="44">
        <f>'A1'!I31-'A2'!I31</f>
        <v>1201.1948990000005</v>
      </c>
      <c r="J31" s="44">
        <f>'A1'!J31-'A2'!J31</f>
        <v>1232.9230090000001</v>
      </c>
      <c r="K31" s="44">
        <f>'A1'!K31-'A2'!K31</f>
        <v>908.18920199999991</v>
      </c>
      <c r="L31" s="44">
        <f>'A1'!L31-'A2'!L31</f>
        <v>499.35612300000003</v>
      </c>
      <c r="M31" s="44">
        <f>'A1'!M31-'A2'!M31</f>
        <v>447.34812999999997</v>
      </c>
      <c r="N31" s="44">
        <f>'A1'!N31-'A2'!N31</f>
        <v>443.46374500000002</v>
      </c>
      <c r="O31" s="44">
        <f>'A1'!O31-'A2'!O31</f>
        <v>489.92244199999993</v>
      </c>
      <c r="P31" s="44">
        <f>'A1'!P31-'A2'!P31</f>
        <v>450.36709299999961</v>
      </c>
      <c r="Q31" s="44">
        <f>'A1'!Q31-'A2'!Q31</f>
        <v>849.75500500000021</v>
      </c>
      <c r="R31" s="44">
        <f>'A1'!R31-'A2'!R31</f>
        <v>870.00267299999996</v>
      </c>
      <c r="S31" s="44">
        <f>'A1'!S31-'A2'!S31</f>
        <v>424.4684470000002</v>
      </c>
      <c r="T31" s="44">
        <f>'A1'!T31-'A2'!T31</f>
        <v>884.34677799999918</v>
      </c>
      <c r="U31" s="44">
        <f>'A1'!U31-'A2'!U31</f>
        <v>1647.9567539999998</v>
      </c>
      <c r="V31" s="44">
        <f>'A1'!V31-'A2'!V31</f>
        <v>1741.0388539999999</v>
      </c>
      <c r="W31" s="44">
        <f>'A1'!W31-'A2'!W31</f>
        <v>2260.4580980000005</v>
      </c>
      <c r="X31" s="44">
        <f>'A1'!X31-'A2'!X31</f>
        <v>2357.676626999998</v>
      </c>
      <c r="Y31" s="44">
        <f>'A1'!Y31-'A2'!Y31</f>
        <v>1402.1750319999996</v>
      </c>
      <c r="Z31" s="44">
        <f>'A1'!Z31-'A2'!Z31</f>
        <v>870.70513599999867</v>
      </c>
      <c r="AA31" s="44">
        <f>'A1'!AA31-'A2'!AA31</f>
        <v>793.50885799999924</v>
      </c>
      <c r="AB31" s="44">
        <f>'A1'!AB31-'A2'!AB31</f>
        <v>-834.90886299999966</v>
      </c>
      <c r="AC31" s="44">
        <f>'A1'!AC31-'A2'!AC31</f>
        <v>-1296.5627834204342</v>
      </c>
      <c r="AD31" s="44">
        <f>'A1'!AD31-'A2'!AD31</f>
        <v>431.35806700000103</v>
      </c>
      <c r="AE31" s="44">
        <f>'A1'!AE31-'A2'!AE31</f>
        <v>160.53589999999713</v>
      </c>
      <c r="AF31" s="44">
        <f>'A1'!AF31-'A2'!AF31</f>
        <v>25271.688323579569</v>
      </c>
    </row>
    <row r="32" spans="1:32">
      <c r="A32" s="1" t="s">
        <v>67</v>
      </c>
      <c r="B32" s="1" t="s">
        <v>68</v>
      </c>
      <c r="C32" s="44">
        <f>'A1'!C32-'A2'!C32</f>
        <v>76.489972499999993</v>
      </c>
      <c r="D32" s="44">
        <f>'A1'!D32-'A2'!D32</f>
        <v>68.191494000000006</v>
      </c>
      <c r="E32" s="44">
        <f>'A1'!E32-'A2'!E32</f>
        <v>85.51536999999999</v>
      </c>
      <c r="F32" s="44">
        <f>'A1'!F32-'A2'!F32</f>
        <v>84.391477000000009</v>
      </c>
      <c r="G32" s="44">
        <f>'A1'!G32-'A2'!G32</f>
        <v>118.00885399999996</v>
      </c>
      <c r="H32" s="44">
        <f>'A1'!H32-'A2'!H32</f>
        <v>133.37179950000004</v>
      </c>
      <c r="I32" s="44">
        <f>'A1'!I32-'A2'!I32</f>
        <v>135.177628</v>
      </c>
      <c r="J32" s="44">
        <f>'A1'!J32-'A2'!J32</f>
        <v>155.653077</v>
      </c>
      <c r="K32" s="44">
        <f>'A1'!K32-'A2'!K32</f>
        <v>160.32068299999997</v>
      </c>
      <c r="L32" s="44">
        <f>'A1'!L32-'A2'!L32</f>
        <v>97.472138999999999</v>
      </c>
      <c r="M32" s="44">
        <f>'A1'!M32-'A2'!M32</f>
        <v>116.696832</v>
      </c>
      <c r="N32" s="44">
        <f>'A1'!N32-'A2'!N32</f>
        <v>130.2727855</v>
      </c>
      <c r="O32" s="44">
        <f>'A1'!O32-'A2'!O32</f>
        <v>161.76421749999997</v>
      </c>
      <c r="P32" s="44">
        <f>'A1'!P32-'A2'!P32</f>
        <v>185.99975249999994</v>
      </c>
      <c r="Q32" s="44">
        <f>'A1'!Q32-'A2'!Q32</f>
        <v>317.85047499999996</v>
      </c>
      <c r="R32" s="44">
        <f>'A1'!R32-'A2'!R32</f>
        <v>457.08305899999993</v>
      </c>
      <c r="S32" s="44">
        <f>'A1'!S32-'A2'!S32</f>
        <v>547.77176899999995</v>
      </c>
      <c r="T32" s="44">
        <f>'A1'!T32-'A2'!T32</f>
        <v>593.77603299999998</v>
      </c>
      <c r="U32" s="44">
        <f>'A1'!U32-'A2'!U32</f>
        <v>620.642335</v>
      </c>
      <c r="V32" s="44">
        <f>'A1'!V32-'A2'!V32</f>
        <v>694.20344399999999</v>
      </c>
      <c r="W32" s="44">
        <f>'A1'!W32-'A2'!W32</f>
        <v>721.22626500000001</v>
      </c>
      <c r="X32" s="44">
        <f>'A1'!X32-'A2'!X32</f>
        <v>738.37956000000008</v>
      </c>
      <c r="Y32" s="44">
        <f>'A1'!Y32-'A2'!Y32</f>
        <v>690.30222100000015</v>
      </c>
      <c r="Z32" s="44">
        <f>'A1'!Z32-'A2'!Z32</f>
        <v>722.85671500000001</v>
      </c>
      <c r="AA32" s="44">
        <f>'A1'!AA32-'A2'!AA32</f>
        <v>725.45310800000016</v>
      </c>
      <c r="AB32" s="44">
        <f>'A1'!AB32-'A2'!AB32</f>
        <v>692.60527199999979</v>
      </c>
      <c r="AC32" s="44">
        <f>'A1'!AC32-'A2'!AC32</f>
        <v>853.68675754420406</v>
      </c>
      <c r="AD32" s="44">
        <f>'A1'!AD32-'A2'!AD32</f>
        <v>976.3748830000003</v>
      </c>
      <c r="AE32" s="44">
        <f>'A1'!AE32-'A2'!AE32</f>
        <v>987.53860300000065</v>
      </c>
      <c r="AF32" s="44">
        <f>'A1'!AF32-'A2'!AF32</f>
        <v>12049.076581044203</v>
      </c>
    </row>
    <row r="33" spans="1:32">
      <c r="A33" s="1" t="s">
        <v>69</v>
      </c>
      <c r="B33" s="1" t="s">
        <v>70</v>
      </c>
      <c r="C33" s="44">
        <f>'A1'!C33-'A2'!C33</f>
        <v>338.15390399999995</v>
      </c>
      <c r="D33" s="44">
        <f>'A1'!D33-'A2'!D33</f>
        <v>-1489.9679590000001</v>
      </c>
      <c r="E33" s="44">
        <f>'A1'!E33-'A2'!E33</f>
        <v>-1244.5666720000002</v>
      </c>
      <c r="F33" s="44">
        <f>'A1'!F33-'A2'!F33</f>
        <v>-1297.1366110000004</v>
      </c>
      <c r="G33" s="44">
        <f>'A1'!G33-'A2'!G33</f>
        <v>-1559.2247819999998</v>
      </c>
      <c r="H33" s="44">
        <f>'A1'!H33-'A2'!H33</f>
        <v>843.44589200000019</v>
      </c>
      <c r="I33" s="44">
        <f>'A1'!I33-'A2'!I33</f>
        <v>1015.6351030000002</v>
      </c>
      <c r="J33" s="44">
        <f>'A1'!J33-'A2'!J33</f>
        <v>1362.6592250000001</v>
      </c>
      <c r="K33" s="44">
        <f>'A1'!K33-'A2'!K33</f>
        <v>-4536.3814070000008</v>
      </c>
      <c r="L33" s="44">
        <f>'A1'!L33-'A2'!L33</f>
        <v>1199.763539</v>
      </c>
      <c r="M33" s="44">
        <f>'A1'!M33-'A2'!M33</f>
        <v>1592.5554239999999</v>
      </c>
      <c r="N33" s="44">
        <f>'A1'!N33-'A2'!N33</f>
        <v>2051.1573385000002</v>
      </c>
      <c r="O33" s="44">
        <f>'A1'!O33-'A2'!O33</f>
        <v>2858.851748</v>
      </c>
      <c r="P33" s="44">
        <f>'A1'!P33-'A2'!P33</f>
        <v>3628.5488049999994</v>
      </c>
      <c r="Q33" s="44">
        <f>'A1'!Q33-'A2'!Q33</f>
        <v>-7500.3468640000001</v>
      </c>
      <c r="R33" s="44">
        <f>'A1'!R33-'A2'!R33</f>
        <v>-10607.646060999999</v>
      </c>
      <c r="S33" s="44">
        <f>'A1'!S33-'A2'!S33</f>
        <v>-13679.790163999998</v>
      </c>
      <c r="T33" s="44">
        <f>'A1'!T33-'A2'!T33</f>
        <v>-13426.924353</v>
      </c>
      <c r="U33" s="44">
        <f>'A1'!U33-'A2'!U33</f>
        <v>-13307.861509</v>
      </c>
      <c r="V33" s="44">
        <f>'A1'!V33-'A2'!V33</f>
        <v>-13591.130380999899</v>
      </c>
      <c r="W33" s="44">
        <f>'A1'!W33-'A2'!W33</f>
        <v>-12395.174671999997</v>
      </c>
      <c r="X33" s="44">
        <f>'A1'!X33-'A2'!X33</f>
        <v>-13286.955157000004</v>
      </c>
      <c r="Y33" s="44">
        <f>'A1'!Y33-'A2'!Y33</f>
        <v>1052.0292740000004</v>
      </c>
      <c r="Z33" s="44">
        <f>'A1'!Z33-'A2'!Z33</f>
        <v>-18560.892079999983</v>
      </c>
      <c r="AA33" s="44">
        <f>'A1'!AA33-'A2'!AA33</f>
        <v>-16776.340110000008</v>
      </c>
      <c r="AB33" s="44">
        <f>'A1'!AB33-'A2'!AB33</f>
        <v>-13060.475604000003</v>
      </c>
      <c r="AC33" s="44">
        <f>'A1'!AC33-'A2'!AC33</f>
        <v>-15409.499156880163</v>
      </c>
      <c r="AD33" s="44">
        <f>'A1'!AD33-'A2'!AD33</f>
        <v>-12055.641993000012</v>
      </c>
      <c r="AE33" s="44">
        <f>'A1'!AE33-'A2'!AE33</f>
        <v>-9289.0424330000023</v>
      </c>
      <c r="AF33" s="44">
        <f>'A1'!AF33-'A2'!AF33</f>
        <v>-177132.19771637995</v>
      </c>
    </row>
    <row r="34" spans="1:32">
      <c r="B34" s="1" t="s">
        <v>431</v>
      </c>
      <c r="C34" s="44">
        <f>'A1'!C34-'A2'!C34</f>
        <v>1416.1349559999944</v>
      </c>
      <c r="D34" s="44">
        <f>'A1'!D34-'A2'!D34</f>
        <v>2534.3694869999999</v>
      </c>
      <c r="E34" s="44">
        <f>'A1'!E34-'A2'!E34</f>
        <v>4877.7879930000054</v>
      </c>
      <c r="F34" s="44">
        <f>'A1'!F34-'A2'!F34</f>
        <v>3534.4126409999953</v>
      </c>
      <c r="G34" s="44">
        <f>'A1'!G34-'A2'!G34</f>
        <v>-2151.2825650000013</v>
      </c>
      <c r="H34" s="44">
        <f>'A1'!H34-'A2'!H34</f>
        <v>9623.2218650000068</v>
      </c>
      <c r="I34" s="44">
        <f>'A1'!I34-'A2'!I34</f>
        <v>15788.543309000001</v>
      </c>
      <c r="J34" s="44">
        <f>'A1'!J34-'A2'!J34</f>
        <v>28405.441364500002</v>
      </c>
      <c r="K34" s="44">
        <f>'A1'!K34-'A2'!K34</f>
        <v>7466.3195109999797</v>
      </c>
      <c r="L34" s="44">
        <f>'A1'!L34-'A2'!L34</f>
        <v>-71519.459713000004</v>
      </c>
      <c r="M34" s="44">
        <f>'A1'!M34-'A2'!M34</f>
        <v>-67438.587131499982</v>
      </c>
      <c r="N34" s="44">
        <f>'A1'!N34-'A2'!N34</f>
        <v>-84290.688447999972</v>
      </c>
      <c r="O34" s="44">
        <f>'A1'!O34-'A2'!O34</f>
        <v>-9615.2009224999929</v>
      </c>
      <c r="P34" s="44">
        <f>'A1'!P34-'A2'!P34</f>
        <v>168674.4398446198</v>
      </c>
      <c r="Q34" s="44">
        <f>'A1'!Q34-'A2'!Q34</f>
        <v>133850.25041099993</v>
      </c>
      <c r="R34" s="44">
        <f>'A1'!R34-'A2'!R34</f>
        <v>168945.93195400003</v>
      </c>
      <c r="S34" s="44">
        <f>'A1'!S34-'A2'!S34</f>
        <v>186517.91853799997</v>
      </c>
      <c r="T34" s="44">
        <f>'A1'!T34-'A2'!T34</f>
        <v>200713.71530199982</v>
      </c>
      <c r="U34" s="44">
        <f>'A1'!U34-'A2'!U34</f>
        <v>213176.46657699975</v>
      </c>
      <c r="V34" s="44">
        <f>'A1'!V34-'A2'!V34</f>
        <v>237548.16492799961</v>
      </c>
      <c r="W34" s="44">
        <f>'A1'!W34-'A2'!W34</f>
        <v>265986.51817000029</v>
      </c>
      <c r="X34" s="44">
        <f>'A1'!X34-'A2'!X34</f>
        <v>229644.96614000015</v>
      </c>
      <c r="Y34" s="44">
        <f>'A1'!Y34-'A2'!Y34</f>
        <v>222585.38105800003</v>
      </c>
      <c r="Z34" s="44">
        <f>'A1'!Z34-'A2'!Z34</f>
        <v>204660.27931599983</v>
      </c>
      <c r="AA34" s="44">
        <f>'A1'!AA34-'A2'!AA34</f>
        <v>220729.69387100043</v>
      </c>
      <c r="AB34" s="44">
        <f>'A1'!AB34-'A2'!AB34</f>
        <v>206858.92093300004</v>
      </c>
      <c r="AC34" s="44">
        <f>'A1'!AC34-'A2'!AC34</f>
        <v>309305.06781322008</v>
      </c>
      <c r="AD34" s="44">
        <f>'A1'!AD34-'A2'!AD34</f>
        <v>131906.20957100007</v>
      </c>
      <c r="AE34" s="44">
        <f>'A1'!AE34-'A2'!AE34</f>
        <v>122011.51372900023</v>
      </c>
      <c r="AF34" s="44">
        <f>'A1'!AF34-'A2'!AF34</f>
        <v>3061746.4505023416</v>
      </c>
    </row>
    <row r="35" spans="1:32" ht="13.8" thickBo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32" ht="13.8" thickTop="1">
      <c r="A36" s="40" t="s">
        <v>583</v>
      </c>
      <c r="B36" s="40"/>
    </row>
  </sheetData>
  <mergeCells count="3">
    <mergeCell ref="C2:AF2"/>
    <mergeCell ref="C4:AF4"/>
    <mergeCell ref="C7:AF8"/>
  </mergeCells>
  <hyperlinks>
    <hyperlink ref="A1" location="INDICE!A1" display="ÍNDICE" xr:uid="{00000000-0004-0000-0600-000000000000}"/>
  </hyperlink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INDICE</vt:lpstr>
      <vt:lpstr>NOTAS</vt:lpstr>
      <vt:lpstr>NOTAS 2</vt:lpstr>
      <vt:lpstr>I</vt:lpstr>
      <vt:lpstr>II</vt:lpstr>
      <vt:lpstr>III</vt:lpstr>
      <vt:lpstr>A1</vt:lpstr>
      <vt:lpstr>A2</vt:lpstr>
      <vt:lpstr>A3</vt:lpstr>
      <vt:lpstr>A4</vt:lpstr>
      <vt:lpstr>A5</vt:lpstr>
      <vt:lpstr>A6</vt:lpstr>
      <vt:lpstr>A7</vt:lpstr>
      <vt:lpstr>A8</vt:lpstr>
      <vt:lpstr>A9</vt:lpstr>
      <vt:lpstr>A10</vt:lpstr>
      <vt:lpstr>A11</vt:lpstr>
      <vt:lpstr>A12</vt:lpstr>
      <vt:lpstr>A13</vt:lpstr>
      <vt:lpstr>A14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Humberto Saucedo Salgado</dc:creator>
  <cp:lastModifiedBy>Alma Sevilla</cp:lastModifiedBy>
  <dcterms:created xsi:type="dcterms:W3CDTF">2019-08-26T16:11:54Z</dcterms:created>
  <dcterms:modified xsi:type="dcterms:W3CDTF">2024-04-22T20:21:00Z</dcterms:modified>
</cp:coreProperties>
</file>